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e\Downloads\"/>
    </mc:Choice>
  </mc:AlternateContent>
  <xr:revisionPtr revIDLastSave="0" documentId="13_ncr:1_{F489F6EC-0F25-4750-8C85-70ECBF98BE68}" xr6:coauthVersionLast="47" xr6:coauthVersionMax="47" xr10:uidLastSave="{00000000-0000-0000-0000-000000000000}"/>
  <bookViews>
    <workbookView xWindow="-108" yWindow="-108" windowWidth="23256" windowHeight="12456" xr2:uid="{CFADBACE-69D8-4B3A-9A85-633478C2B165}"/>
  </bookViews>
  <sheets>
    <sheet name="Impayés" sheetId="1" r:id="rId1"/>
    <sheet name="Sinistres" sheetId="2" r:id="rId2"/>
    <sheet name="CA annuel 2023" sheetId="3" r:id="rId3"/>
    <sheet name="CA annuel 2022" sheetId="5" r:id="rId4"/>
    <sheet name="Encaissement annuel 2023" sheetId="4" r:id="rId5"/>
    <sheet name="Encaissement annuel 2022" sheetId="6" r:id="rId6"/>
  </sheets>
  <definedNames>
    <definedName name="_xlnm._FilterDatabase" localSheetId="2" hidden="1">'CA annuel 2023'!$A$1:$P$1</definedName>
    <definedName name="_xlnm._FilterDatabase" localSheetId="0" hidden="1">Impayés!$A$1:$M$711</definedName>
    <definedName name="_xlnm._FilterDatabase" localSheetId="1" hidden="1">Sinistres!$A$1:$H$1212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16" i="2" l="1"/>
  <c r="G2" i="2"/>
  <c r="G3" i="2"/>
  <c r="F4" i="2"/>
  <c r="G4" i="2" s="1"/>
  <c r="G5" i="2"/>
  <c r="G6" i="2"/>
  <c r="F7" i="2"/>
  <c r="G7" i="2" s="1"/>
  <c r="G8" i="2"/>
  <c r="G9" i="2"/>
  <c r="F10" i="2"/>
  <c r="G10" i="2"/>
  <c r="G11" i="2"/>
  <c r="G12" i="2"/>
  <c r="G13" i="2"/>
  <c r="F14" i="2"/>
  <c r="G14" i="2" s="1"/>
  <c r="F15" i="2"/>
  <c r="G15" i="2" s="1"/>
  <c r="G16" i="2"/>
  <c r="G17" i="2"/>
  <c r="G18" i="2"/>
  <c r="F19" i="2"/>
  <c r="G19" i="2" s="1"/>
  <c r="G20" i="2"/>
  <c r="G21" i="2"/>
  <c r="G22" i="2"/>
  <c r="F23" i="2"/>
  <c r="G23" i="2" s="1"/>
  <c r="G24" i="2"/>
  <c r="G25" i="2"/>
  <c r="G26" i="2"/>
  <c r="G27" i="2"/>
  <c r="F28" i="2"/>
  <c r="G29" i="2"/>
  <c r="G30" i="2"/>
  <c r="F31" i="2"/>
  <c r="G31" i="2" s="1"/>
  <c r="F32" i="2"/>
  <c r="G32" i="2"/>
  <c r="F33" i="2"/>
  <c r="G34" i="2"/>
  <c r="G35" i="2"/>
  <c r="G36" i="2"/>
  <c r="G37" i="2"/>
  <c r="G38" i="2"/>
  <c r="G39" i="2"/>
  <c r="G40" i="2"/>
  <c r="G41" i="2"/>
  <c r="G42" i="2"/>
  <c r="G43" i="2"/>
  <c r="G44" i="2"/>
  <c r="F45" i="2"/>
  <c r="G45" i="2" s="1"/>
  <c r="G46" i="2"/>
  <c r="G47" i="2"/>
  <c r="G48" i="2"/>
  <c r="G49" i="2"/>
  <c r="G50" i="2"/>
  <c r="F51" i="2"/>
  <c r="G51" i="2"/>
  <c r="G52" i="2"/>
  <c r="G53" i="2"/>
  <c r="G54" i="2"/>
  <c r="G55" i="2"/>
  <c r="G56" i="2"/>
  <c r="G57" i="2"/>
  <c r="F58" i="2"/>
  <c r="G58" i="2" s="1"/>
  <c r="G59" i="2"/>
  <c r="F60" i="2"/>
  <c r="G60" i="2"/>
  <c r="F61" i="2"/>
  <c r="G61" i="2" s="1"/>
  <c r="G62" i="2"/>
  <c r="G63" i="2"/>
  <c r="F64" i="2"/>
  <c r="G64" i="2"/>
  <c r="G65" i="2"/>
  <c r="G66" i="2"/>
  <c r="G67" i="2"/>
  <c r="G68" i="2"/>
  <c r="G69" i="2"/>
  <c r="F70" i="2"/>
  <c r="G70" i="2"/>
  <c r="G71" i="2"/>
  <c r="G72" i="2"/>
  <c r="G73" i="2"/>
  <c r="G74" i="2"/>
  <c r="F75" i="2"/>
  <c r="G75" i="2" s="1"/>
  <c r="G76" i="2"/>
  <c r="F77" i="2"/>
  <c r="G77" i="2" s="1"/>
  <c r="G78" i="2"/>
  <c r="G79" i="2"/>
  <c r="G80" i="2"/>
  <c r="G81" i="2"/>
  <c r="F82" i="2"/>
  <c r="G82" i="2" s="1"/>
  <c r="F83" i="2"/>
  <c r="G83" i="2"/>
  <c r="F84" i="2"/>
  <c r="G84" i="2" s="1"/>
  <c r="G85" i="2"/>
  <c r="G86" i="2"/>
  <c r="G87" i="2"/>
  <c r="F88" i="2"/>
  <c r="G88" i="2" s="1"/>
  <c r="G89" i="2"/>
  <c r="G90" i="2"/>
  <c r="F91" i="2"/>
  <c r="F92" i="2"/>
  <c r="G92" i="2" s="1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F107" i="2"/>
  <c r="F108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F120" i="2"/>
  <c r="G120" i="2" s="1"/>
  <c r="F121" i="2"/>
  <c r="G121" i="2" s="1"/>
  <c r="F122" i="2"/>
  <c r="G122" i="2"/>
  <c r="G123" i="2"/>
  <c r="G124" i="2"/>
  <c r="F125" i="2"/>
  <c r="G125" i="2"/>
  <c r="G126" i="2"/>
  <c r="F127" i="2"/>
  <c r="G127" i="2" s="1"/>
  <c r="F128" i="2"/>
  <c r="G128" i="2" s="1"/>
  <c r="G129" i="2"/>
  <c r="G130" i="2"/>
  <c r="G131" i="2"/>
  <c r="G132" i="2"/>
  <c r="G133" i="2"/>
  <c r="G134" i="2"/>
  <c r="G135" i="2"/>
  <c r="G136" i="2"/>
  <c r="G137" i="2"/>
  <c r="F138" i="2"/>
  <c r="G138" i="2" s="1"/>
  <c r="G139" i="2"/>
  <c r="G140" i="2"/>
  <c r="G141" i="2"/>
  <c r="G107" i="2" l="1"/>
  <c r="G28" i="2"/>
  <c r="J1038" i="1" l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<sst xmlns="http://schemas.openxmlformats.org/spreadsheetml/2006/main" count="26285" uniqueCount="6644">
  <si>
    <t>SAMOUH LAHCEN</t>
  </si>
  <si>
    <t>Rabat</t>
  </si>
  <si>
    <t>Absence ou insuffisance de provision</t>
  </si>
  <si>
    <t>HG</t>
  </si>
  <si>
    <t>Non réglé</t>
  </si>
  <si>
    <t>EZRIFI ABDELMAJID</t>
  </si>
  <si>
    <t>Casablanca</t>
  </si>
  <si>
    <t>Réglé</t>
  </si>
  <si>
    <t>ASEKRI Mohamed</t>
  </si>
  <si>
    <t>BOUKHAR hamid</t>
  </si>
  <si>
    <t>Agadir</t>
  </si>
  <si>
    <t>OUAHBI ABDERRAHMANE</t>
  </si>
  <si>
    <t>El Jadida</t>
  </si>
  <si>
    <t>SAWAB SOUMAYA</t>
  </si>
  <si>
    <t>Fes</t>
  </si>
  <si>
    <t>CHENNAFI Yassine</t>
  </si>
  <si>
    <t>FREBAT</t>
  </si>
  <si>
    <t>SIGNATURE NON CONFORME DU TIRE</t>
  </si>
  <si>
    <t>ABAKHOUR MOSTAPHA</t>
  </si>
  <si>
    <t>EL HEINDI MOHAMED</t>
  </si>
  <si>
    <t>Bouznika</t>
  </si>
  <si>
    <t>GRAGUI KACEM</t>
  </si>
  <si>
    <t>Safi</t>
  </si>
  <si>
    <t xml:space="preserve">SIGNATURE INCORRECTE          </t>
  </si>
  <si>
    <t>NADOURA TRANSPORT</t>
  </si>
  <si>
    <t>Berrechid</t>
  </si>
  <si>
    <t>STE ESTAC</t>
  </si>
  <si>
    <t>STE MATOZID</t>
  </si>
  <si>
    <t>BEN BOUAZZA YOUNESS</t>
  </si>
  <si>
    <t>Marrakech</t>
  </si>
  <si>
    <t xml:space="preserve">ABSENCE SIGNATURE EMETTEUR    </t>
  </si>
  <si>
    <t>STE MARBETRANS</t>
  </si>
  <si>
    <t>VICE DE FORME</t>
  </si>
  <si>
    <t>AGERRAB Rachid</t>
  </si>
  <si>
    <t>Sale</t>
  </si>
  <si>
    <t>NON CONFORMITE MONTANT ECHANGE</t>
  </si>
  <si>
    <t>DIC</t>
  </si>
  <si>
    <t>STE PLAFER</t>
  </si>
  <si>
    <t>Ait melloul</t>
  </si>
  <si>
    <t xml:space="preserve">ABSENCE DU LIEU DE CREATION   </t>
  </si>
  <si>
    <t>STE TIRA TRAVAUX</t>
  </si>
  <si>
    <t>ALAOUI MDAGHRI OMAR</t>
  </si>
  <si>
    <t>STE ENTREPRISE GENERAL DE PEINTURE</t>
  </si>
  <si>
    <t>NABIL HADDAD</t>
  </si>
  <si>
    <t>Temara</t>
  </si>
  <si>
    <t>STE HB PRO</t>
  </si>
  <si>
    <t>STE URBAM (B)</t>
  </si>
  <si>
    <t>PS</t>
  </si>
  <si>
    <t>WAFA LILACHGHAL</t>
  </si>
  <si>
    <t>Azilal</t>
  </si>
  <si>
    <t>STE TAZNART EXPRESS</t>
  </si>
  <si>
    <t>STE AUXI BETON</t>
  </si>
  <si>
    <t>STE MEDITERRANE IEMAR</t>
  </si>
  <si>
    <t>Tanger</t>
  </si>
  <si>
    <t>ENT NAJEM DE BATIMENT</t>
  </si>
  <si>
    <t>STE STAR BTP</t>
  </si>
  <si>
    <t>CONSTLUX</t>
  </si>
  <si>
    <t>Jihad   MOUHAB</t>
  </si>
  <si>
    <t>GROUPE SIGOUL DE CONSTRUCTION</t>
  </si>
  <si>
    <t>WORLD TRAVAUX</t>
  </si>
  <si>
    <t>STE CRISTAL CERAME</t>
  </si>
  <si>
    <t>STE MOROCCAN CONTRACTORS</t>
  </si>
  <si>
    <t>STE BE-ARTPONT</t>
  </si>
  <si>
    <t>STE SCOREP</t>
  </si>
  <si>
    <t xml:space="preserve">Tanger </t>
  </si>
  <si>
    <t>Kenitra</t>
  </si>
  <si>
    <t>STE SOPEFI</t>
  </si>
  <si>
    <t>STE ZETCOM TECHNOLOGIES MAROC</t>
  </si>
  <si>
    <t>STE TAMRSALTE HOUSE</t>
  </si>
  <si>
    <t>STE TMV GROUP</t>
  </si>
  <si>
    <t>EDDALILI AISSAM</t>
  </si>
  <si>
    <t>M. ENNAIR MOHAMMED</t>
  </si>
  <si>
    <t xml:space="preserve">RATURES ET SURCHARGES         </t>
  </si>
  <si>
    <t>STE DOZAMCO</t>
  </si>
  <si>
    <t>CHQ FRAPPE D'OPPOS PR FALSIFIC</t>
  </si>
  <si>
    <t>STE TRAGECOC</t>
  </si>
  <si>
    <t>STE SETRAGED</t>
  </si>
  <si>
    <t>STE BOUGADER CONSTRUCTION</t>
  </si>
  <si>
    <t>ERCAM</t>
  </si>
  <si>
    <t>U.V.G.M</t>
  </si>
  <si>
    <t xml:space="preserve">SIGNATURE INCORRECTE          </t>
  </si>
  <si>
    <t>ANZI MATERIAUX</t>
  </si>
  <si>
    <t>STE A B E L CONSTRUCTIONS</t>
  </si>
  <si>
    <t>PERMASOL</t>
  </si>
  <si>
    <t>SELLOUTI MED AMINE</t>
  </si>
  <si>
    <t>Avocat</t>
  </si>
  <si>
    <t>Mohammedia</t>
  </si>
  <si>
    <t>GLOBAL BETON</t>
  </si>
  <si>
    <t>AMJAD ARGANA</t>
  </si>
  <si>
    <t>SIGNATURE INCORRECTE</t>
  </si>
  <si>
    <t>STE MULTIMATERIAUX</t>
  </si>
  <si>
    <t>STE MEKA BETON</t>
  </si>
  <si>
    <t>Meknes</t>
  </si>
  <si>
    <t>STE UNITECH ENERGY</t>
  </si>
  <si>
    <t>STE FORTRAV</t>
  </si>
  <si>
    <t>FOURNITURE TAGHAZOUT-FOTA</t>
  </si>
  <si>
    <t xml:space="preserve">SAISIE ARRET                  </t>
  </si>
  <si>
    <t>G3C (B)</t>
  </si>
  <si>
    <t>STE RAOUI</t>
  </si>
  <si>
    <t>STE LC BUILDING (B)</t>
  </si>
  <si>
    <t xml:space="preserve">DIC </t>
  </si>
  <si>
    <t>STE IGASER</t>
  </si>
  <si>
    <t>STE GT3B</t>
  </si>
  <si>
    <t>STE COMPTOIR BIR RAMI</t>
  </si>
  <si>
    <t>STE SONASEG</t>
  </si>
  <si>
    <t>Inzegane</t>
  </si>
  <si>
    <t>STE SAKANI ZINE</t>
  </si>
  <si>
    <t xml:space="preserve">ENDOSSEMENT IRREGULIER        </t>
  </si>
  <si>
    <t>IMJAD SOUSS</t>
  </si>
  <si>
    <t>KING REVETEMENT SOL</t>
  </si>
  <si>
    <t>STE LAKAMA</t>
  </si>
  <si>
    <t>STE INSMAN BATIMENT</t>
  </si>
  <si>
    <t>STE AB. SEVEN</t>
  </si>
  <si>
    <t>STE STAPORT (B)</t>
  </si>
  <si>
    <t>STE NOVITAL TRAVAUX</t>
  </si>
  <si>
    <t>M. RAGHI AYOUB</t>
  </si>
  <si>
    <t>STE MAGZ BUILDING</t>
  </si>
  <si>
    <t>BENJAQ</t>
  </si>
  <si>
    <t>Settat</t>
  </si>
  <si>
    <t>STE EMISTAM</t>
  </si>
  <si>
    <t>STE TGCC (B)</t>
  </si>
  <si>
    <t>STE GRANDS TRAVAUX D'AGADIR</t>
  </si>
  <si>
    <t>STE SIGMA LOG</t>
  </si>
  <si>
    <t>STE TIFERKIWIN TRAVAUX</t>
  </si>
  <si>
    <t>STE STGCE</t>
  </si>
  <si>
    <t>STE NOVALIS CONSULTING</t>
  </si>
  <si>
    <t>STE LOTF TRAVAUX</t>
  </si>
  <si>
    <t>STE STROA</t>
  </si>
  <si>
    <t>STE EMATRAPE</t>
  </si>
  <si>
    <t xml:space="preserve">IMAGE ILLISIBLE               </t>
  </si>
  <si>
    <t>SIGELA LAAROUSSI</t>
  </si>
  <si>
    <t>STE CLARIDGE GROUP AFRICA (B)</t>
  </si>
  <si>
    <t>STE SAYTRAC</t>
  </si>
  <si>
    <t>BRIGAM</t>
  </si>
  <si>
    <t>STE ENTREPRISE FIRST M'ZAB COMPANY</t>
  </si>
  <si>
    <t>STE OMARI NEGOCE</t>
  </si>
  <si>
    <t>Ouarzazate</t>
  </si>
  <si>
    <t>STE HILALA TRANSPORT</t>
  </si>
  <si>
    <t>STE SWIN</t>
  </si>
  <si>
    <t>STE ETABLISSEMENT EL HARDOUFI</t>
  </si>
  <si>
    <t>STE G.I.D.N.A</t>
  </si>
  <si>
    <t>STE SELECT CONTRACTORS</t>
  </si>
  <si>
    <t>Ste MAZAGAN PREFA</t>
  </si>
  <si>
    <t>AGADIR</t>
  </si>
  <si>
    <t>STE OPTIMACO</t>
  </si>
  <si>
    <t>SAISIE ARRET</t>
  </si>
  <si>
    <t>STE RICHE BOIS (B)</t>
  </si>
  <si>
    <t>VICE DE FORME - RATURES ET SURCHARGES NON APPROUVEES PAR LE TIRE</t>
  </si>
  <si>
    <t>STE MT2S</t>
  </si>
  <si>
    <t>STE BENTA CONSTRUCTION</t>
  </si>
  <si>
    <t>STE CHOUBETRAVAUX</t>
  </si>
  <si>
    <t>STE STTI</t>
  </si>
  <si>
    <t>ENDOS IRREGULIER</t>
  </si>
  <si>
    <t>STE AGHNAS DES TRAVAUX DIVERS</t>
  </si>
  <si>
    <t>BEST ATAAMIR</t>
  </si>
  <si>
    <t>VICE DE FORME - RATURES ET SURCHARGES</t>
  </si>
  <si>
    <t xml:space="preserve">SAISIE ARRET </t>
  </si>
  <si>
    <t>KENITRA</t>
  </si>
  <si>
    <t>STE BOUKNIMAR</t>
  </si>
  <si>
    <t>CASABLANCA</t>
  </si>
  <si>
    <t>STE MECAT</t>
  </si>
  <si>
    <t xml:space="preserve">ENDOSSEMENT IRREGULIER        </t>
  </si>
  <si>
    <t>STE DAR AL ACHGHAL ALKOUBRA</t>
  </si>
  <si>
    <t>STE HANIA TRAVAUX</t>
  </si>
  <si>
    <t xml:space="preserve">CHEQUE EN DEVISE NON COTEE    </t>
  </si>
  <si>
    <t>STE ESOUFI NORD TRAVAUX</t>
  </si>
  <si>
    <t>STE BOUZNIKA BETON</t>
  </si>
  <si>
    <t>INCOH MONTANT CHIF/LETTRES LCN</t>
  </si>
  <si>
    <t>STE NOUVELLE TRAVAUX MAROC</t>
  </si>
  <si>
    <t>STE RYAD AL AMANE TRAVAUX</t>
  </si>
  <si>
    <t>VICE DE FORME - ABSENCE SIGNATURE DU TIRE</t>
  </si>
  <si>
    <t>M. BOUASSIS YOUNES</t>
  </si>
  <si>
    <t>ATLANTIC MULTI - SERVICE</t>
  </si>
  <si>
    <t>STE SIRACOS</t>
  </si>
  <si>
    <t>STE MERBEL CONSTRUCTION</t>
  </si>
  <si>
    <t>LAAMIM Houcine</t>
  </si>
  <si>
    <t>VICE DE FORME - DIFF MONTANT EN CHIFFRE ET CELUI EN LETTRE</t>
  </si>
  <si>
    <t>STE PETIT ATLAS DES TRAVAUX</t>
  </si>
  <si>
    <t>STE BOURANIME</t>
  </si>
  <si>
    <t>STE LES ATELIERS HAMMA</t>
  </si>
  <si>
    <t>AGADIRIENNE DES TRAVAUX</t>
  </si>
  <si>
    <t>STE HOUAR (B)</t>
  </si>
  <si>
    <t>Oujda</t>
  </si>
  <si>
    <t>ECO GEST</t>
  </si>
  <si>
    <t>STE WORLD SCHOOL</t>
  </si>
  <si>
    <t>Meknès</t>
  </si>
  <si>
    <t>STE TAOUSSI IRRI SERVICES</t>
  </si>
  <si>
    <t>LETTRE CHANGE PRESENT AV TERME</t>
  </si>
  <si>
    <t>STE SOMADEB</t>
  </si>
  <si>
    <t>VICE DE FORME - RATURE ET SURCHARGES NON APPROUVES PAR LE TIRE</t>
  </si>
  <si>
    <t>STE BECOTRAV</t>
  </si>
  <si>
    <t>STE TIMESLI TRAVAUX</t>
  </si>
  <si>
    <t>STE SETRAMISS</t>
  </si>
  <si>
    <t>HAY 2010</t>
  </si>
  <si>
    <t>STE SORIFATRA TRAVAUX</t>
  </si>
  <si>
    <t>IDMTD</t>
  </si>
  <si>
    <t>STE TEGIMA</t>
  </si>
  <si>
    <t>STE SOGEB</t>
  </si>
  <si>
    <t>STE NOURLAY MED</t>
  </si>
  <si>
    <t>STE ALTRAP</t>
  </si>
  <si>
    <t>STE ELFJ</t>
  </si>
  <si>
    <t>STE JL IMMOBILIER</t>
  </si>
  <si>
    <t>STE INTERLINE</t>
  </si>
  <si>
    <t>Benslimane</t>
  </si>
  <si>
    <t>M. TAHIRI Ahmed</t>
  </si>
  <si>
    <t>Bengrir</t>
  </si>
  <si>
    <t>STE VIAS</t>
  </si>
  <si>
    <t>BAZI</t>
  </si>
  <si>
    <t>STE GRANUCOM</t>
  </si>
  <si>
    <t>STE AGALOZ</t>
  </si>
  <si>
    <t>STE NEW BUILDING AFRICA</t>
  </si>
  <si>
    <t>VICE DE FORME - MONTANT EN CHIFFRE DIFF DU MONTANT EN LETTRE</t>
  </si>
  <si>
    <t>STE SAVONA TRANS</t>
  </si>
  <si>
    <t>STE KARIMDDEN TRANS</t>
  </si>
  <si>
    <t>M. Mohammed Saad A</t>
  </si>
  <si>
    <t>STE BAZZA TRAVAUX</t>
  </si>
  <si>
    <t>STE SONETRAD</t>
  </si>
  <si>
    <t>STE ZAMANE EL KHEIR</t>
  </si>
  <si>
    <t>STE PRO LOCAM</t>
  </si>
  <si>
    <t>STE R2R</t>
  </si>
  <si>
    <t>STE EMPREINTE INVEST</t>
  </si>
  <si>
    <t>STE SOUHAIB LI ISKANE</t>
  </si>
  <si>
    <t>STE MAZAGAN GROS ŒUVRE (G)</t>
  </si>
  <si>
    <t>STE COTE TRAVAUX</t>
  </si>
  <si>
    <t>STE MAED CONSTRUCTION</t>
  </si>
  <si>
    <t>STE ENTREPRISE MOUBIOU</t>
  </si>
  <si>
    <t>STE MORWALL</t>
  </si>
  <si>
    <t>M.ENNAIR MOHAMMED</t>
  </si>
  <si>
    <t>STE MEHDI BA</t>
  </si>
  <si>
    <t>STE H-TGC</t>
  </si>
  <si>
    <t>STE OKANTRANS</t>
  </si>
  <si>
    <t>STE SPECIAL BUILDINGS</t>
  </si>
  <si>
    <t>STE DE CONSTRUCTION NO PROBLEMS</t>
  </si>
  <si>
    <t>STE MOUZOBAT</t>
  </si>
  <si>
    <t>STE WORLD DEVELOPPEMENT GROUP</t>
  </si>
  <si>
    <t>STE MAT HOLDING</t>
  </si>
  <si>
    <t>STE IMMO NESRINE</t>
  </si>
  <si>
    <t>STE BESACOTRAV</t>
  </si>
  <si>
    <t>STE OBADECO</t>
  </si>
  <si>
    <t>STE FM-NEGOCE</t>
  </si>
  <si>
    <t>STE ELECTRICITE AMPERE</t>
  </si>
  <si>
    <t>STE COMPTOIR ACHAHID</t>
  </si>
  <si>
    <t>STE TCEBAT</t>
  </si>
  <si>
    <t>STE SPBTP MULTISERVICES</t>
  </si>
  <si>
    <t>STE TAGGAKHT BATIMENT</t>
  </si>
  <si>
    <t>STE HDIRICH DE TRAVAUX DIVERS</t>
  </si>
  <si>
    <t xml:space="preserve">ABSENCE DATE EMISSION CHEQUE  </t>
  </si>
  <si>
    <t>Mr AZHAR MOHAMED</t>
  </si>
  <si>
    <t>STE WIDAS SERVICES</t>
  </si>
  <si>
    <t xml:space="preserve">CHEQUE EN DEVISE NON COTEE    </t>
  </si>
  <si>
    <t>STE KANELE BAT</t>
  </si>
  <si>
    <t>STE AIT AAMER CONSTRUCTION</t>
  </si>
  <si>
    <t>STE TRUST CONSTRUCTION</t>
  </si>
  <si>
    <t>STE BINMA</t>
  </si>
  <si>
    <t>STE AL MUGHRABI CONSTRUCTION</t>
  </si>
  <si>
    <t>RAGHI AYOUB</t>
  </si>
  <si>
    <t>STE A2L DE TRAVAUX PUBLICS</t>
  </si>
  <si>
    <t>STE EDICA</t>
  </si>
  <si>
    <t>STE JANIHA PORT EXPORT</t>
  </si>
  <si>
    <t>STE MULTISERVICE TELECOM COMPANY</t>
  </si>
  <si>
    <t xml:space="preserve">OPPOSITION SUR COMPTE         </t>
  </si>
  <si>
    <t>STE GROUPE GM POUR LE DEVELOPPEMENT</t>
  </si>
  <si>
    <t>STE DEBDOUBI TRANS</t>
  </si>
  <si>
    <t>STE MOROCCAN CONTRACTORS ASSOCIATES</t>
  </si>
  <si>
    <t>STE ETIJTRAD</t>
  </si>
  <si>
    <t>STE COTER</t>
  </si>
  <si>
    <t>STE SCD2IF</t>
  </si>
  <si>
    <t>STE JDIRAT DE TRAVAUX</t>
  </si>
  <si>
    <t>STE SOGEA MAROC (B)</t>
  </si>
  <si>
    <t>STE MHSM SARL</t>
  </si>
  <si>
    <t>STE CRA TRAVAUX</t>
  </si>
  <si>
    <t>STE BELKOBATE</t>
  </si>
  <si>
    <t>RATURES ET SURCHARGES</t>
  </si>
  <si>
    <t>STE CTMBTP</t>
  </si>
  <si>
    <t>STE SADNANE TRAVAUX</t>
  </si>
  <si>
    <t>STE KNAB</t>
  </si>
  <si>
    <t>STE ENACODE (B)</t>
  </si>
  <si>
    <t>Dakhla</t>
  </si>
  <si>
    <t>STE FARICOS</t>
  </si>
  <si>
    <t>STE TIZGZAOUINE SERVICE</t>
  </si>
  <si>
    <t>Ouled teima</t>
  </si>
  <si>
    <t>STE IIB</t>
  </si>
  <si>
    <t xml:space="preserve">CH 2915029  </t>
  </si>
  <si>
    <t>STE DAOUDI ISSAM</t>
  </si>
  <si>
    <t>CH 717604</t>
  </si>
  <si>
    <t>Représenté le 01/02/2022</t>
  </si>
  <si>
    <t xml:space="preserve">CH 1777588 </t>
  </si>
  <si>
    <t>STE SALTT</t>
  </si>
  <si>
    <t xml:space="preserve">CH 5940584 </t>
  </si>
  <si>
    <t>Remplacé par chèque 693687 le 26/04/2022</t>
  </si>
  <si>
    <t xml:space="preserve">Effet 6301746 </t>
  </si>
  <si>
    <t xml:space="preserve">Effet 7254971  </t>
  </si>
  <si>
    <t>Effet ECC8872064</t>
  </si>
  <si>
    <t>Declaré le 01/03/2022</t>
  </si>
  <si>
    <t>Effet ECC8872065</t>
  </si>
  <si>
    <t>Effet ECC8872066</t>
  </si>
  <si>
    <t xml:space="preserve">CH 403332 </t>
  </si>
  <si>
    <t>Declaré le 01/03/2022- DIC</t>
  </si>
  <si>
    <t xml:space="preserve">CH 2915032  </t>
  </si>
  <si>
    <t xml:space="preserve">CH 2915031   </t>
  </si>
  <si>
    <t xml:space="preserve">CH 2915033     </t>
  </si>
  <si>
    <t>Effet 4093675</t>
  </si>
  <si>
    <t>Remplacé par virement le 28/01/2022</t>
  </si>
  <si>
    <t xml:space="preserve">Effet 5857127 </t>
  </si>
  <si>
    <t>VICE DE FORME-MANQUE MENTION DHS</t>
  </si>
  <si>
    <t>Remplacé par virement le 17/02/2022</t>
  </si>
  <si>
    <t xml:space="preserve">CH 7725803  </t>
  </si>
  <si>
    <t xml:space="preserve">HG, DIC </t>
  </si>
  <si>
    <t xml:space="preserve">Effet 6759073  </t>
  </si>
  <si>
    <t>Remplacé par chèque 0300343 le 04/03/2022</t>
  </si>
  <si>
    <t xml:space="preserve">Effet 6742718  </t>
  </si>
  <si>
    <t>Représenté le 10/02/2022</t>
  </si>
  <si>
    <t>STE SAHI BAT</t>
  </si>
  <si>
    <t xml:space="preserve">Effet 0404625  </t>
  </si>
  <si>
    <t>Remplacé par chèque 3437326 le 27/01/2022</t>
  </si>
  <si>
    <t>Effet ECC8872067</t>
  </si>
  <si>
    <t>Declaré le 11/03/2022</t>
  </si>
  <si>
    <t>Effet ECC8872068</t>
  </si>
  <si>
    <t>Effet ECC8872069</t>
  </si>
  <si>
    <t>Effet ECC8872073</t>
  </si>
  <si>
    <t>Effet ECC8872071</t>
  </si>
  <si>
    <t>STE FOX FER</t>
  </si>
  <si>
    <t xml:space="preserve">Effet 7603445  </t>
  </si>
  <si>
    <t>Remplacé par effet à vue n° 7603501 le 15/03/2022</t>
  </si>
  <si>
    <t>STE SOLUMETAL</t>
  </si>
  <si>
    <t xml:space="preserve">CH 999723  </t>
  </si>
  <si>
    <t>HG remplacé par versment le 11/02/2022</t>
  </si>
  <si>
    <t xml:space="preserve">Effet 8785165  </t>
  </si>
  <si>
    <t>Remplacé par deux chèques le 13/04/2022 n° 264402 et 264404</t>
  </si>
  <si>
    <t>STE JET PRO</t>
  </si>
  <si>
    <t xml:space="preserve">CH 430427 </t>
  </si>
  <si>
    <t>HG remplacé par chèque 430440 le 07/03/2022</t>
  </si>
  <si>
    <t xml:space="preserve">Effet 9116887  </t>
  </si>
  <si>
    <t>Effet 2112710</t>
  </si>
  <si>
    <t>Remplacé par versement le 15/03/2022</t>
  </si>
  <si>
    <t xml:space="preserve"> STE ZETCOM TECHNOLOGIES MAROC</t>
  </si>
  <si>
    <t>Effet 7408195</t>
  </si>
  <si>
    <t>Remplacé par virement le 14/02/2022</t>
  </si>
  <si>
    <t xml:space="preserve">Effet 7255021  </t>
  </si>
  <si>
    <t>Effet 7254996</t>
  </si>
  <si>
    <t xml:space="preserve">CH 5450099  </t>
  </si>
  <si>
    <t>STE MAACH-TRAV</t>
  </si>
  <si>
    <t xml:space="preserve">CH 1902535 </t>
  </si>
  <si>
    <t>Remplacé par virement le 10/02/2022</t>
  </si>
  <si>
    <t xml:space="preserve">CH 152754 </t>
  </si>
  <si>
    <t>ABSENCE LIEU DE CREATION</t>
  </si>
  <si>
    <t>Remplacé par chèque 152756 le 21/02/2022</t>
  </si>
  <si>
    <t>CH 152753</t>
  </si>
  <si>
    <t>Remplacé par chèque 152757 le 21/02/2022</t>
  </si>
  <si>
    <t xml:space="preserve">Effet 8905320 </t>
  </si>
  <si>
    <t>Déclaré le 30/03/2022</t>
  </si>
  <si>
    <t xml:space="preserve">Effet 7833922  </t>
  </si>
  <si>
    <t>Kelaat sraghna</t>
  </si>
  <si>
    <t>Representé le 28/02/2022</t>
  </si>
  <si>
    <t xml:space="preserve">Effet 5940585  </t>
  </si>
  <si>
    <t>Remplacé par chèque 9116359 le 01/07/2022</t>
  </si>
  <si>
    <t>CH 6186288</t>
  </si>
  <si>
    <t xml:space="preserve">Effet 021 7998271 </t>
  </si>
  <si>
    <t>Remplacé par effet 021 7998270 le 21/02/2022</t>
  </si>
  <si>
    <t>STE HDP</t>
  </si>
  <si>
    <t xml:space="preserve">CH 164215  </t>
  </si>
  <si>
    <t xml:space="preserve">08/03/2022: houssam confirme par mail l'encaissement du chèque. </t>
  </si>
  <si>
    <t xml:space="preserve">Effet 021 7998270 </t>
  </si>
  <si>
    <t>Remplacé par effet 7998270 le 21/03/2022</t>
  </si>
  <si>
    <t>STE ARABE DES TRAVAUX ET EQUIPEMENT</t>
  </si>
  <si>
    <t xml:space="preserve">CH 4545830 </t>
  </si>
  <si>
    <t>Remplacé par chèque n° 4145595 le 08/06/2022</t>
  </si>
  <si>
    <t>CH 4545831</t>
  </si>
  <si>
    <t>CH 4545832</t>
  </si>
  <si>
    <t>STE MOM TRAVAUX</t>
  </si>
  <si>
    <t xml:space="preserve">Effet 9098742  </t>
  </si>
  <si>
    <t>HG, DIC</t>
  </si>
  <si>
    <t xml:space="preserve">Effet 7096320 </t>
  </si>
  <si>
    <t xml:space="preserve">CH 119816  </t>
  </si>
  <si>
    <t>Réglé par compensation fournisseur effet 167 KMAD du 07/04 et virement de 100 KMAD du 22/03/2022</t>
  </si>
  <si>
    <t>CH 0410387</t>
  </si>
  <si>
    <t xml:space="preserve">CH 1777589 </t>
  </si>
  <si>
    <t xml:space="preserve">CH 853551  </t>
  </si>
  <si>
    <t>SOCIETE TOKET CONSTRUCTION GENERAL</t>
  </si>
  <si>
    <t xml:space="preserve">Effet 8108141 </t>
  </si>
  <si>
    <t>Remplacé par virement le 03/03/2022</t>
  </si>
  <si>
    <t>STE AGHRISS BATIMENT</t>
  </si>
  <si>
    <t xml:space="preserve">Effet 7616182  </t>
  </si>
  <si>
    <t>Représenté le 13/04/2022</t>
  </si>
  <si>
    <t xml:space="preserve">Effet 8970495  </t>
  </si>
  <si>
    <t xml:space="preserve">Effet 9098743  </t>
  </si>
  <si>
    <t>HG DIC</t>
  </si>
  <si>
    <t>Effet 2112711</t>
  </si>
  <si>
    <t>STE MATRANS AFRIC</t>
  </si>
  <si>
    <t xml:space="preserve">Effet 1807233 </t>
  </si>
  <si>
    <t>Régle par virement le 20/04- 06/05/2022</t>
  </si>
  <si>
    <t>Effet 7255023</t>
  </si>
  <si>
    <t>Effet 7255017</t>
  </si>
  <si>
    <t xml:space="preserve">Effet 8597944 </t>
  </si>
  <si>
    <t>Remplacé par virements le 02 et 25/03/2022</t>
  </si>
  <si>
    <t xml:space="preserve">Effet 7096321 </t>
  </si>
  <si>
    <t>STE GHRISS DE TRAVAUX</t>
  </si>
  <si>
    <t xml:space="preserve">CH 9501665 </t>
  </si>
  <si>
    <t>PS de 78KMAD</t>
  </si>
  <si>
    <t xml:space="preserve">Effet 8970496 </t>
  </si>
  <si>
    <t>STE D'EDIFICATION ET BATIMENT DU SU</t>
  </si>
  <si>
    <t xml:space="preserve">CH 681882  </t>
  </si>
  <si>
    <t xml:space="preserve">CH 049590 </t>
  </si>
  <si>
    <t>STE SALOBAT</t>
  </si>
  <si>
    <t xml:space="preserve">CH 833377  </t>
  </si>
  <si>
    <t>Remplacé par virement le 11/03/2022</t>
  </si>
  <si>
    <t>STE GECICOM</t>
  </si>
  <si>
    <t xml:space="preserve">CH 6280085  </t>
  </si>
  <si>
    <t>VICE DEFORME - RATURES ET SURCHARGES</t>
  </si>
  <si>
    <t>Remplacé par chèque 6280113 le 15/03/2022</t>
  </si>
  <si>
    <t xml:space="preserve">Effet 8970497 </t>
  </si>
  <si>
    <t xml:space="preserve">Effet 8597894  </t>
  </si>
  <si>
    <t>Effet 2087859</t>
  </si>
  <si>
    <t>Remplacé par effet   2087867 le 29/03/2022</t>
  </si>
  <si>
    <t xml:space="preserve">Effet 2087860  </t>
  </si>
  <si>
    <t>Remplacé par effet  2087868 le 29/03/2022</t>
  </si>
  <si>
    <t>STE ARGANA GARDEN</t>
  </si>
  <si>
    <t xml:space="preserve">CH 7928276  </t>
  </si>
  <si>
    <t>Representé le 22/03/2022</t>
  </si>
  <si>
    <t>STE EXPRESS ASSABIL</t>
  </si>
  <si>
    <t xml:space="preserve">CH 522163  </t>
  </si>
  <si>
    <t>Representé le 18/03/2022</t>
  </si>
  <si>
    <t>STE G TRAV</t>
  </si>
  <si>
    <t xml:space="preserve">Effet 3100031 </t>
  </si>
  <si>
    <t>Representé le 15/04/2022</t>
  </si>
  <si>
    <t>SOCIETE OUIMAJ</t>
  </si>
  <si>
    <t xml:space="preserve">CH 3475095  </t>
  </si>
  <si>
    <t>Remplacé par chèque 3475109 le 21/03/2022</t>
  </si>
  <si>
    <t>Effet 8970498</t>
  </si>
  <si>
    <t>Mr MOUNADI MOHAMED</t>
  </si>
  <si>
    <t xml:space="preserve">CH 086069  </t>
  </si>
  <si>
    <t>Remplacé par chèque certifié 86069 le 25/03/2022</t>
  </si>
  <si>
    <t>STE SIVAMINE</t>
  </si>
  <si>
    <t xml:space="preserve">Effet 8945341  </t>
  </si>
  <si>
    <t>Remplacé par virement de 77 kmad le 12/05/2022</t>
  </si>
  <si>
    <t xml:space="preserve">Effet 8523236 </t>
  </si>
  <si>
    <t>Representé le 05/04/2022</t>
  </si>
  <si>
    <t xml:space="preserve">CH 0957603  </t>
  </si>
  <si>
    <t xml:space="preserve">CH 957619       </t>
  </si>
  <si>
    <t xml:space="preserve">CH 9500851  </t>
  </si>
  <si>
    <t>Representé le 30/03/2022</t>
  </si>
  <si>
    <t>STE SANDONA</t>
  </si>
  <si>
    <t xml:space="preserve">CH AUS365534 </t>
  </si>
  <si>
    <t>Remplacé par virement le 31/03/2022</t>
  </si>
  <si>
    <t xml:space="preserve">CH 1664303  </t>
  </si>
  <si>
    <t>Remplacé par chèque 1664306 le 01/04/2022</t>
  </si>
  <si>
    <t>STE ECO SYNERGIE</t>
  </si>
  <si>
    <t xml:space="preserve">CH 4144726 </t>
  </si>
  <si>
    <t>Représenté le 12/04/2022</t>
  </si>
  <si>
    <t xml:space="preserve">Effet 6065007  </t>
  </si>
  <si>
    <t>SIGNATURE N/CONFORME DU TIREUR</t>
  </si>
  <si>
    <t xml:space="preserve">Effet 9067455  </t>
  </si>
  <si>
    <t>Declare le 16/05/2022</t>
  </si>
  <si>
    <t>Effet 8597896</t>
  </si>
  <si>
    <t>Effet 9116891</t>
  </si>
  <si>
    <t xml:space="preserve">Effet 7607903 </t>
  </si>
  <si>
    <t>Remplacé par virement le 01/04/2022</t>
  </si>
  <si>
    <t>Effet 7607902</t>
  </si>
  <si>
    <t>Remplacé par virement le 04/04/2022</t>
  </si>
  <si>
    <t xml:space="preserve">Effet 7408224 </t>
  </si>
  <si>
    <t>HG remplacé par virement le 13/04/2022</t>
  </si>
  <si>
    <t>STE GMK IMMO</t>
  </si>
  <si>
    <t xml:space="preserve">Effet 9330896  </t>
  </si>
  <si>
    <t>Remplacé par deux chèques  000196 et  00197 le 13/06/2022 et le 15/06/2022 Declaré le 30/05/2022</t>
  </si>
  <si>
    <t>STE BAREA</t>
  </si>
  <si>
    <t xml:space="preserve">Effet 9618417 </t>
  </si>
  <si>
    <t>SOCIETE TASNIM GARDEN</t>
  </si>
  <si>
    <t xml:space="preserve">CH 915086  </t>
  </si>
  <si>
    <t>STE SOMADRI MAROC</t>
  </si>
  <si>
    <t xml:space="preserve">CH 4427246  </t>
  </si>
  <si>
    <t xml:space="preserve">CH 4427266  </t>
  </si>
  <si>
    <t>CH 4427261</t>
  </si>
  <si>
    <t xml:space="preserve">Effet 8110172 </t>
  </si>
  <si>
    <t>Remplacé par chèque 2022595 le 06/04/2022</t>
  </si>
  <si>
    <t xml:space="preserve">Effet 7255022  </t>
  </si>
  <si>
    <t>STE E/se OULAD ZERRAD DE TRAVAUX DI</t>
  </si>
  <si>
    <t xml:space="preserve">CH CQO3729067 </t>
  </si>
  <si>
    <t>Remplacé par virement le 22/04/2022</t>
  </si>
  <si>
    <t xml:space="preserve">CH 564543 </t>
  </si>
  <si>
    <t>STE ESSAFAF TRAVAUX-ES TRAV</t>
  </si>
  <si>
    <t xml:space="preserve">CH 7776752 </t>
  </si>
  <si>
    <t>Representé le 07/04/2022</t>
  </si>
  <si>
    <t xml:space="preserve">CH 9501587  </t>
  </si>
  <si>
    <t xml:space="preserve">CH 8110173 </t>
  </si>
  <si>
    <t>Remplacé par chèque MFM2022596 le 08/04/2022</t>
  </si>
  <si>
    <t>STE GEWORK</t>
  </si>
  <si>
    <t xml:space="preserve">CH 1300039 </t>
  </si>
  <si>
    <t>HG Representé le 06/06/2022</t>
  </si>
  <si>
    <t xml:space="preserve">Effet 2208507 </t>
  </si>
  <si>
    <t>Remplacé par virement le 20/04/2022</t>
  </si>
  <si>
    <t xml:space="preserve">CH CERT 7776752 </t>
  </si>
  <si>
    <t>Representé le 06/05/2022</t>
  </si>
  <si>
    <t xml:space="preserve">Effet 8945365 </t>
  </si>
  <si>
    <t xml:space="preserve">Effet 2600019  </t>
  </si>
  <si>
    <t xml:space="preserve">Effet 7753757 </t>
  </si>
  <si>
    <t>Representé le 26/04/2022</t>
  </si>
  <si>
    <t>STE SOBASOUSS</t>
  </si>
  <si>
    <t xml:space="preserve">CH 5619099 </t>
  </si>
  <si>
    <t>Taroudant</t>
  </si>
  <si>
    <t xml:space="preserve">CH 3729068  </t>
  </si>
  <si>
    <t xml:space="preserve">Representé le 16/05/2022. </t>
  </si>
  <si>
    <t xml:space="preserve">Effet 9993205  </t>
  </si>
  <si>
    <t>Representé le 19/05/2022</t>
  </si>
  <si>
    <t xml:space="preserve">Effet 8110174 </t>
  </si>
  <si>
    <t>Remplacé par chèque 2022597 le 18/04/2022</t>
  </si>
  <si>
    <t>STE PILOT SERVICE AU MAROC ( servicecite)</t>
  </si>
  <si>
    <t xml:space="preserve">Effet 7323441 </t>
  </si>
  <si>
    <t>STE MARJANA AVICOLE</t>
  </si>
  <si>
    <t xml:space="preserve">Effet 1948630  </t>
  </si>
  <si>
    <t>Representé le 28/04/2022</t>
  </si>
  <si>
    <t xml:space="preserve">Effet 3100032 </t>
  </si>
  <si>
    <t>STE EXTRAV SOLUTION</t>
  </si>
  <si>
    <t xml:space="preserve">Effet 8270623  </t>
  </si>
  <si>
    <t xml:space="preserve">Rabat </t>
  </si>
  <si>
    <t xml:space="preserve">CH 6293870  </t>
  </si>
  <si>
    <t>Representé le 22/04/2022</t>
  </si>
  <si>
    <t>Effet 8945366</t>
  </si>
  <si>
    <t>Effet 8110175</t>
  </si>
  <si>
    <t>Remplacé par chèque 2022657 le 27/04/2022</t>
  </si>
  <si>
    <t xml:space="preserve">Effet 9067456 </t>
  </si>
  <si>
    <t>Declaré le 08/06/2022</t>
  </si>
  <si>
    <t>Effet 7323442</t>
  </si>
  <si>
    <t xml:space="preserve">Effet 1948629  </t>
  </si>
  <si>
    <t xml:space="preserve">Effet 9377950  </t>
  </si>
  <si>
    <t>Remplacé par chèque n° 8141661 le 31/05/2022</t>
  </si>
  <si>
    <t>STE PLANCHE DOUKKALA</t>
  </si>
  <si>
    <t xml:space="preserve">Effet 5151270 </t>
  </si>
  <si>
    <t>Remplacé par effet au 07/06/2022</t>
  </si>
  <si>
    <t xml:space="preserve">Effet 8110176 </t>
  </si>
  <si>
    <t>Remplacé par chèque 2022658 le 13/05/2022</t>
  </si>
  <si>
    <t>STE MOHAMED CHAOUI BUILDING</t>
  </si>
  <si>
    <t xml:space="preserve">CH 008784 </t>
  </si>
  <si>
    <t>Représenté le 13/05/2022</t>
  </si>
  <si>
    <t>STE MESNOUNI DEVELOPPEMENT</t>
  </si>
  <si>
    <t xml:space="preserve">Effet 1167175 </t>
  </si>
  <si>
    <t>Remplacé par virement le 05/05/2022</t>
  </si>
  <si>
    <t xml:space="preserve">Effet 462579 </t>
  </si>
  <si>
    <t>Remplacé par chèque 754306 le 10/05/2022</t>
  </si>
  <si>
    <t>Effet 8953430</t>
  </si>
  <si>
    <t>Remplacé par virement le 07/06/2022</t>
  </si>
  <si>
    <t xml:space="preserve">Effet DA0091351 </t>
  </si>
  <si>
    <t>Remplacé par virement le 13/06/2022</t>
  </si>
  <si>
    <t xml:space="preserve">Effet 7408226 </t>
  </si>
  <si>
    <t>Effet CA7408230</t>
  </si>
  <si>
    <t xml:space="preserve">Effet 7607904  </t>
  </si>
  <si>
    <t>Representé le 16/05/2022</t>
  </si>
  <si>
    <t xml:space="preserve">Effet 5151271  </t>
  </si>
  <si>
    <t>Remplacé par effet au 12/06/2022</t>
  </si>
  <si>
    <t>STE SODECOLAB</t>
  </si>
  <si>
    <t xml:space="preserve">Effet BA1228947 </t>
  </si>
  <si>
    <t>STE MIZOU BUILDING</t>
  </si>
  <si>
    <t xml:space="preserve">Effet 7652287  </t>
  </si>
  <si>
    <t>Representé le 19/07/2022 Declaré le 14/06/2022</t>
  </si>
  <si>
    <t>STE UPBTP</t>
  </si>
  <si>
    <t xml:space="preserve">Effet 5640388 </t>
  </si>
  <si>
    <t>Remplacé par chèque 8485877 le 24/05/2022</t>
  </si>
  <si>
    <t xml:space="preserve">Effet 9330897 </t>
  </si>
  <si>
    <t>Declaré le 14/06/2022</t>
  </si>
  <si>
    <t xml:space="preserve">Effet 0180908 </t>
  </si>
  <si>
    <t>Representé le 08/07/2022. Déclaré le 14/06/2022</t>
  </si>
  <si>
    <t xml:space="preserve">Effet ELC8110177 </t>
  </si>
  <si>
    <t>Remplacé par chèque 4513575 le 23/05/2022</t>
  </si>
  <si>
    <t>STE SONARIUM</t>
  </si>
  <si>
    <t xml:space="preserve">CH 0174158 </t>
  </si>
  <si>
    <t>Remplacé partiellement par chèque 0174179 de 21KMAD le 25/07/2022 le complement le 29/08/2022</t>
  </si>
  <si>
    <t xml:space="preserve">Effet 4391063 </t>
  </si>
  <si>
    <t>Representél le 01/06/2022</t>
  </si>
  <si>
    <t>STE TOKET CONSTRUCTION GENERAL</t>
  </si>
  <si>
    <t xml:space="preserve">Effet 0433440  </t>
  </si>
  <si>
    <t>Déclaré le 20/06/2022</t>
  </si>
  <si>
    <t>STE MAZABETON</t>
  </si>
  <si>
    <t>CH 8084161</t>
  </si>
  <si>
    <t>Representé le 22/06/2022</t>
  </si>
  <si>
    <t xml:space="preserve">Effet 8110178 </t>
  </si>
  <si>
    <t>Remplacé par chèque 2022674 le 31/05/2022</t>
  </si>
  <si>
    <t xml:space="preserve">Effet 2600020 </t>
  </si>
  <si>
    <t xml:space="preserve">CH 1800005 </t>
  </si>
  <si>
    <t>HG remplacé par virement le 29/07/2022</t>
  </si>
  <si>
    <t xml:space="preserve">Effet 2600011 </t>
  </si>
  <si>
    <t>Remplacé par chèque  2100001 le 16/05/2022</t>
  </si>
  <si>
    <t xml:space="preserve">CH 6293872 </t>
  </si>
  <si>
    <t>Representé le 03/06/2022</t>
  </si>
  <si>
    <t>STE LC BUILDING</t>
  </si>
  <si>
    <t xml:space="preserve">Effet 2775223  </t>
  </si>
  <si>
    <t>Representé le 30/05/2022</t>
  </si>
  <si>
    <t xml:space="preserve">Effet 0528904 </t>
  </si>
  <si>
    <t>Representé le 23/06/2022</t>
  </si>
  <si>
    <t xml:space="preserve">Effet 9067459 </t>
  </si>
  <si>
    <t xml:space="preserve">Effet 9067457 </t>
  </si>
  <si>
    <t>STE FULL HOUSE JOB ALAMI</t>
  </si>
  <si>
    <t xml:space="preserve">CH 346605  </t>
  </si>
  <si>
    <t xml:space="preserve">Effet 9216592  </t>
  </si>
  <si>
    <t>Remplacé par chèque 074557 le 25/05/2022</t>
  </si>
  <si>
    <t>Effet 6759101</t>
  </si>
  <si>
    <t>Remplacé par chèque 5393268 le 15/06/2022</t>
  </si>
  <si>
    <t>STE OHS BAT</t>
  </si>
  <si>
    <t xml:space="preserve">Effet 0987031 </t>
  </si>
  <si>
    <t>Remplacé par chèque 832971 le 26/05/2022</t>
  </si>
  <si>
    <t xml:space="preserve">Effet ELC8110179  </t>
  </si>
  <si>
    <t>Remplacé par chèque 4638369 le 18/05/2022</t>
  </si>
  <si>
    <t>Effet 8148829</t>
  </si>
  <si>
    <t>Representé le 04/07/2022</t>
  </si>
  <si>
    <t>STE E/se OULAD ZERRAD DE TRAVAUX DIVERS</t>
  </si>
  <si>
    <t xml:space="preserve">CH 3729068       </t>
  </si>
  <si>
    <t>Declaré le 04/07/2022, remplacé par chèque ABY3534781 le 28/09/2022</t>
  </si>
  <si>
    <t xml:space="preserve">CH 7389545       </t>
  </si>
  <si>
    <t>Declaré le 04/07/2022</t>
  </si>
  <si>
    <t xml:space="preserve">CH 3113025       </t>
  </si>
  <si>
    <t>Representé le 23/05/2022</t>
  </si>
  <si>
    <t>Effet 09993205</t>
  </si>
  <si>
    <t>Effet 01043277</t>
  </si>
  <si>
    <t>Représenté le 27/05/2022</t>
  </si>
  <si>
    <t>STE HAUT TRAVAUX PUBLICS</t>
  </si>
  <si>
    <t>Effet 03100026</t>
  </si>
  <si>
    <t>Representé le 08/07/2022, Declaré le 04/07/2022</t>
  </si>
  <si>
    <t>BOUKHAR Hamid</t>
  </si>
  <si>
    <t xml:space="preserve">CHQ 1688154       </t>
  </si>
  <si>
    <t>STE DIWAB MAROC</t>
  </si>
  <si>
    <t>CH 000166</t>
  </si>
  <si>
    <t xml:space="preserve">DEJA REGLE                    </t>
  </si>
  <si>
    <t>reglé</t>
  </si>
  <si>
    <t xml:space="preserve">Effet 7420320 </t>
  </si>
  <si>
    <t>Remplacé par virement le 08/07/2022</t>
  </si>
  <si>
    <t>CH 1688084</t>
  </si>
  <si>
    <t>M.TAHIRI AHMED</t>
  </si>
  <si>
    <t xml:space="preserve">Effet 9067458  </t>
  </si>
  <si>
    <t xml:space="preserve">Effet 5806593  </t>
  </si>
  <si>
    <t>Representé le 05/07/2022</t>
  </si>
  <si>
    <t xml:space="preserve">Effet 7652294 </t>
  </si>
  <si>
    <t>Representé le 19/07/2022 Déclaré le 18/07/2022</t>
  </si>
  <si>
    <t xml:space="preserve">Effet 7652293 </t>
  </si>
  <si>
    <t xml:space="preserve">Effet 0180910  </t>
  </si>
  <si>
    <t xml:space="preserve">Representé le 08/07/2022. </t>
  </si>
  <si>
    <t>STE FIDELMAR</t>
  </si>
  <si>
    <t xml:space="preserve">Effet 9395506  </t>
  </si>
  <si>
    <t>Tetouane</t>
  </si>
  <si>
    <t>Remplacé par virement le 02/06/2022</t>
  </si>
  <si>
    <t xml:space="preserve">Effet 9330898 </t>
  </si>
  <si>
    <t>Declaré le 02/08/2022</t>
  </si>
  <si>
    <t>Effet 8953433</t>
  </si>
  <si>
    <t xml:space="preserve">Remplacé par virement le 07.06.2022 </t>
  </si>
  <si>
    <t>Effet 9216596</t>
  </si>
  <si>
    <t>VICE DE FORME - RATURES ET SURCHARGES ON APPROUVE PAR LE TIRE</t>
  </si>
  <si>
    <t>Remplacé par chèque 186349 le 14/06/2022</t>
  </si>
  <si>
    <t>Effet 710309</t>
  </si>
  <si>
    <t>Representé le 30/06/2022</t>
  </si>
  <si>
    <t>Effet 9339241</t>
  </si>
  <si>
    <t>Remplacé par chèque 0000081 le 08/06/2022</t>
  </si>
  <si>
    <t>Effet 9339242</t>
  </si>
  <si>
    <t>Remplacé par chèque 0000082 le 08/06/2022</t>
  </si>
  <si>
    <t>STE LE MONDE PREFA (B)</t>
  </si>
  <si>
    <t xml:space="preserve">Effet 6826112 </t>
  </si>
  <si>
    <t>Déclaré le 18/07/2022</t>
  </si>
  <si>
    <t>Effet 6826114</t>
  </si>
  <si>
    <t>CH 708606</t>
  </si>
  <si>
    <t>STE GOBTD</t>
  </si>
  <si>
    <t>Effet 7727628</t>
  </si>
  <si>
    <t xml:space="preserve">Effet 018 6866584 </t>
  </si>
  <si>
    <t xml:space="preserve">Effet 1799813  </t>
  </si>
  <si>
    <t>Remplacé par virement le 09/06/2022</t>
  </si>
  <si>
    <t>STE TRADE HOLDING I</t>
  </si>
  <si>
    <t xml:space="preserve">CH 256146  </t>
  </si>
  <si>
    <t>Representé le 27/06/2022</t>
  </si>
  <si>
    <t>CH 9960544</t>
  </si>
  <si>
    <t xml:space="preserve">COMPTE FERME                  </t>
  </si>
  <si>
    <t>Remplacé par virement le 14/06/2022</t>
  </si>
  <si>
    <t>CH 4145595</t>
  </si>
  <si>
    <t>STE AIZEM</t>
  </si>
  <si>
    <t>CH 382956</t>
  </si>
  <si>
    <t xml:space="preserve">Tan tan </t>
  </si>
  <si>
    <t>Remplacé par virement le 14/07/2022 Compte soldé</t>
  </si>
  <si>
    <t>CH 931857</t>
  </si>
  <si>
    <t xml:space="preserve">NON CONFORMITE N° CHQ ECHANGE </t>
  </si>
  <si>
    <t>Representé le 13/06/2022</t>
  </si>
  <si>
    <t>Effet 2600021</t>
  </si>
  <si>
    <t>STE FAROUK BETON</t>
  </si>
  <si>
    <t xml:space="preserve">Effet 0528903 </t>
  </si>
  <si>
    <t>Representé le 20/06/2022</t>
  </si>
  <si>
    <t xml:space="preserve">Effet BA1228945 </t>
  </si>
  <si>
    <t>STE ACH COTRA</t>
  </si>
  <si>
    <t xml:space="preserve">Effet 2393857 </t>
  </si>
  <si>
    <t>Representé le 26/07/2022</t>
  </si>
  <si>
    <t xml:space="preserve">CH 650883 </t>
  </si>
  <si>
    <t>Effet 1799818</t>
  </si>
  <si>
    <t>VICE DE FORME - SIGNATURE A LA CASE DU TIREUR</t>
  </si>
  <si>
    <t>Remplacé par effet 1799830 le 20/06/2022</t>
  </si>
  <si>
    <t xml:space="preserve">Effet 1799820 </t>
  </si>
  <si>
    <t>Remplacé par effet 1799829 le 20/06/2022</t>
  </si>
  <si>
    <t xml:space="preserve">Effet 1799816  </t>
  </si>
  <si>
    <t>Remplacé par effet 1799831 le 20/06/2022</t>
  </si>
  <si>
    <t xml:space="preserve">CH 650883  </t>
  </si>
  <si>
    <t>Representé le 25/06/2022</t>
  </si>
  <si>
    <t>DIC le 06/07/2022</t>
  </si>
  <si>
    <t xml:space="preserve">CH 915688 </t>
  </si>
  <si>
    <t>STE HAIMCO</t>
  </si>
  <si>
    <t xml:space="preserve">CH 1244158 </t>
  </si>
  <si>
    <t>Remplacé par chèque 1247963 le 27/06/2022</t>
  </si>
  <si>
    <t>Remplacé par chèque AUY650884 le 29/06/2022</t>
  </si>
  <si>
    <t xml:space="preserve">CH 266301 </t>
  </si>
  <si>
    <t>Remplacé par chèque 0266308 le 20/07/2022</t>
  </si>
  <si>
    <t xml:space="preserve">Effet 2519140 </t>
  </si>
  <si>
    <t xml:space="preserve">Effet 6365193 </t>
  </si>
  <si>
    <t>Remplacé par virement le 30/06/2022</t>
  </si>
  <si>
    <t xml:space="preserve">CH 256147 </t>
  </si>
  <si>
    <t>STE AATOUF MARBRE</t>
  </si>
  <si>
    <t xml:space="preserve">CH 738308  </t>
  </si>
  <si>
    <t>Declaré le 04/08/2022</t>
  </si>
  <si>
    <t>Effet 8148830</t>
  </si>
  <si>
    <t xml:space="preserve">CH AUY650884 </t>
  </si>
  <si>
    <t>Declare le 09/09/2022, representé le 17/10/2022</t>
  </si>
  <si>
    <t>CH 1007714</t>
  </si>
  <si>
    <t xml:space="preserve">Effet 9216595  </t>
  </si>
  <si>
    <t>Remplacé par chèque 186391 le 05/07/2022</t>
  </si>
  <si>
    <t xml:space="preserve">Effet 9330899 </t>
  </si>
  <si>
    <t>Declare le 18/08/2022</t>
  </si>
  <si>
    <t xml:space="preserve"> U.V.G.M</t>
  </si>
  <si>
    <t xml:space="preserve">Effet 6065008 </t>
  </si>
  <si>
    <t>Effet  189552</t>
  </si>
  <si>
    <t>RATURE &amp; SURCH N/APPR PAR TIRE</t>
  </si>
  <si>
    <t xml:space="preserve">PS de 55 KMAD </t>
  </si>
  <si>
    <t xml:space="preserve">Effet 2507808  </t>
  </si>
  <si>
    <t>STE CLASS TRAVAUX</t>
  </si>
  <si>
    <t>Effet 8495751</t>
  </si>
  <si>
    <t>Remplacé par chèque n° 875836 le 26/07/2022</t>
  </si>
  <si>
    <t>STE LES NOUVEAUX BATISSEURS DU MARO</t>
  </si>
  <si>
    <t xml:space="preserve">Effet 8484178  </t>
  </si>
  <si>
    <t>Représenté le 29/07/2022</t>
  </si>
  <si>
    <t xml:space="preserve">Effet 2393858 </t>
  </si>
  <si>
    <t>Representé le 03/08/2022</t>
  </si>
  <si>
    <t xml:space="preserve">Effet 8148829 </t>
  </si>
  <si>
    <t>Représenté le 04/07/2022</t>
  </si>
  <si>
    <t>STE EURO BAT</t>
  </si>
  <si>
    <t xml:space="preserve">CH 868196  </t>
  </si>
  <si>
    <t>STE S&amp;J EVENT</t>
  </si>
  <si>
    <t xml:space="preserve">CH 184852 </t>
  </si>
  <si>
    <t>STE GRIJA CONSTRUCTION</t>
  </si>
  <si>
    <t xml:space="preserve">CH 375526  </t>
  </si>
  <si>
    <t>Souk Larbaa</t>
  </si>
  <si>
    <t>remplacé par virement le 11/08/2022, HG</t>
  </si>
  <si>
    <t xml:space="preserve">CH 1688153 </t>
  </si>
  <si>
    <t xml:space="preserve">Effet 512790 </t>
  </si>
  <si>
    <t>Remplacé par virement le 12/07/2022</t>
  </si>
  <si>
    <t xml:space="preserve">Effet 9515426  </t>
  </si>
  <si>
    <t>Remplacé par chèque 6335710 le 10/08/2022. HG</t>
  </si>
  <si>
    <t xml:space="preserve">Effet 03100032 </t>
  </si>
  <si>
    <t xml:space="preserve">Effet 02775132 </t>
  </si>
  <si>
    <t xml:space="preserve">Notifié le 11/11/2022 par mail envoyé à HICHAM SMAEX </t>
  </si>
  <si>
    <t xml:space="preserve">Effet 02775128 </t>
  </si>
  <si>
    <t>Effet 02775135</t>
  </si>
  <si>
    <t xml:space="preserve">Effet 02775125 </t>
  </si>
  <si>
    <t xml:space="preserve">Effet 02775133 </t>
  </si>
  <si>
    <t>Effet 02775134</t>
  </si>
  <si>
    <t xml:space="preserve">Effet 02775123 </t>
  </si>
  <si>
    <t xml:space="preserve">Effet 02775126 </t>
  </si>
  <si>
    <t xml:space="preserve">Effet 02775129 </t>
  </si>
  <si>
    <t xml:space="preserve">Effet 02775127 </t>
  </si>
  <si>
    <t xml:space="preserve">Effet 02775124 </t>
  </si>
  <si>
    <t>CH 738307</t>
  </si>
  <si>
    <t xml:space="preserve">CH 931880 </t>
  </si>
  <si>
    <t>Representé le 25/07/2022</t>
  </si>
  <si>
    <t>STE NOVIALE TRAV</t>
  </si>
  <si>
    <t xml:space="preserve">CH 8099469 </t>
  </si>
  <si>
    <t xml:space="preserve">CH 21000012 </t>
  </si>
  <si>
    <t>DIC, HG</t>
  </si>
  <si>
    <t xml:space="preserve">Effet 6759132 </t>
  </si>
  <si>
    <t>Remplacé par chèque 186520 le 25/07/2022</t>
  </si>
  <si>
    <t xml:space="preserve">Effet 6976622 </t>
  </si>
  <si>
    <t xml:space="preserve">Effet 7119969 </t>
  </si>
  <si>
    <t>Remplacé par chèque 0300353 le 28/07/2022</t>
  </si>
  <si>
    <t>STE ADDICH TRAVAUX</t>
  </si>
  <si>
    <t xml:space="preserve">Effet 9410560  </t>
  </si>
  <si>
    <t>Remplacé par effet le 15/09/2022</t>
  </si>
  <si>
    <t>Effet 8031070</t>
  </si>
  <si>
    <t>Remplacé par chèque 6689526 et 6689527le 15/09/2022 et le 28/09/2022</t>
  </si>
  <si>
    <t xml:space="preserve">Effet 9841025  </t>
  </si>
  <si>
    <t xml:space="preserve">Effet 9841026  </t>
  </si>
  <si>
    <t>STE IND AOUZAL TRAVAUX</t>
  </si>
  <si>
    <t xml:space="preserve">Effet 9606014 </t>
  </si>
  <si>
    <t>Remplacé par virement le 29/07/2022</t>
  </si>
  <si>
    <t>STE TOUNA BATIMENT</t>
  </si>
  <si>
    <t>CH 7950912</t>
  </si>
  <si>
    <t>Zagora</t>
  </si>
  <si>
    <t>Rmplacé par virement le 12/08/2022</t>
  </si>
  <si>
    <t xml:space="preserve">Effet 9841027    </t>
  </si>
  <si>
    <t xml:space="preserve">CH AUY650885 </t>
  </si>
  <si>
    <t>Declare le 12/09/2022, representé le 03/10/2022</t>
  </si>
  <si>
    <t>STE TAESSIS</t>
  </si>
  <si>
    <t xml:space="preserve">Effet 6893598  </t>
  </si>
  <si>
    <t>Remplacé par virement le 03/08/2022</t>
  </si>
  <si>
    <t xml:space="preserve">Effet 6759133  </t>
  </si>
  <si>
    <t>Remplacé par chèque 9135276 le 05/09/2022</t>
  </si>
  <si>
    <t>Effet 9216647</t>
  </si>
  <si>
    <t>Remplacé par chèque 186533 le 19/08/2022</t>
  </si>
  <si>
    <t xml:space="preserve">Effet 8212179 </t>
  </si>
  <si>
    <t>Effet 9330900</t>
  </si>
  <si>
    <t>Remplacé parchèque  000289 et 2100326 le 02/05/2023.  Declare le 16/09/2022</t>
  </si>
  <si>
    <t xml:space="preserve">Effet 2507807 </t>
  </si>
  <si>
    <t>DIC HG</t>
  </si>
  <si>
    <t xml:space="preserve">Effet 6976619 </t>
  </si>
  <si>
    <t>Remplacé par effet  6976623 et 6976624  le 26/05/2023.à echeance le 15/07/2023 et le 15/08/2023 HG</t>
  </si>
  <si>
    <t>Effet 8212180</t>
  </si>
  <si>
    <t>Effet 8212181</t>
  </si>
  <si>
    <t>Effet 8212182</t>
  </si>
  <si>
    <t>Effet 7470589</t>
  </si>
  <si>
    <t>Remplacé par virement le 12/10/2022</t>
  </si>
  <si>
    <t>Effet 8212183</t>
  </si>
  <si>
    <t>Effet 8212186</t>
  </si>
  <si>
    <t>Effet 8212187</t>
  </si>
  <si>
    <t>Effet 8212188</t>
  </si>
  <si>
    <t>Effet 8212189</t>
  </si>
  <si>
    <t>Effet 8212190</t>
  </si>
  <si>
    <t xml:space="preserve">Effet 6976620 </t>
  </si>
  <si>
    <t>Remplacé par effet 6976624 et 6976625 le 26/05/2023 à echeance le 15/08/2023 et le 15/09/2023. HG</t>
  </si>
  <si>
    <t>STE BINAA AL YOUSSR</t>
  </si>
  <si>
    <t xml:space="preserve">CH 172887 </t>
  </si>
  <si>
    <t>VICE DE FORME - NON CONFORMITE MONTANT ECHANGE</t>
  </si>
  <si>
    <t>Remplacé par chèque 172893 le 26/08/2022</t>
  </si>
  <si>
    <t>Effet 8212191</t>
  </si>
  <si>
    <t>STE MOBILE TECHNOLOGY</t>
  </si>
  <si>
    <t xml:space="preserve">CH 978090  </t>
  </si>
  <si>
    <t xml:space="preserve">SIGNATURE INCORRECTE </t>
  </si>
  <si>
    <t>Remplacé par chèque 978095 le 23/08/2022</t>
  </si>
  <si>
    <t>Effet 8212192</t>
  </si>
  <si>
    <t>IGOUDAR TRAVAUX</t>
  </si>
  <si>
    <t xml:space="preserve">CH 2101063       </t>
  </si>
  <si>
    <t>Representé le 07/09/2022</t>
  </si>
  <si>
    <t>STE HIG TRAVAUX</t>
  </si>
  <si>
    <t>Effet 9068605</t>
  </si>
  <si>
    <t xml:space="preserve">VICE DE FORME - NON CONFORMITE ENTRE DONNEES  </t>
  </si>
  <si>
    <t>Remplacé par chèque 372769 le 02/09/2022</t>
  </si>
  <si>
    <t>Effet 8212193</t>
  </si>
  <si>
    <t>Effet7119970</t>
  </si>
  <si>
    <t>Representé le 02/09/2022</t>
  </si>
  <si>
    <t>Effet 8031086</t>
  </si>
  <si>
    <t>Remplacé par chèque 6689527 le 28/09/2022</t>
  </si>
  <si>
    <t>Effet 8212195</t>
  </si>
  <si>
    <t>Effet 8212196</t>
  </si>
  <si>
    <t>Effet 8212197</t>
  </si>
  <si>
    <t>STE AFICELL</t>
  </si>
  <si>
    <t xml:space="preserve">CH 0955558       </t>
  </si>
  <si>
    <t>Representé le 06/09/2022</t>
  </si>
  <si>
    <t xml:space="preserve">CH174178       </t>
  </si>
  <si>
    <t>Remplacé par 0174178 le 15/09/2022</t>
  </si>
  <si>
    <t xml:space="preserve">CH 3475105       </t>
  </si>
  <si>
    <t>Representé le 28/12/2022, HG</t>
  </si>
  <si>
    <t>STE FIDEL CONSTRUCTION EL BAHI</t>
  </si>
  <si>
    <t>Effet 9666287</t>
  </si>
  <si>
    <t xml:space="preserve">Remplacé partiellement </t>
  </si>
  <si>
    <t>STE SOVOSUD</t>
  </si>
  <si>
    <t>Effet 7099178</t>
  </si>
  <si>
    <t>Remplacé par virement le 10/08/2022</t>
  </si>
  <si>
    <t>Effet 2507805</t>
  </si>
  <si>
    <t>Effet 6976621</t>
  </si>
  <si>
    <t>Remplacé par effet 6976625 et 6976626 le 26/05/2023 à echeance le 15/09/2023 et le 15/10/2023. HG</t>
  </si>
  <si>
    <t xml:space="preserve">IDHSAINE </t>
  </si>
  <si>
    <t xml:space="preserve">Effet 710379  </t>
  </si>
  <si>
    <t>Representé le 20/10/2022</t>
  </si>
  <si>
    <t xml:space="preserve">Effet 9330901 </t>
  </si>
  <si>
    <t>Remplacé partiellement par des chèques 2100323 et 9760877 le 20/06/2023. Declaré le 18/10/2022</t>
  </si>
  <si>
    <t xml:space="preserve">CH 708499 </t>
  </si>
  <si>
    <t xml:space="preserve">Effet 9515428 </t>
  </si>
  <si>
    <t>Remplacé par chèque 6335716 le 12/02/2023</t>
  </si>
  <si>
    <t>Remplacé par chèque 955571 le 09/09/2022</t>
  </si>
  <si>
    <t>STE COS CONSTRUCTIONS</t>
  </si>
  <si>
    <t xml:space="preserve">Effet 0501677 </t>
  </si>
  <si>
    <t>HG Remplacé pae effet à valiser le 25.12.2022</t>
  </si>
  <si>
    <t xml:space="preserve">CH 2100013 </t>
  </si>
  <si>
    <t xml:space="preserve">CH 2100015 </t>
  </si>
  <si>
    <t>BINMA</t>
  </si>
  <si>
    <t>Effet 7100820</t>
  </si>
  <si>
    <t>Effet 8703269</t>
  </si>
  <si>
    <t>CH 3729067</t>
  </si>
  <si>
    <t>Remplacé par chèque ABY3534781 le 28/09/2022</t>
  </si>
  <si>
    <t xml:space="preserve">Effet 8953496 </t>
  </si>
  <si>
    <t>Remplacé par chèque 767099 le 01/11/2022</t>
  </si>
  <si>
    <t>STE BATIM (B)</t>
  </si>
  <si>
    <t xml:space="preserve">CH 608405 </t>
  </si>
  <si>
    <t xml:space="preserve">CH 608449  </t>
  </si>
  <si>
    <t xml:space="preserve">CH 626425   </t>
  </si>
  <si>
    <t xml:space="preserve">Effet 0501678 </t>
  </si>
  <si>
    <t>Representé le 17/10/2022</t>
  </si>
  <si>
    <t>STE LAAJILY TRANS</t>
  </si>
  <si>
    <t xml:space="preserve">CH 414838  </t>
  </si>
  <si>
    <t>Representé le 30/09/2022</t>
  </si>
  <si>
    <t>STE IGOUDAR TRAVAUX</t>
  </si>
  <si>
    <t xml:space="preserve">CH AKO2101065 </t>
  </si>
  <si>
    <t>Representé le 06/10/2022</t>
  </si>
  <si>
    <t xml:space="preserve">Effet 8953497 </t>
  </si>
  <si>
    <t>Remplacé par chèque 767100 le 01/11/2022</t>
  </si>
  <si>
    <t xml:space="preserve">Effet 0994296 </t>
  </si>
  <si>
    <t>Remplacé par chèque 2359915 le 25/10/2022</t>
  </si>
  <si>
    <t xml:space="preserve">Effet 6893431 </t>
  </si>
  <si>
    <t>Remplacé par deux effets 6893466 et 6893465 à echeance le 31/12/2022</t>
  </si>
  <si>
    <t xml:space="preserve">Effet 1902543  </t>
  </si>
  <si>
    <t>Remplacé par virement le 15/11/2022</t>
  </si>
  <si>
    <t xml:space="preserve">Effet 6065009  </t>
  </si>
  <si>
    <t xml:space="preserve">Effet 9330902  </t>
  </si>
  <si>
    <t xml:space="preserve">Effet 2507809  </t>
  </si>
  <si>
    <t>STE A2Z TRAVAUX</t>
  </si>
  <si>
    <t xml:space="preserve">CH 146214  </t>
  </si>
  <si>
    <t xml:space="preserve">Beni mellal </t>
  </si>
  <si>
    <t>Representé le 13/10/2022</t>
  </si>
  <si>
    <t>Remplacé partiellement par chèque 40008830 le 20/10/2022 de 200 KMAD</t>
  </si>
  <si>
    <t xml:space="preserve">Effet 2519171 </t>
  </si>
  <si>
    <t>Reglé par virement le 10/05/2023</t>
  </si>
  <si>
    <t xml:space="preserve">HG </t>
  </si>
  <si>
    <t>STE HVISION</t>
  </si>
  <si>
    <t xml:space="preserve">CH 2202720  </t>
  </si>
  <si>
    <t xml:space="preserve">CH 650885  </t>
  </si>
  <si>
    <t>DIC Declaré le 17/11/2022</t>
  </si>
  <si>
    <t xml:space="preserve">Effet 18 6866585 </t>
  </si>
  <si>
    <t xml:space="preserve">CH 256149  </t>
  </si>
  <si>
    <t xml:space="preserve">Effet 8268270 </t>
  </si>
  <si>
    <t>DIC Declaré le 22/11/2022</t>
  </si>
  <si>
    <t xml:space="preserve">CH 421986 </t>
  </si>
  <si>
    <t>Remplacé par effet  CA6665909 le 14/10/2022</t>
  </si>
  <si>
    <t xml:space="preserve">Effet 8953298  </t>
  </si>
  <si>
    <t>Remplacé par chèque 767101 le 01/11/2022</t>
  </si>
  <si>
    <t>STE CHEKKORIBAT</t>
  </si>
  <si>
    <t xml:space="preserve">CH 2215042810  </t>
  </si>
  <si>
    <t>Remplacé par chèque 2223658915 le 14/10/2022</t>
  </si>
  <si>
    <t xml:space="preserve">Effet 7100821 </t>
  </si>
  <si>
    <t xml:space="preserve">Effet 8703271 </t>
  </si>
  <si>
    <t xml:space="preserve">CH 212 5619075  </t>
  </si>
  <si>
    <t>Remplacé par des virements et versements le 12/06/2023. HG PS</t>
  </si>
  <si>
    <t xml:space="preserve">Effet 2528186 </t>
  </si>
  <si>
    <t>Remplacé par chèque 6689537 le 16/11/2022</t>
  </si>
  <si>
    <t>STE BOLBNI BINAE</t>
  </si>
  <si>
    <t>CH 67975</t>
  </si>
  <si>
    <t xml:space="preserve">CH 67974 </t>
  </si>
  <si>
    <t xml:space="preserve">CH 722991  </t>
  </si>
  <si>
    <t>STE HIGH CERAM</t>
  </si>
  <si>
    <t xml:space="preserve">CH 8702074 </t>
  </si>
  <si>
    <t>Declaré le 02/12/2022</t>
  </si>
  <si>
    <t xml:space="preserve">Effet 501678 </t>
  </si>
  <si>
    <t>Remplacé par virement le 20/10/2022</t>
  </si>
  <si>
    <t xml:space="preserve">Effet 8212221 </t>
  </si>
  <si>
    <t xml:space="preserve">Effet 8212222  </t>
  </si>
  <si>
    <t xml:space="preserve">CH 650884 </t>
  </si>
  <si>
    <t>DIC Declaré le 02/12/2022</t>
  </si>
  <si>
    <t>Effet 8212223</t>
  </si>
  <si>
    <t>Effet 8268271</t>
  </si>
  <si>
    <t>DIC Declaré le 05/12/2022</t>
  </si>
  <si>
    <t>Effet 8179272</t>
  </si>
  <si>
    <t>Representé le 01/11/2022</t>
  </si>
  <si>
    <t>Effet 9666537</t>
  </si>
  <si>
    <t xml:space="preserve">IMAGE ILLISIBLE               </t>
  </si>
  <si>
    <t xml:space="preserve">Remplacé par virement le 26.10.2022 </t>
  </si>
  <si>
    <t xml:space="preserve">CH 4513454 </t>
  </si>
  <si>
    <t>Representé le 17/11/2022</t>
  </si>
  <si>
    <t>EFF 7366403</t>
  </si>
  <si>
    <t>Remplacé par chèques 1050045 et 1050044 le 13/03/2023 et 04/05/2023.  HG</t>
  </si>
  <si>
    <t>STE CONTIVAL</t>
  </si>
  <si>
    <t xml:space="preserve">CH 4168410       </t>
  </si>
  <si>
    <t>Remplacé par virement le 14/02/2023. HG</t>
  </si>
  <si>
    <t xml:space="preserve">Effet 6665906 </t>
  </si>
  <si>
    <t>Remplacé par effet DA2721437 le 04/01/2023. HG</t>
  </si>
  <si>
    <t xml:space="preserve">Effet 1825617  </t>
  </si>
  <si>
    <t>Representé le 26/01/2023, Declaré le 12/12/2022</t>
  </si>
  <si>
    <t xml:space="preserve">CH 3644016  </t>
  </si>
  <si>
    <t>Remplacé par chèque 364401 le 20/01/2023, HG</t>
  </si>
  <si>
    <t xml:space="preserve">Effet 0994298 </t>
  </si>
  <si>
    <t>Remplacé par chèque 2359940 le 02/11/2022</t>
  </si>
  <si>
    <t xml:space="preserve">Effet 9216725 </t>
  </si>
  <si>
    <t>Remplacé par chèque 238677 le 09/12/2022</t>
  </si>
  <si>
    <t xml:space="preserve">Effet 022 8721015  </t>
  </si>
  <si>
    <t xml:space="preserve">Effet 6216333  </t>
  </si>
  <si>
    <t>Remplacé par chèque 1907561 le 08/11/2022</t>
  </si>
  <si>
    <t>STE BAREA INFRA</t>
  </si>
  <si>
    <t xml:space="preserve">Effet 1497597 </t>
  </si>
  <si>
    <t>Remplacé par virement le 01/11/2022</t>
  </si>
  <si>
    <t xml:space="preserve">Effet 9330903  </t>
  </si>
  <si>
    <t>CH 3729031</t>
  </si>
  <si>
    <t>DIC Declaré le 22/12/2022</t>
  </si>
  <si>
    <t xml:space="preserve">Effet 8268272  </t>
  </si>
  <si>
    <t>DIC Declaré le 19/12/2022</t>
  </si>
  <si>
    <t>STE E.R.C.I</t>
  </si>
  <si>
    <t xml:space="preserve">CH TDC542078 </t>
  </si>
  <si>
    <t xml:space="preserve">Effet 018 6866583 </t>
  </si>
  <si>
    <t xml:space="preserve">CH 414839  </t>
  </si>
  <si>
    <t xml:space="preserve">CH 921286  </t>
  </si>
  <si>
    <t>DIC Declaré le 27/12/2022</t>
  </si>
  <si>
    <t xml:space="preserve">CH 3729069 </t>
  </si>
  <si>
    <t xml:space="preserve">Effet 7100822 </t>
  </si>
  <si>
    <t>Effet 8703272</t>
  </si>
  <si>
    <t xml:space="preserve">CH 2101068  </t>
  </si>
  <si>
    <t>Representé le 13/01/2023. Reglé partiellement par chèque AKO2101067 de 70KMAD le 12/12/2022</t>
  </si>
  <si>
    <t xml:space="preserve">Effet 0077032  </t>
  </si>
  <si>
    <t>Réglé par virement le 22/12/2022</t>
  </si>
  <si>
    <t xml:space="preserve">Effet 8268273 </t>
  </si>
  <si>
    <t>DIC Declaré le 04/01/2023</t>
  </si>
  <si>
    <t>STE AL BARAKA BINAYATE</t>
  </si>
  <si>
    <t xml:space="preserve">Effet 8503631 </t>
  </si>
  <si>
    <t>ABSENCE DE SIGNATURE DU TIREUR</t>
  </si>
  <si>
    <t>Representé le 15/12/2023. HG</t>
  </si>
  <si>
    <t>CH 4513454</t>
  </si>
  <si>
    <t>Representé le 30/01/2023, Declaré le 04/01/2023</t>
  </si>
  <si>
    <t xml:space="preserve">CH 921282 </t>
  </si>
  <si>
    <t>CH 921284</t>
  </si>
  <si>
    <t>CH 921285</t>
  </si>
  <si>
    <t>STE OUAFI EDIFICE</t>
  </si>
  <si>
    <t xml:space="preserve">CH 7872746  </t>
  </si>
  <si>
    <t>Representé le 31/12/2022. HG</t>
  </si>
  <si>
    <t xml:space="preserve">CH AAC6488187  </t>
  </si>
  <si>
    <t>Representé le 20/12/2022</t>
  </si>
  <si>
    <t xml:space="preserve">Effet AAA832  </t>
  </si>
  <si>
    <t>Representé le 06/12/2022</t>
  </si>
  <si>
    <t xml:space="preserve">Effet 7420359 </t>
  </si>
  <si>
    <t>Remplacé par virement le 08/02/2023. HG</t>
  </si>
  <si>
    <t xml:space="preserve">CH 7872748 </t>
  </si>
  <si>
    <t>Effet 2753386</t>
  </si>
  <si>
    <t>Remplacé par chèque 6559334 le 09/01/2023</t>
  </si>
  <si>
    <t xml:space="preserve">Effet 9666539  </t>
  </si>
  <si>
    <t>Remplacé par virement le 20/02/2023. Declaré le 16/01/2023</t>
  </si>
  <si>
    <t xml:space="preserve">Effet 2753387 </t>
  </si>
  <si>
    <t>Remplacé par chèque 6559335 le 20/01/2023</t>
  </si>
  <si>
    <t xml:space="preserve">CH 6689538  </t>
  </si>
  <si>
    <t>Reglé par la remise agadir du 16/12/2022. HG</t>
  </si>
  <si>
    <t xml:space="preserve">CH 6363388  </t>
  </si>
  <si>
    <t xml:space="preserve">Effet 7776415 </t>
  </si>
  <si>
    <t>Representé le 15/12/2022</t>
  </si>
  <si>
    <t xml:space="preserve">Effet 6759200  </t>
  </si>
  <si>
    <t>Remplacé par chèque 0941202 le 06/01/2023</t>
  </si>
  <si>
    <t xml:space="preserve">Effet 9330904 </t>
  </si>
  <si>
    <t>Declaré le 16/01/2023</t>
  </si>
  <si>
    <t xml:space="preserve">Effet 7366411 </t>
  </si>
  <si>
    <t>STE CONSTRUCTION KASSI</t>
  </si>
  <si>
    <t xml:space="preserve">CH 0017088       </t>
  </si>
  <si>
    <t xml:space="preserve">CH 0017094       </t>
  </si>
  <si>
    <t xml:space="preserve">CH 0017075       </t>
  </si>
  <si>
    <t>ABSENCE LIEU DE CREATION / Absence de provision</t>
  </si>
  <si>
    <t xml:space="preserve">Effet 9571719 </t>
  </si>
  <si>
    <t>VICE DE FORME - CACHET DANS LA CASE ERRONEE</t>
  </si>
  <si>
    <t>DIC le 19/01/2023</t>
  </si>
  <si>
    <t xml:space="preserve">Effet 9571718 </t>
  </si>
  <si>
    <t>Effet ELC9571724</t>
  </si>
  <si>
    <t>Effet ELC9571721</t>
  </si>
  <si>
    <t xml:space="preserve">Effet ELC9571720 </t>
  </si>
  <si>
    <t xml:space="preserve">Effet ELC9571717 </t>
  </si>
  <si>
    <t>DIC Déclaré le 18/01/2023</t>
  </si>
  <si>
    <t xml:space="preserve">Effet 9515431 </t>
  </si>
  <si>
    <t>Remplacé par chèque 6335720 le 02/05/2023</t>
  </si>
  <si>
    <t>STE ARICO BTP</t>
  </si>
  <si>
    <t xml:space="preserve">Effet 8192504 </t>
  </si>
  <si>
    <t>Representé le 04/04/2023 HG</t>
  </si>
  <si>
    <t xml:space="preserve">CH 414843 </t>
  </si>
  <si>
    <t xml:space="preserve">Effet 8953316  </t>
  </si>
  <si>
    <t>Remplacé par virement le 30/12/2022</t>
  </si>
  <si>
    <t>STE ALPHA BATIMENT ET GENIE CIVIL</t>
  </si>
  <si>
    <t xml:space="preserve">Effet 3744382 </t>
  </si>
  <si>
    <t>Remplacé par deux chèques 924352 et 924353 le 15/02/2023 et le 02/05/2023.  Déclaré le 27/01/2023</t>
  </si>
  <si>
    <t>Effet 8703273</t>
  </si>
  <si>
    <t>Effet 7100823</t>
  </si>
  <si>
    <t>SMARINEX</t>
  </si>
  <si>
    <t xml:space="preserve">CH 809652 </t>
  </si>
  <si>
    <t>Remplacé par virement le 27/12/2022</t>
  </si>
  <si>
    <t xml:space="preserve">CH 2100285 </t>
  </si>
  <si>
    <t xml:space="preserve">Casablanca </t>
  </si>
  <si>
    <t>Smaex</t>
  </si>
  <si>
    <t xml:space="preserve">Effet 010651 </t>
  </si>
  <si>
    <t>Representé le 29/12/2022</t>
  </si>
  <si>
    <t>Effet 1153666</t>
  </si>
  <si>
    <t>Remplacé par chèque 238709 le 30/12/2022</t>
  </si>
  <si>
    <t xml:space="preserve">Effet 8953317 </t>
  </si>
  <si>
    <t>Remplacé par chèque 656292 le 23/02/2023. Notifié le 02/02/2023 par mail à HICHAM SMAEX</t>
  </si>
  <si>
    <t>Effet 8583544</t>
  </si>
  <si>
    <t>DIC Déclaré le 02/02/2023</t>
  </si>
  <si>
    <t>STE EURO CARPET</t>
  </si>
  <si>
    <t xml:space="preserve">Effet 1817081 </t>
  </si>
  <si>
    <t>Encaissé dapres houssam mail du 20/06/2023. HG</t>
  </si>
  <si>
    <t>STE DUROPAVITALIA</t>
  </si>
  <si>
    <t xml:space="preserve">CH 3560853 </t>
  </si>
  <si>
    <t>Representé le 28/12/2022</t>
  </si>
  <si>
    <t xml:space="preserve">Effet 8583545  </t>
  </si>
  <si>
    <t xml:space="preserve">Effet 2823404 </t>
  </si>
  <si>
    <t xml:space="preserve">Effet 7420362 </t>
  </si>
  <si>
    <t>Remplacé par virement le 01/02/2023. HG</t>
  </si>
  <si>
    <t xml:space="preserve">Effet 8953318 </t>
  </si>
  <si>
    <t>Remplacé par chèque 656293 le 10/03/2023 Notifié le 02/02/2023 par mail à HICHAM SMAEX</t>
  </si>
  <si>
    <t xml:space="preserve">CH EHB4427253 </t>
  </si>
  <si>
    <t>CH 6363388</t>
  </si>
  <si>
    <t>CH 3475105</t>
  </si>
  <si>
    <t>Effet 6065010</t>
  </si>
  <si>
    <t>STE BLOC 7</t>
  </si>
  <si>
    <t xml:space="preserve">CH 2100047 </t>
  </si>
  <si>
    <t>Reglé par chèque 2100064 le 24/02/2023 PS</t>
  </si>
  <si>
    <t xml:space="preserve">CH 256143 </t>
  </si>
  <si>
    <t xml:space="preserve">Effet 6893466 </t>
  </si>
  <si>
    <t>Remplacé par virement le 28/12/2023</t>
  </si>
  <si>
    <t>Effet 6893465</t>
  </si>
  <si>
    <t xml:space="preserve">Effet 7119997  </t>
  </si>
  <si>
    <t>Remplacé par chèque 941208 le 25/01/2023</t>
  </si>
  <si>
    <t xml:space="preserve">Effet 1153669  </t>
  </si>
  <si>
    <t>Remplacé par chèque 238718 le 06/03/2023, Declaré le 15/02/2023</t>
  </si>
  <si>
    <t>STE SEVEN ART CONSTRUCTION</t>
  </si>
  <si>
    <t xml:space="preserve">CH KBY8346855  </t>
  </si>
  <si>
    <t xml:space="preserve">CH AAC6488186  </t>
  </si>
  <si>
    <t>Remplacé par chèque AAC6482658 le 10/02/2023. HG</t>
  </si>
  <si>
    <t>Effet 8953319</t>
  </si>
  <si>
    <t>Remplacé par chèque 656294 le 21/03/2023. Notifié le 02/02/2023 par mail à HICHAM SMAEX</t>
  </si>
  <si>
    <t xml:space="preserve">Effet 9515433 </t>
  </si>
  <si>
    <t>Remplacé par chèque 6335719 le 17/02/2023</t>
  </si>
  <si>
    <t xml:space="preserve">Effet 9515432 </t>
  </si>
  <si>
    <t>Remplacé par chèques 6335724 le 09/05/2023 et chèque 6335725 le 24/05/2023</t>
  </si>
  <si>
    <t xml:space="preserve">Effet 2736198 </t>
  </si>
  <si>
    <t>Remplacé par chèque 9770968 le 17/01/2023</t>
  </si>
  <si>
    <t xml:space="preserve">Effet 8583638 </t>
  </si>
  <si>
    <t>STE DAMANIA PRO</t>
  </si>
  <si>
    <t xml:space="preserve">Effet 0620473 </t>
  </si>
  <si>
    <t xml:space="preserve">Effet 0620474 </t>
  </si>
  <si>
    <t>Effet 9588568</t>
  </si>
  <si>
    <t>Remplacé par virement le 31/05/2023. PS</t>
  </si>
  <si>
    <t xml:space="preserve">CH 6689550 </t>
  </si>
  <si>
    <t>Remplacé par effet 8031160 le 09/02/2023. HG</t>
  </si>
  <si>
    <t xml:space="preserve">Effet 8953320 </t>
  </si>
  <si>
    <t>Remplacé par chèque 656296 le 14/04/2023. Notifié le 02/02/2023 par mail à HICHAM SMAEX</t>
  </si>
  <si>
    <t xml:space="preserve">Effet 7100824 </t>
  </si>
  <si>
    <t xml:space="preserve">Effet 7366217 </t>
  </si>
  <si>
    <t xml:space="preserve">Effet 8703274 </t>
  </si>
  <si>
    <t xml:space="preserve">Effet 000845 </t>
  </si>
  <si>
    <t>Remplacé par chèque 000956 le 23/02/2023</t>
  </si>
  <si>
    <t>STE MAPIMAR</t>
  </si>
  <si>
    <t xml:space="preserve">Effet 2600027 </t>
  </si>
  <si>
    <t>Tantan</t>
  </si>
  <si>
    <t>Remplacé par virement le 31/01/2023</t>
  </si>
  <si>
    <t xml:space="preserve">Effet 2600026 </t>
  </si>
  <si>
    <t xml:space="preserve">Effet 8583639 </t>
  </si>
  <si>
    <t xml:space="preserve">Effet 8953321  </t>
  </si>
  <si>
    <t>Rempacé par chèque 656295 le 28/04/2023. Notifié le 02/02/2023 par mail à HICHAM SMAEX</t>
  </si>
  <si>
    <t xml:space="preserve">Effet 9771939  </t>
  </si>
  <si>
    <t>DIC Déclaré le 19/04/2023 HG</t>
  </si>
  <si>
    <t>STE TRAVITEL</t>
  </si>
  <si>
    <t xml:space="preserve">CH 529114 </t>
  </si>
  <si>
    <t>Absence ou insuffisance de provision / Absence de la ville</t>
  </si>
  <si>
    <t xml:space="preserve">Effet 2810691 </t>
  </si>
  <si>
    <t>Reglé par chèque 7670852 le 27/02/2023</t>
  </si>
  <si>
    <t>CH 1300178</t>
  </si>
  <si>
    <t>Casablanca / ACMAR</t>
  </si>
  <si>
    <t>Remplacé par chèque 2100324  le 20/02/2023</t>
  </si>
  <si>
    <t>Remplacé par virement le 21/02/2023</t>
  </si>
  <si>
    <t xml:space="preserve">Effet 8953322 </t>
  </si>
  <si>
    <t>Remplacé par chèque 656297 le 11/05/2023. Notifié le 02/02/2023 par mail à HICHAM SMAEX</t>
  </si>
  <si>
    <t xml:space="preserve">Effet 8583640 </t>
  </si>
  <si>
    <t>STE SOGEDRA</t>
  </si>
  <si>
    <t>Effet 243633</t>
  </si>
  <si>
    <t>DIC Déclaré le 21/03/2023</t>
  </si>
  <si>
    <t xml:space="preserve">Effet 2519400 </t>
  </si>
  <si>
    <t>Effet 9771942</t>
  </si>
  <si>
    <t xml:space="preserve">Effet 2354298 </t>
  </si>
  <si>
    <t>Remplacé par virement le 06/02/2023. HG</t>
  </si>
  <si>
    <t>STE SPARTEL DEVELOPPEMENT</t>
  </si>
  <si>
    <t xml:space="preserve">Effet 3100027 </t>
  </si>
  <si>
    <t xml:space="preserve">Effet 6893487 </t>
  </si>
  <si>
    <t>Remplacé par chèque 1231678 le 01/03/2023</t>
  </si>
  <si>
    <t xml:space="preserve">Effet DA2817064 </t>
  </si>
  <si>
    <t>Representé le 13/02/2023</t>
  </si>
  <si>
    <t xml:space="preserve">Effet 1153734  </t>
  </si>
  <si>
    <t>Remplacé par chèque 238748 le 06/03/2023</t>
  </si>
  <si>
    <t xml:space="preserve">Effet 2007553  </t>
  </si>
  <si>
    <t>Remplacé par virement le 23/02/2023</t>
  </si>
  <si>
    <t>STE STRACONIS TRAVAUX</t>
  </si>
  <si>
    <t xml:space="preserve">Effet 1600630 </t>
  </si>
  <si>
    <t xml:space="preserve">Effet 2841066 </t>
  </si>
  <si>
    <t>Remplacé par chèque 9891674 le 08/02/2023</t>
  </si>
  <si>
    <t xml:space="preserve">Effet 6866606  </t>
  </si>
  <si>
    <t xml:space="preserve">Effet 0243658 </t>
  </si>
  <si>
    <t>DIC Déclaré le 23/03/2023</t>
  </si>
  <si>
    <t xml:space="preserve">Effet 8216462 </t>
  </si>
  <si>
    <t>Remplacé par chèque  2728153 le 20/06/2023. Declaré le 26/04/2023 PS de 78KMAD</t>
  </si>
  <si>
    <t>Effet 2841070</t>
  </si>
  <si>
    <t>Remplacé par chèque 9891587 le 10/02/2023</t>
  </si>
  <si>
    <t xml:space="preserve">CH 1300179  </t>
  </si>
  <si>
    <t>Remplacé par chèque 2100322 le 21/02/2023</t>
  </si>
  <si>
    <t>STE MANIS</t>
  </si>
  <si>
    <t xml:space="preserve">CH 4929838 </t>
  </si>
  <si>
    <t>Remplacé par virement le 15/03/2023, HG</t>
  </si>
  <si>
    <t xml:space="preserve">Effet 2841068 </t>
  </si>
  <si>
    <t>Remplacé par chèque 9891588 le 10/02/2023</t>
  </si>
  <si>
    <t xml:space="preserve">CH 17 000,00 </t>
  </si>
  <si>
    <t>Remplacé par virement le 15/02/2023</t>
  </si>
  <si>
    <t xml:space="preserve">Effet 8583641 </t>
  </si>
  <si>
    <t>DIC Declaré le 31/03/2023</t>
  </si>
  <si>
    <t>STE BRAINBAT TRAVAUX</t>
  </si>
  <si>
    <t>CH 8597886</t>
  </si>
  <si>
    <t>Representé le 15/02/2023</t>
  </si>
  <si>
    <t>STE SG2K</t>
  </si>
  <si>
    <t xml:space="preserve">CH 694855 </t>
  </si>
  <si>
    <t xml:space="preserve">Effet 8703275 </t>
  </si>
  <si>
    <t xml:space="preserve">CH 1300180 </t>
  </si>
  <si>
    <t>Casablanca / SMAEX</t>
  </si>
  <si>
    <t>Remplacé par chèque 2100325 le 27/02/2023</t>
  </si>
  <si>
    <t xml:space="preserve">Effet 7100825  </t>
  </si>
  <si>
    <t xml:space="preserve">Effet 8583642  </t>
  </si>
  <si>
    <t>Effet 9771947</t>
  </si>
  <si>
    <t xml:space="preserve">Effet 3100303 </t>
  </si>
  <si>
    <t>Remplacé par virement le 01/03/2023</t>
  </si>
  <si>
    <t>CH AUD364539</t>
  </si>
  <si>
    <t xml:space="preserve">CH 5619075  </t>
  </si>
  <si>
    <t>STE MEDIUM TRAVAUX</t>
  </si>
  <si>
    <t xml:space="preserve">Effet 8399788  </t>
  </si>
  <si>
    <t>Representé le 26/04/2023. Déclaré le 12/04/2023</t>
  </si>
  <si>
    <t xml:space="preserve">Effet 1153733 </t>
  </si>
  <si>
    <t>Remplacé par chèque 238800 le 10/05/2023. Declaré le 20/04/2023</t>
  </si>
  <si>
    <t xml:space="preserve">Effet 8583643 </t>
  </si>
  <si>
    <t>Remplacé par chèque 904539 le 19/06/2023 DIC</t>
  </si>
  <si>
    <t xml:space="preserve">Effet 2519399  </t>
  </si>
  <si>
    <t xml:space="preserve">Effet 0243659  </t>
  </si>
  <si>
    <t>DIC Declaré le 20/04/2023</t>
  </si>
  <si>
    <t>Effet 752354</t>
  </si>
  <si>
    <t>Remplacé par virement le 03/03/2023</t>
  </si>
  <si>
    <t>STE SPECIALISTE SERVICES</t>
  </si>
  <si>
    <t xml:space="preserve">Effet 8501875 </t>
  </si>
  <si>
    <t>Ben guerir</t>
  </si>
  <si>
    <t xml:space="preserve">Effet  2817127 </t>
  </si>
  <si>
    <t>Remplacé par virement le 15/03/2023</t>
  </si>
  <si>
    <t xml:space="preserve">Effet 2841085  </t>
  </si>
  <si>
    <t>Remplacé par chèque 9891619 LE 06/03/2023</t>
  </si>
  <si>
    <t>STE AMADAL CONSTRUCTION</t>
  </si>
  <si>
    <t xml:space="preserve">CH 2650551 </t>
  </si>
  <si>
    <t xml:space="preserve">CH 2100931 </t>
  </si>
  <si>
    <t>Remplacé par virement le 07/03/2023</t>
  </si>
  <si>
    <t>Effet 8583650</t>
  </si>
  <si>
    <t>STE BATRAF</t>
  </si>
  <si>
    <t xml:space="preserve">CH 1340919 </t>
  </si>
  <si>
    <t>Remplacé par virement e 23/05/2023. DECLARE ACMAR LE 20/04/2023</t>
  </si>
  <si>
    <t xml:space="preserve">Effet 0994267 </t>
  </si>
  <si>
    <t>Remplacé par chèque 2792514 le 23/03/2023</t>
  </si>
  <si>
    <t>Effet 8583651</t>
  </si>
  <si>
    <t xml:space="preserve">CH 1050045 </t>
  </si>
  <si>
    <t>Remplacé par virement le 29/03/2023</t>
  </si>
  <si>
    <t xml:space="preserve">CH 0000223  </t>
  </si>
  <si>
    <t>Representé le 20/03/2023</t>
  </si>
  <si>
    <t xml:space="preserve">Effet 7100827  </t>
  </si>
  <si>
    <t xml:space="preserve">Effet 8703276 </t>
  </si>
  <si>
    <t xml:space="preserve">Effet 8216463  </t>
  </si>
  <si>
    <t xml:space="preserve">Remplacé par chèque  2728153 le 20/06/2023. Declaré le 26/04/2023 </t>
  </si>
  <si>
    <t>STE SECTRA</t>
  </si>
  <si>
    <t xml:space="preserve">CH 630956 </t>
  </si>
  <si>
    <t>Remplacé par chèque 630965 le 22/03/2023</t>
  </si>
  <si>
    <t>Effet 8583652</t>
  </si>
  <si>
    <t xml:space="preserve">Effet 2600043  </t>
  </si>
  <si>
    <t xml:space="preserve">HG DIC </t>
  </si>
  <si>
    <t xml:space="preserve">CH 285806 </t>
  </si>
  <si>
    <t>Representé le 24/03/2023</t>
  </si>
  <si>
    <t xml:space="preserve">Effet 2841093 </t>
  </si>
  <si>
    <t xml:space="preserve">Remplacé par deux chèques  9995994 et 0558434 le 11/05/2023 et le 15/05/2023. </t>
  </si>
  <si>
    <t>Effet 8583653</t>
  </si>
  <si>
    <t xml:space="preserve">Effet 8622655  </t>
  </si>
  <si>
    <t>STE EL HACHEMY BTP</t>
  </si>
  <si>
    <t xml:space="preserve">Effet 7276528  </t>
  </si>
  <si>
    <t>Declare le 15/05/2023</t>
  </si>
  <si>
    <t xml:space="preserve">Effet 8501864 </t>
  </si>
  <si>
    <t xml:space="preserve">Effet 1905331 </t>
  </si>
  <si>
    <t>Remplacé par virement le 09/06/2023 et un chèque 483168  le 14/06/2023. Declaré le 05/06/2023 ( decalage du au probleme de manque de connexion système SAP)</t>
  </si>
  <si>
    <t xml:space="preserve">Effet 2817128  </t>
  </si>
  <si>
    <t>Remplacé par virement le 17/04/2023</t>
  </si>
  <si>
    <t xml:space="preserve">Effet 8703277 </t>
  </si>
  <si>
    <t>Effet 8216464</t>
  </si>
  <si>
    <t xml:space="preserve">Remplacé par chèque  2728154 le 20/06/2023. Declaré le 26/04/2023 </t>
  </si>
  <si>
    <t>STE RASTAJ</t>
  </si>
  <si>
    <t xml:space="preserve">CH 86772  </t>
  </si>
  <si>
    <t>STE HQTF TRAV</t>
  </si>
  <si>
    <t xml:space="preserve">CH 274321 </t>
  </si>
  <si>
    <t xml:space="preserve">Effet 3100325  </t>
  </si>
  <si>
    <t>Remplacé par chèque 2100981 le 07/04/2023</t>
  </si>
  <si>
    <t xml:space="preserve">Effet 8212086 </t>
  </si>
  <si>
    <t>Remplacé par chèque certifié 4625789 le 11/04/2023. Notifié à la SMAEX le 26/04/2023</t>
  </si>
  <si>
    <t xml:space="preserve">CH 7660229 </t>
  </si>
  <si>
    <t>Remplacé par chèque 7660228 le 18/05/2023</t>
  </si>
  <si>
    <t xml:space="preserve">CH 6713061 </t>
  </si>
  <si>
    <t xml:space="preserve">VICE DE FORME - DIFFERENCE MONTANT EN CHIFFRE ET CELUI EN LETTRE </t>
  </si>
  <si>
    <t>Representé le 11/04/2023</t>
  </si>
  <si>
    <t>STE INNMED BTP</t>
  </si>
  <si>
    <t xml:space="preserve">CH 1300016 </t>
  </si>
  <si>
    <t>STE WORCO</t>
  </si>
  <si>
    <t xml:space="preserve">CH 9919415  </t>
  </si>
  <si>
    <t>Remplacé par des effets  0099599,  9208119 et  9208116 à echeance le 20/08/2023, 30/09/2023 et le 31/10/2023. HG</t>
  </si>
  <si>
    <t xml:space="preserve">Effet 8212087  </t>
  </si>
  <si>
    <t>Remplacé par chèque certifié 4625788 le 11/04/2023. Notifié à la SMAEX le 26/04/2023</t>
  </si>
  <si>
    <t xml:space="preserve">Effet 6216372 </t>
  </si>
  <si>
    <t>Remplacé par chèque 3766045 le 23/06/2023. Declaré le 01/06/2023 ( ecart dedeclaration du au probleme technique du système )</t>
  </si>
  <si>
    <t>Effet 8212088</t>
  </si>
  <si>
    <t>Remplacé par chèque certifié 4625649 le 11/04/2023. Notifié à la SMAEX le 26/04/2023</t>
  </si>
  <si>
    <t xml:space="preserve">Effet 8212089 </t>
  </si>
  <si>
    <t>Remplacé par chèque certifié 4625648 le 11/04/2023. Notifié à la SMAEX le 26/04/2023</t>
  </si>
  <si>
    <t xml:space="preserve">CH 364539  </t>
  </si>
  <si>
    <t>Effet 8212090</t>
  </si>
  <si>
    <t>Notifié à la SMAEX le 26/04/2023</t>
  </si>
  <si>
    <t>Effet 8212091</t>
  </si>
  <si>
    <t>Effet 8212093</t>
  </si>
  <si>
    <t>Effet 8212092</t>
  </si>
  <si>
    <t>STE ESPACE VERT</t>
  </si>
  <si>
    <t xml:space="preserve">Effet 1622035 </t>
  </si>
  <si>
    <t>Representé le 02/06/2023</t>
  </si>
  <si>
    <t xml:space="preserve">Effet 8212094  </t>
  </si>
  <si>
    <t xml:space="preserve">Effet 8212095 </t>
  </si>
  <si>
    <t xml:space="preserve">Effet 3208382  </t>
  </si>
  <si>
    <t>Remplacé par virement le 05/05/2023</t>
  </si>
  <si>
    <t>STE NORMAR TRAVAUX ET TERASSEMENT</t>
  </si>
  <si>
    <t xml:space="preserve">Effet 3031421 </t>
  </si>
  <si>
    <t>Remplacé par chèque 039482 le 20/04/2023</t>
  </si>
  <si>
    <t>Effet 8212096</t>
  </si>
  <si>
    <t xml:space="preserve">CH 941741  </t>
  </si>
  <si>
    <t xml:space="preserve">Effet 8212097 </t>
  </si>
  <si>
    <t>Effet 8212098</t>
  </si>
  <si>
    <t>STE WATRAV</t>
  </si>
  <si>
    <t xml:space="preserve">CH 1300056  </t>
  </si>
  <si>
    <t>STE LA TOTALE COMPAGNIE</t>
  </si>
  <si>
    <t xml:space="preserve">CH 2100078 </t>
  </si>
  <si>
    <t>Representé le 25/04/2023</t>
  </si>
  <si>
    <t>Effet 8212099</t>
  </si>
  <si>
    <t>Effet 8212100</t>
  </si>
  <si>
    <t>Effet 8212101</t>
  </si>
  <si>
    <t xml:space="preserve">Effet 8212102 </t>
  </si>
  <si>
    <t>Notifié à la SMAEX le 05/06/2023</t>
  </si>
  <si>
    <t xml:space="preserve">Effet 8212103 </t>
  </si>
  <si>
    <t xml:space="preserve">Effet 2252214 </t>
  </si>
  <si>
    <t>STE HADDIOUI RYAD TRAVAUX DIVERS</t>
  </si>
  <si>
    <t xml:space="preserve">Effet 3197560  </t>
  </si>
  <si>
    <t>Déclaré le 13/06/2023</t>
  </si>
  <si>
    <t xml:space="preserve">Effet 3197559 </t>
  </si>
  <si>
    <t>STE QUIET BUILDING</t>
  </si>
  <si>
    <t xml:space="preserve">Effet 3100090  </t>
  </si>
  <si>
    <t>Representé le 01/06/2023 HG</t>
  </si>
  <si>
    <t>Effet 3100020</t>
  </si>
  <si>
    <t xml:space="preserve">Effet 1153776  </t>
  </si>
  <si>
    <t>Remplacé par chèque 238836 le 27/06/2023 Declaré le 15/06/2023</t>
  </si>
  <si>
    <t>Effet 8622654</t>
  </si>
  <si>
    <t>Effet 8212104</t>
  </si>
  <si>
    <t xml:space="preserve">Effet 7276529 </t>
  </si>
  <si>
    <t>Declaré le 15/06/2023</t>
  </si>
  <si>
    <t>STE YOUYAMINE</t>
  </si>
  <si>
    <t xml:space="preserve">Effet 3011268  </t>
  </si>
  <si>
    <t xml:space="preserve">Settat </t>
  </si>
  <si>
    <t>Effet 8700465</t>
  </si>
  <si>
    <t>STE  SQUARE BUILDING</t>
  </si>
  <si>
    <t xml:space="preserve">Effet 0252001 </t>
  </si>
  <si>
    <t>Remplacé par virement le 11/05/2023 HG</t>
  </si>
  <si>
    <t xml:space="preserve">Effet 8212106 </t>
  </si>
  <si>
    <t>Effet 8212105</t>
  </si>
  <si>
    <t>Effet 8212107</t>
  </si>
  <si>
    <t>STE IMA (B)</t>
  </si>
  <si>
    <t xml:space="preserve">Effet 7207699 </t>
  </si>
  <si>
    <t>Effet  8212108</t>
  </si>
  <si>
    <t>Effet  8212109</t>
  </si>
  <si>
    <t>Effet 3100027</t>
  </si>
  <si>
    <t>CH 1300055</t>
  </si>
  <si>
    <t>Effet 8212110</t>
  </si>
  <si>
    <t>Effet 8212111</t>
  </si>
  <si>
    <t xml:space="preserve">CH 1300018 </t>
  </si>
  <si>
    <t xml:space="preserve">Effet 1622036  </t>
  </si>
  <si>
    <t xml:space="preserve">Effet 8212112 </t>
  </si>
  <si>
    <t>Effet 8212113</t>
  </si>
  <si>
    <t>Effet 8212114</t>
  </si>
  <si>
    <t>STE GMCG</t>
  </si>
  <si>
    <t xml:space="preserve">Effet 1052751  </t>
  </si>
  <si>
    <t>Representé le 23/05/2023</t>
  </si>
  <si>
    <t>Effet 8212128</t>
  </si>
  <si>
    <t>STE AMGHIRAN TRAVAUX</t>
  </si>
  <si>
    <t xml:space="preserve">Effet 3732506  </t>
  </si>
  <si>
    <t xml:space="preserve">Agadir </t>
  </si>
  <si>
    <t>Remplacé par virement le 01/06/2023</t>
  </si>
  <si>
    <t>Effet 8212116</t>
  </si>
  <si>
    <t xml:space="preserve">CH 2650541 </t>
  </si>
  <si>
    <t xml:space="preserve">Effet 8953334 </t>
  </si>
  <si>
    <t>Remplacé par chèque 485976 le 09/08/2023. Smaex notifié le 07/07/2023</t>
  </si>
  <si>
    <t xml:space="preserve">Effet 8212118 </t>
  </si>
  <si>
    <t>Effet 8212119</t>
  </si>
  <si>
    <t>CH 7948016</t>
  </si>
  <si>
    <t xml:space="preserve">Effet 8212120 </t>
  </si>
  <si>
    <t>STE PREFA BLOC</t>
  </si>
  <si>
    <t xml:space="preserve">Effet 8570159 </t>
  </si>
  <si>
    <t>Solde du compte indisponible</t>
  </si>
  <si>
    <t>Representé le 20/07/2023</t>
  </si>
  <si>
    <t xml:space="preserve">Effet 8212121  </t>
  </si>
  <si>
    <t xml:space="preserve">Effet 8212122  </t>
  </si>
  <si>
    <t xml:space="preserve">Effet 8212123  </t>
  </si>
  <si>
    <t xml:space="preserve">Effet 7099197 </t>
  </si>
  <si>
    <t xml:space="preserve">Remplacé par virement le 13/06/2023. </t>
  </si>
  <si>
    <t xml:space="preserve">Effet 8700464  </t>
  </si>
  <si>
    <t>Remplacé par virement le 02/06/2023</t>
  </si>
  <si>
    <t xml:space="preserve">Effet 2849198  </t>
  </si>
  <si>
    <t>Remplacé par chèque 080474 le 01/06/2023</t>
  </si>
  <si>
    <t xml:space="preserve">Effet 7693384  </t>
  </si>
  <si>
    <t xml:space="preserve">Effet  2600038 </t>
  </si>
  <si>
    <t>Representé le 16/08/2023 Declaré le 24/07/2023</t>
  </si>
  <si>
    <t>STE SCOTIM</t>
  </si>
  <si>
    <t xml:space="preserve">Effet 465144  </t>
  </si>
  <si>
    <t>Remplacé par chèque 4506573 le 08/06/2023</t>
  </si>
  <si>
    <t>Effet 465145</t>
  </si>
  <si>
    <t xml:space="preserve">Effet 1622035  </t>
  </si>
  <si>
    <t>Effet 8953335</t>
  </si>
  <si>
    <t>Remplacé par chèque 485977 le 22/08/2023. Smaex notifié le 07/07/2023</t>
  </si>
  <si>
    <t xml:space="preserve">Effet 2007571 </t>
  </si>
  <si>
    <t>Déclaré le 21/07/2023</t>
  </si>
  <si>
    <t>Mr LACHRAF ABDESSAMAD</t>
  </si>
  <si>
    <t xml:space="preserve">CH 789486 </t>
  </si>
  <si>
    <t>Remplacé par virement le 14/06/2023</t>
  </si>
  <si>
    <t>CH 6335721</t>
  </si>
  <si>
    <t xml:space="preserve">Chèque en double reglé par deux chèque en avance </t>
  </si>
  <si>
    <t xml:space="preserve">Effet 2007572 </t>
  </si>
  <si>
    <t>STE CEGETRA</t>
  </si>
  <si>
    <t xml:space="preserve">Effet 7919374 </t>
  </si>
  <si>
    <t>Representé le 12/07/2023</t>
  </si>
  <si>
    <t xml:space="preserve">Effet 11622037 </t>
  </si>
  <si>
    <t xml:space="preserve">Effet 3100377 </t>
  </si>
  <si>
    <t>Remplacé par virement le 16/06/2023</t>
  </si>
  <si>
    <t>STE AGADIR QUARRY</t>
  </si>
  <si>
    <t xml:space="preserve">EL MAHFOUDI </t>
  </si>
  <si>
    <t xml:space="preserve">Effet 0475050  </t>
  </si>
  <si>
    <t xml:space="preserve">Remplacé par chèque 2973291 le 19/06/2023. </t>
  </si>
  <si>
    <t>STE RAOUAT AL AMAL</t>
  </si>
  <si>
    <t xml:space="preserve">Effet 3684112  </t>
  </si>
  <si>
    <t>STE ROUZI-PRO</t>
  </si>
  <si>
    <t xml:space="preserve">CH AAA2100070  </t>
  </si>
  <si>
    <t xml:space="preserve">Temara </t>
  </si>
  <si>
    <t>Remplacé par virement le 22/06/2023. HG</t>
  </si>
  <si>
    <t>STE EL HILALI SAKANE</t>
  </si>
  <si>
    <t xml:space="preserve">Effet 0195633 </t>
  </si>
  <si>
    <t xml:space="preserve">Effet 8570160  </t>
  </si>
  <si>
    <t>Representé le 28/07/2023</t>
  </si>
  <si>
    <t xml:space="preserve">CH 2728153 </t>
  </si>
  <si>
    <t>CH 2728154</t>
  </si>
  <si>
    <t xml:space="preserve">Effet 3100376 </t>
  </si>
  <si>
    <t>Remplacé par virement le 16/06/2023 Declaré le 10/08/2023</t>
  </si>
  <si>
    <t>STE LUXE TRAVAUX BATIMENT</t>
  </si>
  <si>
    <t>CH 737943</t>
  </si>
  <si>
    <t>STE CONSTRUCTION RABIS</t>
  </si>
  <si>
    <t xml:space="preserve">CH 8416719  </t>
  </si>
  <si>
    <t>Compte soldé par chèque 8358383 le 10/07/2023</t>
  </si>
  <si>
    <t xml:space="preserve">Effet 7099198  </t>
  </si>
  <si>
    <t xml:space="preserve">Remplacé par deux virment le 23/06/2023 et le 21/07/2023 </t>
  </si>
  <si>
    <t xml:space="preserve">Effet 3196835 </t>
  </si>
  <si>
    <t>Remplacé par virement le 18/07/2023</t>
  </si>
  <si>
    <t xml:space="preserve">Effet 1153807  </t>
  </si>
  <si>
    <t>Remplacé par chèque 9527370 le 11/08/2023 Declaré le 11/08/2023</t>
  </si>
  <si>
    <t xml:space="preserve">Effet 8570161  </t>
  </si>
  <si>
    <t>Remplacé par virement le 04/08/2023</t>
  </si>
  <si>
    <t>Mr BOUKHAR</t>
  </si>
  <si>
    <t xml:space="preserve">Effet 0300332 </t>
  </si>
  <si>
    <t>Representé le 01/08/2023 Smaex notifié le 10/08/2023</t>
  </si>
  <si>
    <t>STE EL HJOUJI AGRICOLE</t>
  </si>
  <si>
    <t>BOUKHARI Amine</t>
  </si>
  <si>
    <t xml:space="preserve">CH 0955332 </t>
  </si>
  <si>
    <t>Representé le 27/06/2023</t>
  </si>
  <si>
    <t xml:space="preserve">CH 016571  </t>
  </si>
  <si>
    <t>-</t>
  </si>
  <si>
    <t xml:space="preserve">CH 1800044    </t>
  </si>
  <si>
    <t xml:space="preserve">CH 1300058       </t>
  </si>
  <si>
    <t xml:space="preserve">Effet 2900244 </t>
  </si>
  <si>
    <t>Remplacé par virement le 01/08/2023</t>
  </si>
  <si>
    <t>M. Omar EL MAHFOUDI</t>
  </si>
  <si>
    <t xml:space="preserve">Effet 0475059 </t>
  </si>
  <si>
    <t>Remplacé par chèque 3016599 le 20/07/2023</t>
  </si>
  <si>
    <t xml:space="preserve">Effet 0195632  </t>
  </si>
  <si>
    <t xml:space="preserve">Effet  1905339  </t>
  </si>
  <si>
    <t>Remplacé par virement le 21/07/2023</t>
  </si>
  <si>
    <t xml:space="preserve">CH 1300027 </t>
  </si>
  <si>
    <t>STE UNI SUD PROMO</t>
  </si>
  <si>
    <t>Effet 8819219</t>
  </si>
  <si>
    <t>Representé le 11/10/2023 HG</t>
  </si>
  <si>
    <t>STE CAPSIM BTP</t>
  </si>
  <si>
    <t xml:space="preserve">Effet 1995456 </t>
  </si>
  <si>
    <t xml:space="preserve">CH 4838130 </t>
  </si>
  <si>
    <t>STE STBANDZ</t>
  </si>
  <si>
    <t xml:space="preserve">Effet 6595360 </t>
  </si>
  <si>
    <t>Remplacé par chèque 2547631 le 22/08/2023</t>
  </si>
  <si>
    <t xml:space="preserve">Effet 1905338  </t>
  </si>
  <si>
    <t>Remplacé par virement le 09/08/2023</t>
  </si>
  <si>
    <t>Effet 3197559</t>
  </si>
  <si>
    <t xml:space="preserve">Remplacé par virement le 12/09/2023 </t>
  </si>
  <si>
    <t>Effet 3197560</t>
  </si>
  <si>
    <t>Déclaré le 18/09/2023</t>
  </si>
  <si>
    <t xml:space="preserve">Effet 0300333 </t>
  </si>
  <si>
    <t>Representé le 06/09/2023</t>
  </si>
  <si>
    <t>STE ROBUST EDIFICE</t>
  </si>
  <si>
    <t>M.BOUKHARI Amine</t>
  </si>
  <si>
    <t>Effet 2056142</t>
  </si>
  <si>
    <t>Effet 2056143</t>
  </si>
  <si>
    <t>STE LE MONDE PREFA</t>
  </si>
  <si>
    <t>M.NABIL HADDAD</t>
  </si>
  <si>
    <t>Effet 6922244</t>
  </si>
  <si>
    <t>Déclaré le 20/09/2023</t>
  </si>
  <si>
    <t>CH 414849</t>
  </si>
  <si>
    <t>Effet 0529517</t>
  </si>
  <si>
    <t>Remplacé par chèque 3016591 le 11/08</t>
  </si>
  <si>
    <t>STE  SQUARE BUILDING</t>
  </si>
  <si>
    <t>Mr.ASEKRI Mohamed</t>
  </si>
  <si>
    <t>Effet 0542126</t>
  </si>
  <si>
    <t>Nouacer</t>
  </si>
  <si>
    <t>M.EZRIFI ABDELMAJID</t>
  </si>
  <si>
    <t xml:space="preserve">CH 9527370 </t>
  </si>
  <si>
    <t>Representé le 16/08/2023</t>
  </si>
  <si>
    <t>Effet 6976624</t>
  </si>
  <si>
    <t>Remplacé par virement le 18/08/2023</t>
  </si>
  <si>
    <t>STE BATIMENT BARJ DE CONSTRUCTION</t>
  </si>
  <si>
    <t>CH 6982939</t>
  </si>
  <si>
    <t>Notifié à la SMAEX le 04/10/2023</t>
  </si>
  <si>
    <t>STE E.N.B.C</t>
  </si>
  <si>
    <t>Effet 2615258</t>
  </si>
  <si>
    <t>Effet 6666016</t>
  </si>
  <si>
    <t>Effet 2600038</t>
  </si>
  <si>
    <t xml:space="preserve">CH 2101125      </t>
  </si>
  <si>
    <t>Remplacé par virement le 28/08/2023</t>
  </si>
  <si>
    <t>Effet 1995457</t>
  </si>
  <si>
    <t>Effet 0620474</t>
  </si>
  <si>
    <t>Effet 0620473</t>
  </si>
  <si>
    <t>M.CHENNAFI Yassine</t>
  </si>
  <si>
    <t>Effet 0099599</t>
  </si>
  <si>
    <t>STE FITRAP</t>
  </si>
  <si>
    <t>Effet 9205562</t>
  </si>
  <si>
    <t>El jadida</t>
  </si>
  <si>
    <t>STE SOBATICO</t>
  </si>
  <si>
    <t>CH 5929864</t>
  </si>
  <si>
    <t>compte soldé</t>
  </si>
  <si>
    <t xml:space="preserve">Effet 7841205 </t>
  </si>
  <si>
    <t xml:space="preserve">VICE DE FORME - RETURES ET URCHARGES NON APPROUVES PAR LE TIRE </t>
  </si>
  <si>
    <t>Representé le 25/08/2023</t>
  </si>
  <si>
    <t>CH 640144</t>
  </si>
  <si>
    <t xml:space="preserve">Effet 3197562 </t>
  </si>
  <si>
    <t>Effet 0300334</t>
  </si>
  <si>
    <t>Effet 0542128</t>
  </si>
  <si>
    <t>M.SAMOUH LAHCEN</t>
  </si>
  <si>
    <t xml:space="preserve">CH 6982938    </t>
  </si>
  <si>
    <t>Effet 0115707</t>
  </si>
  <si>
    <t xml:space="preserve">Effet 1497490 </t>
  </si>
  <si>
    <t>Remplacé par virement le 07/09/2023</t>
  </si>
  <si>
    <t>STE SOUSSRID</t>
  </si>
  <si>
    <t xml:space="preserve">CH 3789279 </t>
  </si>
  <si>
    <t>STE SOTRIS</t>
  </si>
  <si>
    <t>Effet 2848447</t>
  </si>
  <si>
    <t>Effet 2848446</t>
  </si>
  <si>
    <t xml:space="preserve">Effet 0115842 </t>
  </si>
  <si>
    <t xml:space="preserve">Effet 0115737  </t>
  </si>
  <si>
    <t xml:space="preserve">Effet 0115736 </t>
  </si>
  <si>
    <t>STE TIZAL CONSTRUCTION</t>
  </si>
  <si>
    <t xml:space="preserve">Effet 0382144  </t>
  </si>
  <si>
    <t>STE G3C</t>
  </si>
  <si>
    <t xml:space="preserve">CH 457568  </t>
  </si>
  <si>
    <t xml:space="preserve">CH 2100328  </t>
  </si>
  <si>
    <t xml:space="preserve">Effet 3201921 </t>
  </si>
  <si>
    <t xml:space="preserve">Effet 3201922 </t>
  </si>
  <si>
    <t>Remplacé par viremet le 15/09/2023</t>
  </si>
  <si>
    <t xml:space="preserve">Effet 8002296 </t>
  </si>
  <si>
    <t>MONTANT EN CHIFFRE NE CORRESPOND PAS A CELUI EN LETTRE</t>
  </si>
  <si>
    <t xml:space="preserve">CH 640144 </t>
  </si>
  <si>
    <t xml:space="preserve">CH 1341003 </t>
  </si>
  <si>
    <t xml:space="preserve">Saisie arret </t>
  </si>
  <si>
    <t xml:space="preserve">CH 7544584 </t>
  </si>
  <si>
    <t xml:space="preserve">Effet 0406998 </t>
  </si>
  <si>
    <t xml:space="preserve">Effet 0406997 </t>
  </si>
  <si>
    <t xml:space="preserve">CH 0414849       </t>
  </si>
  <si>
    <t>STE IMPRESOL</t>
  </si>
  <si>
    <t xml:space="preserve">CH  703974 </t>
  </si>
  <si>
    <t xml:space="preserve">CHEQUE PRESCRIT               </t>
  </si>
  <si>
    <t>Remplacé par virement le 26/09/2023</t>
  </si>
  <si>
    <t>STE HAMSAOUI TRAVAUX DE CONSTRUCTIO</t>
  </si>
  <si>
    <t xml:space="preserve">Effet 9619573 </t>
  </si>
  <si>
    <t>Representé le 05/10/2023</t>
  </si>
  <si>
    <t>STE NOHALI CONSTRUCTION</t>
  </si>
  <si>
    <t xml:space="preserve">Effet  6983793  </t>
  </si>
  <si>
    <t>compte créditeur</t>
  </si>
  <si>
    <t>STE EAMAR DE GENIE CIVILE</t>
  </si>
  <si>
    <t xml:space="preserve">CH 3987010 </t>
  </si>
  <si>
    <t>STE NIBET TRANSPORT</t>
  </si>
  <si>
    <t xml:space="preserve">Effet 3100324  </t>
  </si>
  <si>
    <t>RATURES ET SURCHARGES NON APPROUVES PAR LE TIRE</t>
  </si>
  <si>
    <t xml:space="preserve">Effet 6976625  </t>
  </si>
  <si>
    <t>STE SICMACO</t>
  </si>
  <si>
    <t xml:space="preserve">CH 40743 </t>
  </si>
  <si>
    <t>Remplacé par chèque 41061 le 21/09/2023</t>
  </si>
  <si>
    <t>STE SOCODIV</t>
  </si>
  <si>
    <t xml:space="preserve">Effet 2600050  </t>
  </si>
  <si>
    <t>STE TRAMECO</t>
  </si>
  <si>
    <t xml:space="preserve">CH  8425474 </t>
  </si>
  <si>
    <t>Laayoun</t>
  </si>
  <si>
    <t>CH  8425472</t>
  </si>
  <si>
    <t xml:space="preserve">CH  8425464 </t>
  </si>
  <si>
    <t xml:space="preserve">Effet 3197563  </t>
  </si>
  <si>
    <t xml:space="preserve">Effet 2056148  </t>
  </si>
  <si>
    <t>STE GENERAL TRAD CONSTRUCTION</t>
  </si>
  <si>
    <t xml:space="preserve">CH 5955652  </t>
  </si>
  <si>
    <t>Date</t>
  </si>
  <si>
    <t>Code</t>
  </si>
  <si>
    <t>Client</t>
  </si>
  <si>
    <t>Représentant</t>
  </si>
  <si>
    <t>Montant</t>
  </si>
  <si>
    <t>Nature</t>
  </si>
  <si>
    <t>Echéance</t>
  </si>
  <si>
    <t>Ville</t>
  </si>
  <si>
    <t>Motif Imp</t>
  </si>
  <si>
    <t>Date limite déc</t>
  </si>
  <si>
    <t>Observations</t>
  </si>
  <si>
    <t>Statut</t>
  </si>
  <si>
    <t>Activité</t>
  </si>
  <si>
    <t>BPE</t>
  </si>
  <si>
    <t>Granulats</t>
  </si>
  <si>
    <t>OUFKIR</t>
  </si>
  <si>
    <t xml:space="preserve">Effet 7100805  </t>
  </si>
  <si>
    <t xml:space="preserve">Effet 8703256 </t>
  </si>
  <si>
    <t>Effet 8703255</t>
  </si>
  <si>
    <t xml:space="preserve">Effet 7100807  </t>
  </si>
  <si>
    <t xml:space="preserve">Effet 8703254  </t>
  </si>
  <si>
    <t xml:space="preserve">Effet 7100806  </t>
  </si>
  <si>
    <t xml:space="preserve">Effet 71000808  </t>
  </si>
  <si>
    <t>Effet 8703253</t>
  </si>
  <si>
    <t>Effet 71000808</t>
  </si>
  <si>
    <t xml:space="preserve">COMPTE FRAPPE DE SAISIE ARRET </t>
  </si>
  <si>
    <t xml:space="preserve">Effet 7100819  </t>
  </si>
  <si>
    <t xml:space="preserve">Effet 8703268 </t>
  </si>
  <si>
    <t>ZERKDI ET FILS</t>
  </si>
  <si>
    <t>ZONID</t>
  </si>
  <si>
    <t xml:space="preserve">CH 3706638 </t>
  </si>
  <si>
    <t>DIC SMAEX</t>
  </si>
  <si>
    <t>OUCHTOU</t>
  </si>
  <si>
    <t>CH 9020434</t>
  </si>
  <si>
    <t xml:space="preserve">CH 9020426       </t>
  </si>
  <si>
    <t xml:space="preserve">CH 1910876 </t>
  </si>
  <si>
    <t>IMA</t>
  </si>
  <si>
    <t xml:space="preserve">Effet 7207698 </t>
  </si>
  <si>
    <t>solde crediteur</t>
  </si>
  <si>
    <t xml:space="preserve">Effet 8787239 </t>
  </si>
  <si>
    <t>INTERMACO</t>
  </si>
  <si>
    <t xml:space="preserve">Effet 2917018  </t>
  </si>
  <si>
    <t>Declaré le 10/08/2023</t>
  </si>
  <si>
    <t>BOUSANIKT</t>
  </si>
  <si>
    <t>Effet 5017983</t>
  </si>
  <si>
    <t>Declaré le 24/07/2023 ( retard de declaration dû à la non notification de l'impayé)</t>
  </si>
  <si>
    <t>STE ENIMA PREFA</t>
  </si>
  <si>
    <t>CH 831951</t>
  </si>
  <si>
    <t>Essaouira</t>
  </si>
  <si>
    <t>Declaré par mail le 10/08/2023 à essaadia</t>
  </si>
  <si>
    <t>AZROU MATERIAUX</t>
  </si>
  <si>
    <t>Effet 496329</t>
  </si>
  <si>
    <t xml:space="preserve"> </t>
  </si>
  <si>
    <t>RTM HOLDING</t>
  </si>
  <si>
    <t>CH 2102777</t>
  </si>
  <si>
    <t>CH 2102780</t>
  </si>
  <si>
    <t>MATERCA SARL</t>
  </si>
  <si>
    <t xml:space="preserve">Effet 0827644 </t>
  </si>
  <si>
    <t xml:space="preserve">Effet 5017983  </t>
  </si>
  <si>
    <t>S.I.3</t>
  </si>
  <si>
    <t xml:space="preserve">Effet 3100047 </t>
  </si>
  <si>
    <t>BETAGLO</t>
  </si>
  <si>
    <t>CH 1300083</t>
  </si>
  <si>
    <t>AL hoceima</t>
  </si>
  <si>
    <t>Ciments</t>
  </si>
  <si>
    <t xml:space="preserve">OUCHTOU </t>
  </si>
  <si>
    <t xml:space="preserve">Effet 7132708  </t>
  </si>
  <si>
    <t>Remplacé par chèque 9633280 le 06/01/2022</t>
  </si>
  <si>
    <t>CATRAD</t>
  </si>
  <si>
    <t>CH 4498415</t>
  </si>
  <si>
    <t>Remplacé par chèque  4498427 le 12/01/2022</t>
  </si>
  <si>
    <t>RACH KAM NEGOCE</t>
  </si>
  <si>
    <t>CH 899521</t>
  </si>
  <si>
    <t>Remplacé par chèque 899524 le 10/01/2022</t>
  </si>
  <si>
    <t>CIMASTAR</t>
  </si>
  <si>
    <t xml:space="preserve">CH 6533833 </t>
  </si>
  <si>
    <t>Rempacé par chèque 6533838 le 14/01/2022</t>
  </si>
  <si>
    <t>URBAGEC</t>
  </si>
  <si>
    <t xml:space="preserve">CH 2749483 </t>
  </si>
  <si>
    <t>Remplacé par chèque 2749509 le 20/01/2022</t>
  </si>
  <si>
    <t xml:space="preserve">Effet 7132728 </t>
  </si>
  <si>
    <t>Remplacé par chèque 9633300 le 17/01/2022</t>
  </si>
  <si>
    <t>GOUMGHAR ADRAR</t>
  </si>
  <si>
    <t xml:space="preserve">CH 884480 </t>
  </si>
  <si>
    <t>Remplacé par chèque 884509 le 20/01/2022</t>
  </si>
  <si>
    <t xml:space="preserve">Effet 7132711 </t>
  </si>
  <si>
    <t>Remplacé par chèque 9633299 le 17/01/2022</t>
  </si>
  <si>
    <t>Effet 7133630</t>
  </si>
  <si>
    <t>Remplacé par virement le 18/01/2022</t>
  </si>
  <si>
    <t>ENTREPRISE HOUAR</t>
  </si>
  <si>
    <t xml:space="preserve">Effet 4093689 </t>
  </si>
  <si>
    <t>Effet 7132754</t>
  </si>
  <si>
    <t>Remplacé par chèque 9633317 le 20/01/2022</t>
  </si>
  <si>
    <t>Effet 7132755</t>
  </si>
  <si>
    <t>Remplacé par chèque 299112 le 20/01/2022</t>
  </si>
  <si>
    <t>S.S.M.T.</t>
  </si>
  <si>
    <t xml:space="preserve">CH 890582 </t>
  </si>
  <si>
    <t>Remplacé par chèque 4236197 le 22/01/2022</t>
  </si>
  <si>
    <t>SOMACOTE S.A.</t>
  </si>
  <si>
    <t xml:space="preserve">Effet 392136  </t>
  </si>
  <si>
    <t>Representé le 02/02/2022</t>
  </si>
  <si>
    <t xml:space="preserve">Effet 7132768 </t>
  </si>
  <si>
    <t>Remplacé par effet 6125374 le 02/02/2022</t>
  </si>
  <si>
    <t>Effet 4093690</t>
  </si>
  <si>
    <t xml:space="preserve">Effet 7132769 </t>
  </si>
  <si>
    <t xml:space="preserve">Remplacé par chèque 299134 et 9633358 le 02/02/2022 </t>
  </si>
  <si>
    <t>KALAA BEL</t>
  </si>
  <si>
    <t xml:space="preserve">Effet 9510442 </t>
  </si>
  <si>
    <t>ANIR DE CONSTRUCTION</t>
  </si>
  <si>
    <t xml:space="preserve">CH 3728826  </t>
  </si>
  <si>
    <t>Remplacé par chèque 5585232 le 24/02/2022</t>
  </si>
  <si>
    <t>B.C SETTAT</t>
  </si>
  <si>
    <t xml:space="preserve">CH 678721 </t>
  </si>
  <si>
    <t>Remplacé le chèque 678740 le 09/02/2022</t>
  </si>
  <si>
    <t xml:space="preserve">Effet 7132778 </t>
  </si>
  <si>
    <t>Remplacé par chèque 963380 et chèque 299156 le 11/02/2022</t>
  </si>
  <si>
    <t xml:space="preserve">Effet 2295793 </t>
  </si>
  <si>
    <t>Remplacé par chèque 3706637 le 04/03/2022</t>
  </si>
  <si>
    <t>Effet 7132849</t>
  </si>
  <si>
    <t>Remplacé par chèques  9633407 et  299173  le 17/02/2022</t>
  </si>
  <si>
    <t>Effet 9073661</t>
  </si>
  <si>
    <t>Remplacé par chèque 4226000 le 09/03/2022</t>
  </si>
  <si>
    <t xml:space="preserve">Effet 2295794 </t>
  </si>
  <si>
    <t>Remplacé par chèque 3706634 le 01/03/2022</t>
  </si>
  <si>
    <t xml:space="preserve">Effet 9073662  </t>
  </si>
  <si>
    <t>Remplacé par effet à vue  3281080 le 21/03/2022</t>
  </si>
  <si>
    <t>AMATCO</t>
  </si>
  <si>
    <t xml:space="preserve">CH 1092563 </t>
  </si>
  <si>
    <t>Representé le 11/03/2022</t>
  </si>
  <si>
    <t xml:space="preserve">Effet 2295800 </t>
  </si>
  <si>
    <t>Declaré le 29/04/2022 à la smaex et envoyé le 27/05/2022 à HICHAM SKALI</t>
  </si>
  <si>
    <t xml:space="preserve">Effet 6841057  </t>
  </si>
  <si>
    <t>Remplacé par chèque 3719592 le 16/03/2022</t>
  </si>
  <si>
    <t>COMPTOIR COMMERCIAL EL MASSAR</t>
  </si>
  <si>
    <t xml:space="preserve">CH 896803  </t>
  </si>
  <si>
    <t>Remplacé par chèque 896804 le 16/03/2022</t>
  </si>
  <si>
    <t>RTM COMMERCE</t>
  </si>
  <si>
    <t xml:space="preserve">CH 1800107 </t>
  </si>
  <si>
    <t>ABSENCE SIGNATURE DU TIRE</t>
  </si>
  <si>
    <t>Remplacé ar chèque 1800110 le 16/03/2022</t>
  </si>
  <si>
    <t xml:space="preserve">CH 1800106 </t>
  </si>
  <si>
    <t>Remplacé par chèue 1800109 le 16/03/2022</t>
  </si>
  <si>
    <t>Effet 4093748</t>
  </si>
  <si>
    <t>Remplacé par virement le 10/05/2022</t>
  </si>
  <si>
    <t>B.N.M.C SARL</t>
  </si>
  <si>
    <t xml:space="preserve">CH 2146727 </t>
  </si>
  <si>
    <t>Representé le 17/03/2022</t>
  </si>
  <si>
    <t xml:space="preserve">CH 678746 </t>
  </si>
  <si>
    <t>Remplacé par chèque 3981308 le 23/03/2022</t>
  </si>
  <si>
    <t>AZ BUILDING</t>
  </si>
  <si>
    <t xml:space="preserve">CH 6639105 </t>
  </si>
  <si>
    <t>Remplacé par chèque 6639116 le 21/03/2022</t>
  </si>
  <si>
    <t xml:space="preserve">CH 1800094 </t>
  </si>
  <si>
    <t>Remplacé par chèque 3981303 le 23/03/2022</t>
  </si>
  <si>
    <t xml:space="preserve">CH 9196964 </t>
  </si>
  <si>
    <t>Declaré le 04/05/2022 à la smaex et envoyé le 27/05/2022 à HICHAM SKALI</t>
  </si>
  <si>
    <t>Effet 7132861</t>
  </si>
  <si>
    <t>Remplacé par chèque 9633561 le 24/03/2022</t>
  </si>
  <si>
    <t xml:space="preserve">Effet 7132862 </t>
  </si>
  <si>
    <t>Remplacé par chèque 9633566 le 25/03/2022</t>
  </si>
  <si>
    <t>Effet 7132863</t>
  </si>
  <si>
    <t>Remplacé par chèque 299212 le 25/03/2022</t>
  </si>
  <si>
    <t xml:space="preserve">Effet 7132899 </t>
  </si>
  <si>
    <t>Remplacé par chèque 9633576 le 29/03/2022</t>
  </si>
  <si>
    <t xml:space="preserve">Effet 2295796 </t>
  </si>
  <si>
    <t xml:space="preserve">Effet 9196963 </t>
  </si>
  <si>
    <t>Envoyé le 27/05/2022 à HICHAM SKALI</t>
  </si>
  <si>
    <t xml:space="preserve">Effet 7132905 </t>
  </si>
  <si>
    <t>Remplacé par chèque 2100001 le 08/04/2022</t>
  </si>
  <si>
    <t>RAHIB BOIS S.A.R.L</t>
  </si>
  <si>
    <t>CH 1286497</t>
  </si>
  <si>
    <t>Remplacé par chèque 1286507 le 22/04/2022</t>
  </si>
  <si>
    <t xml:space="preserve">Effet 7132906 </t>
  </si>
  <si>
    <t>Remplacé par chèque 2100043 le 14/04/2022</t>
  </si>
  <si>
    <t>Effet 7132907</t>
  </si>
  <si>
    <t>Remplacé par chèque 2100042 le 14/04/2022</t>
  </si>
  <si>
    <t xml:space="preserve">Effet 2295797 </t>
  </si>
  <si>
    <t xml:space="preserve">Effet 4093751 </t>
  </si>
  <si>
    <t>MOURTIB FRERES S.A.R.L</t>
  </si>
  <si>
    <t xml:space="preserve">CH 5480843 </t>
  </si>
  <si>
    <t>Taroudante</t>
  </si>
  <si>
    <t>Remplacé par chèque 5480844 le 08/04/2022</t>
  </si>
  <si>
    <t xml:space="preserve">CH 964255 </t>
  </si>
  <si>
    <t>Remplacé par chèque 635121 le 14/04/2022</t>
  </si>
  <si>
    <t>RAYALINE NEGOCE</t>
  </si>
  <si>
    <t>CH 5386615</t>
  </si>
  <si>
    <t>Representé le 25/04/2022</t>
  </si>
  <si>
    <t>Effet 7132919</t>
  </si>
  <si>
    <t>Remplacé par chèque 2100079 le 14/04/2022</t>
  </si>
  <si>
    <t xml:space="preserve">Effet 2295798 </t>
  </si>
  <si>
    <t>Effet 4093752</t>
  </si>
  <si>
    <t>Remplacé par virement le 11/05/2022</t>
  </si>
  <si>
    <t>SAFI PREFA</t>
  </si>
  <si>
    <t xml:space="preserve">CH 5397719 </t>
  </si>
  <si>
    <t xml:space="preserve">Effet 9196958 </t>
  </si>
  <si>
    <t xml:space="preserve">Effet 710312  </t>
  </si>
  <si>
    <t xml:space="preserve">CH 5397719       </t>
  </si>
  <si>
    <t>Remplacé par chèque 5397593 le 22/06/2022</t>
  </si>
  <si>
    <t>GMCG</t>
  </si>
  <si>
    <t xml:space="preserve">CH 6339844       </t>
  </si>
  <si>
    <t>Remplacé par versement le 26/05/2022</t>
  </si>
  <si>
    <t>FANDI PREFA</t>
  </si>
  <si>
    <t xml:space="preserve">CH 4749476       </t>
  </si>
  <si>
    <t>Representé le 26/05/2022</t>
  </si>
  <si>
    <t xml:space="preserve">Effet 7133031 </t>
  </si>
  <si>
    <t>Remplacé par chèque 2100235 le 30/05/2022</t>
  </si>
  <si>
    <t>CH 8826332</t>
  </si>
  <si>
    <t xml:space="preserve">Safi </t>
  </si>
  <si>
    <t>Remplacé par chèque 8826332 le 23/06/2022</t>
  </si>
  <si>
    <t xml:space="preserve">Effet 9196959  </t>
  </si>
  <si>
    <t>Envoyé le 13/07/2022 à HICHAM SKALI</t>
  </si>
  <si>
    <t xml:space="preserve">Effet 9073691  </t>
  </si>
  <si>
    <t>Declaré le 18/07/2022</t>
  </si>
  <si>
    <t xml:space="preserve">Effet 710307 </t>
  </si>
  <si>
    <t>Effet 710308</t>
  </si>
  <si>
    <t xml:space="preserve">Effet 7133033 </t>
  </si>
  <si>
    <t>Remplacé par chèques 2100247 et 1117818 le 06/06/2022</t>
  </si>
  <si>
    <t xml:space="preserve">Effet 6841092 </t>
  </si>
  <si>
    <t>Remplacé par chèque 3719613 le 27/06/2022</t>
  </si>
  <si>
    <t xml:space="preserve">Effet 7133035  </t>
  </si>
  <si>
    <t>Remplacé par chèque 1117853 le 27/06/2022</t>
  </si>
  <si>
    <t xml:space="preserve">Effet 7133036  </t>
  </si>
  <si>
    <t>Remplacé par chèque 1117854 le 27/06/2022</t>
  </si>
  <si>
    <t>SONOREC</t>
  </si>
  <si>
    <t>CH 665939</t>
  </si>
  <si>
    <t>Remplacé par chèque 665942 le 30/06/2022</t>
  </si>
  <si>
    <t xml:space="preserve">Effet 7095089   </t>
  </si>
  <si>
    <t>Remplacé par effet 3337278 le 30/08/2022. Declaré le 18/08/2022</t>
  </si>
  <si>
    <t>SOTRALUX S.A.R.L</t>
  </si>
  <si>
    <t>CH 570171</t>
  </si>
  <si>
    <t xml:space="preserve">Taroudant </t>
  </si>
  <si>
    <t>Remplacé par chèque 570174 le 23/7/2022</t>
  </si>
  <si>
    <t xml:space="preserve">CH 6409681 </t>
  </si>
  <si>
    <t xml:space="preserve">Effet 7133044 </t>
  </si>
  <si>
    <t>PRECOBEL</t>
  </si>
  <si>
    <t>CH 865386</t>
  </si>
  <si>
    <t>Remplacé par chèque 865393 le 14/07/2022</t>
  </si>
  <si>
    <t xml:space="preserve">CH 570174 </t>
  </si>
  <si>
    <t>Representé le 29/07/2022</t>
  </si>
  <si>
    <t>SOKATRAM</t>
  </si>
  <si>
    <t xml:space="preserve">CH 7348677  </t>
  </si>
  <si>
    <t>Houara</t>
  </si>
  <si>
    <t xml:space="preserve">CH 940356 </t>
  </si>
  <si>
    <t>Remplacé par chèque 940362 le 02/08/2022</t>
  </si>
  <si>
    <t xml:space="preserve">Effet 6841103  </t>
  </si>
  <si>
    <t>Remplacé par chèque 2810684 le 09/08/2022</t>
  </si>
  <si>
    <t xml:space="preserve">Effet 6841109  </t>
  </si>
  <si>
    <t>Remplacé par chèques  3719625 et  2810689 le 25/08/2022</t>
  </si>
  <si>
    <t xml:space="preserve">CH 8684149       </t>
  </si>
  <si>
    <t>Representé le 18/08/2022</t>
  </si>
  <si>
    <t>Effet7133137</t>
  </si>
  <si>
    <t>Remplacé par chèque 2100479 le 26/08/2022</t>
  </si>
  <si>
    <t xml:space="preserve">CH 9020433      </t>
  </si>
  <si>
    <t>Representé le 01/09/2022</t>
  </si>
  <si>
    <t xml:space="preserve">Effet 6841112 </t>
  </si>
  <si>
    <t>Remplacé par chèque 3719631 le 01/09/2022</t>
  </si>
  <si>
    <t xml:space="preserve">CH 9020432      </t>
  </si>
  <si>
    <t>Remplacé par virement le 05/09/2022</t>
  </si>
  <si>
    <t xml:space="preserve">Effet 3280966  </t>
  </si>
  <si>
    <t>Remplacé par chèque 97035 le 07/10/2022</t>
  </si>
  <si>
    <t xml:space="preserve">Effet 3337278  </t>
  </si>
  <si>
    <t>Remplacé par chèque 185677 le 01/11/2022 Declaré le 18/10/2022</t>
  </si>
  <si>
    <t xml:space="preserve">Effet 9832118 </t>
  </si>
  <si>
    <t>CH 14792</t>
  </si>
  <si>
    <t>Remplacé par des chèques du 8/09/2022 au 15/10/2022</t>
  </si>
  <si>
    <t xml:space="preserve">Effet 7100809 </t>
  </si>
  <si>
    <t>Effet 8703259</t>
  </si>
  <si>
    <t xml:space="preserve">Effet 7133142 </t>
  </si>
  <si>
    <t>Remplacé par chèque 2100543 le 12/09/2022</t>
  </si>
  <si>
    <t xml:space="preserve">Effet 6194517  </t>
  </si>
  <si>
    <t>Remplacé par virement le 15/09/2022</t>
  </si>
  <si>
    <t>MENTAGA MATERIAUX</t>
  </si>
  <si>
    <t>CH 7230915</t>
  </si>
  <si>
    <t>Remplacé par chèque  7230914 le 20/09/2022</t>
  </si>
  <si>
    <t xml:space="preserve">CH 9020429 </t>
  </si>
  <si>
    <t>Representé le 16/09/2022</t>
  </si>
  <si>
    <t xml:space="preserve">Effet 7133170 </t>
  </si>
  <si>
    <t>Remplacé par chèque 2100672 le 21/09/2022</t>
  </si>
  <si>
    <t>SOMACOTE</t>
  </si>
  <si>
    <t xml:space="preserve">Effet 6841120  </t>
  </si>
  <si>
    <t>Remplacé par chèque  3719637 le 21/09/2022</t>
  </si>
  <si>
    <t>CH  9020429</t>
  </si>
  <si>
    <t>Remplacé par chèque 3776781 le 22/09/2022</t>
  </si>
  <si>
    <t xml:space="preserve">Effet 7133150  </t>
  </si>
  <si>
    <t>Remplacé par chèque 2100701 le 28/09/2022</t>
  </si>
  <si>
    <t xml:space="preserve">Effet 6841122  </t>
  </si>
  <si>
    <t>Remplacé par chèque 2810696 le 28/09/2022</t>
  </si>
  <si>
    <t>CH 9020436</t>
  </si>
  <si>
    <t>Remplacé par virement le 21/03/2023. HG</t>
  </si>
  <si>
    <t>CIMAROM</t>
  </si>
  <si>
    <t xml:space="preserve">CH 7499729 </t>
  </si>
  <si>
    <t>Remplacé par chèque n° 7499732 le 06/10/2022</t>
  </si>
  <si>
    <t xml:space="preserve">Effet 6841123 </t>
  </si>
  <si>
    <t>CH 9020437</t>
  </si>
  <si>
    <t xml:space="preserve">CH 7499728 </t>
  </si>
  <si>
    <t xml:space="preserve">Effet 87003258  </t>
  </si>
  <si>
    <t xml:space="preserve">Effet 7100810  </t>
  </si>
  <si>
    <t xml:space="preserve">Effet 8703257 </t>
  </si>
  <si>
    <t>DOUNIA SOUSS S.A.R.L</t>
  </si>
  <si>
    <t xml:space="preserve">ZONID </t>
  </si>
  <si>
    <t xml:space="preserve">CH 5071379 </t>
  </si>
  <si>
    <t>Représenté le 07/10/2022</t>
  </si>
  <si>
    <t>STE UNIDOS TRAVAUX</t>
  </si>
  <si>
    <t xml:space="preserve">CH 624313 </t>
  </si>
  <si>
    <t>kelaa sraghna</t>
  </si>
  <si>
    <t>Remplacé par chèque 624321 le 05/10/2022</t>
  </si>
  <si>
    <t xml:space="preserve">CH 414838 </t>
  </si>
  <si>
    <t>JADICO</t>
  </si>
  <si>
    <t xml:space="preserve">CH 724420 </t>
  </si>
  <si>
    <t>VICE DDE FORME - DISCORDANCE ENTRE LE NUMERO</t>
  </si>
  <si>
    <t>Representé le 05/10/2022</t>
  </si>
  <si>
    <t xml:space="preserve">Effet 7133153 </t>
  </si>
  <si>
    <t>Remplacé par chèque 2260300 le 06/10/2022</t>
  </si>
  <si>
    <t>Effet 7133155</t>
  </si>
  <si>
    <t>Remplacé par chèque 2260301 le 06/10/2022</t>
  </si>
  <si>
    <t xml:space="preserve">Effet 8865020 </t>
  </si>
  <si>
    <t>Remplacé par chèque 2810697 le 07/10/2022</t>
  </si>
  <si>
    <t>STE JH MATERIAUX</t>
  </si>
  <si>
    <t>CH 8832285</t>
  </si>
  <si>
    <t>Remplacé par chèque 8910729 le 17/10/2022</t>
  </si>
  <si>
    <r>
      <t xml:space="preserve">Effet </t>
    </r>
    <r>
      <rPr>
        <sz val="11"/>
        <color rgb="FF000000"/>
        <rFont val="Calibri"/>
        <family val="2"/>
        <scheme val="minor"/>
      </rPr>
      <t xml:space="preserve"> 8865021</t>
    </r>
  </si>
  <si>
    <t>VICE DE FORME - NON-CONFORMITE ENTRE LES DONNEES ELECTRONIQUES ET LES INFORMATIONS FIGURANT SUR L'IMAGE.</t>
  </si>
  <si>
    <t>Remplacé par chèque 3719642 le 17/10/2022</t>
  </si>
  <si>
    <t>CH 687433</t>
  </si>
  <si>
    <t>Remplacé par chèque 687441 le 17/01/2023</t>
  </si>
  <si>
    <t>Effet 7133158</t>
  </si>
  <si>
    <t>Remplacé par chèque 2260323 le 19/10/2022</t>
  </si>
  <si>
    <t>Effet 7133160</t>
  </si>
  <si>
    <t>Remplacé par chèque 2260325 le 19/10/2022</t>
  </si>
  <si>
    <t>Effet 7133159</t>
  </si>
  <si>
    <t>Remplacé par chèque 2260326 le 22/10/2022</t>
  </si>
  <si>
    <t>CH 4580273</t>
  </si>
  <si>
    <t>Representé le 25/10/2022</t>
  </si>
  <si>
    <t xml:space="preserve">CH 14865 </t>
  </si>
  <si>
    <t>Remplacé par chèque 14869 le 21/10/2022</t>
  </si>
  <si>
    <t xml:space="preserve">CH 14864 </t>
  </si>
  <si>
    <t>Remplacé par chèque 14871le 21/10/2022</t>
  </si>
  <si>
    <t>MAISON DE T.M.C</t>
  </si>
  <si>
    <t xml:space="preserve">CH 192106  </t>
  </si>
  <si>
    <t>Nador</t>
  </si>
  <si>
    <t>Remplacé par chèque 92119 le 28/10/2022</t>
  </si>
  <si>
    <t>ARTIBATEL</t>
  </si>
  <si>
    <t>Effet 9880869</t>
  </si>
  <si>
    <t>Representé le 24/11/2022</t>
  </si>
  <si>
    <t>SIKA MAROC</t>
  </si>
  <si>
    <t xml:space="preserve">CH 6393  </t>
  </si>
  <si>
    <t>Representé le 27/10/2022</t>
  </si>
  <si>
    <t xml:space="preserve">CH 3877991       </t>
  </si>
  <si>
    <t>Representé le 28/10/2022</t>
  </si>
  <si>
    <t xml:space="preserve">CH 3877993       </t>
  </si>
  <si>
    <t xml:space="preserve">CH 4580280       </t>
  </si>
  <si>
    <t xml:space="preserve">CH 0721401       </t>
  </si>
  <si>
    <t xml:space="preserve">CH 4580278       </t>
  </si>
  <si>
    <t xml:space="preserve">Effet 7100804 </t>
  </si>
  <si>
    <t>Effet 7100813</t>
  </si>
  <si>
    <t>Effet 8703257</t>
  </si>
  <si>
    <t>NOUVELLE DE BETON SAFI</t>
  </si>
  <si>
    <t xml:space="preserve">CH 64740 </t>
  </si>
  <si>
    <t>Remplacé par chèque 64752 le 02/11/2022</t>
  </si>
  <si>
    <t xml:space="preserve">CH 64741   </t>
  </si>
  <si>
    <t>Remplacé par chèque 64782 le 25/11/2022</t>
  </si>
  <si>
    <t xml:space="preserve">Effet 6125458 </t>
  </si>
  <si>
    <t>Remplacé par effet à vue 6125458 le 08/11/2022</t>
  </si>
  <si>
    <t>IGHNANE DE MAT.</t>
  </si>
  <si>
    <t>CH 12303</t>
  </si>
  <si>
    <t xml:space="preserve">Taaroudant </t>
  </si>
  <si>
    <t xml:space="preserve">IMAGE CHEQUE ILLISIBLE        </t>
  </si>
  <si>
    <t>Representé le 10/11/2022</t>
  </si>
  <si>
    <t xml:space="preserve">Effet 7133219 </t>
  </si>
  <si>
    <t>Remplacé par chèque 2100853 le 11/11/2022</t>
  </si>
  <si>
    <t xml:space="preserve">Effet 7133220 </t>
  </si>
  <si>
    <t>Remplacé par chèque 2100854 le 11/11/2022</t>
  </si>
  <si>
    <t>DORAFER SARL</t>
  </si>
  <si>
    <t>CH 1800132</t>
  </si>
  <si>
    <t>Remplacé par chèque 1800133 le 12/11/2022</t>
  </si>
  <si>
    <t xml:space="preserve">CH 1800216 </t>
  </si>
  <si>
    <t>Representé le 16/11/2022</t>
  </si>
  <si>
    <t>Effet 7133271</t>
  </si>
  <si>
    <t>Representé le 22/11/2022</t>
  </si>
  <si>
    <t xml:space="preserve">CH 64757 </t>
  </si>
  <si>
    <t>Remplacé par chèque 64767 le 16/11/2022</t>
  </si>
  <si>
    <t>CH 64763</t>
  </si>
  <si>
    <t>Remplacé par chèque 64766 le 16/11/2022</t>
  </si>
  <si>
    <t xml:space="preserve">CH 176313 </t>
  </si>
  <si>
    <t>CH 3999797</t>
  </si>
  <si>
    <t>Representé le 30/11/2022</t>
  </si>
  <si>
    <t xml:space="preserve">Effet 7133271  </t>
  </si>
  <si>
    <t>Remplacé par chèque 2100917 le 25/11/2022</t>
  </si>
  <si>
    <t xml:space="preserve">Effet 7133281   </t>
  </si>
  <si>
    <t>Remplacé par chèque 2260417 le 26/11/2022</t>
  </si>
  <si>
    <t xml:space="preserve">Effet 7133286   </t>
  </si>
  <si>
    <t>Representé le 05/12/2022</t>
  </si>
  <si>
    <t>TRANSZED S/A/R/L</t>
  </si>
  <si>
    <t>Effet 6371299</t>
  </si>
  <si>
    <t>VICE DE FORME - Absence de signature d’acceptation par le tiré</t>
  </si>
  <si>
    <t>Remplacé par effet 6371300 le 10/07/2022</t>
  </si>
  <si>
    <t xml:space="preserve">CH 5209965 </t>
  </si>
  <si>
    <t>Representé le 02/12/2022</t>
  </si>
  <si>
    <t xml:space="preserve">CH 4580276 </t>
  </si>
  <si>
    <t xml:space="preserve">Effet 8865038 </t>
  </si>
  <si>
    <t xml:space="preserve">CH 7741755 </t>
  </si>
  <si>
    <t>Remplacé par chèque 7741758 le 16/12/2022</t>
  </si>
  <si>
    <t xml:space="preserve">Effet 7133292 </t>
  </si>
  <si>
    <t xml:space="preserve">CH 721430 </t>
  </si>
  <si>
    <t>Representé le 19/12/2022</t>
  </si>
  <si>
    <t>CONARBI</t>
  </si>
  <si>
    <t>CH 342329</t>
  </si>
  <si>
    <t>Representé le 23/12/2022</t>
  </si>
  <si>
    <t>ABIRCIM</t>
  </si>
  <si>
    <t>CH 851817</t>
  </si>
  <si>
    <t>STE BRICO AMINE</t>
  </si>
  <si>
    <t>CH 851941</t>
  </si>
  <si>
    <t>CH 536569</t>
  </si>
  <si>
    <t xml:space="preserve">Effet 8865043 </t>
  </si>
  <si>
    <t>Remplacé par chèque  2810704 le 30/12/2022</t>
  </si>
  <si>
    <t>CH 5209987</t>
  </si>
  <si>
    <t>Representé le 30/12/2022</t>
  </si>
  <si>
    <t xml:space="preserve">Effet 8865044 </t>
  </si>
  <si>
    <t>Representé le 31/12/2022</t>
  </si>
  <si>
    <t>Effet 7133298</t>
  </si>
  <si>
    <t>Effet 7133300</t>
  </si>
  <si>
    <t xml:space="preserve">CH 1800142 </t>
  </si>
  <si>
    <t>Remplacé par chèque 1800143 le 06/01/2023</t>
  </si>
  <si>
    <t>ETS AFRA FRERES S.A</t>
  </si>
  <si>
    <t>CH 8870934</t>
  </si>
  <si>
    <t>VICE DE FORME - ABSENCE DATE EMISSION CHEQUE</t>
  </si>
  <si>
    <t>Representé le 06/01/2023</t>
  </si>
  <si>
    <t>LEKHTARTE</t>
  </si>
  <si>
    <t xml:space="preserve">CH 1800073 </t>
  </si>
  <si>
    <t>Remplacé par chèque 1800082 le 09/01/2023</t>
  </si>
  <si>
    <t>MAGHREB AMAN S.A.R.L</t>
  </si>
  <si>
    <t>CH 5470992</t>
  </si>
  <si>
    <t>Imintanoute</t>
  </si>
  <si>
    <t>Chèque prescrit</t>
  </si>
  <si>
    <t>Remplacé par chèque 2381152 le 10/01/2023</t>
  </si>
  <si>
    <t>CH 687424</t>
  </si>
  <si>
    <t>Remplacé par chèque 687437 le 12/01/2023</t>
  </si>
  <si>
    <t>MARIMANE</t>
  </si>
  <si>
    <t>CH 7796485</t>
  </si>
  <si>
    <t>Aghbal</t>
  </si>
  <si>
    <t>Remplacé par chèque 7796486 le 18/01/2023</t>
  </si>
  <si>
    <t xml:space="preserve">Effet 7133304  </t>
  </si>
  <si>
    <t>Remplacé par chèque 2260488 le 19/01/2022</t>
  </si>
  <si>
    <t>SO.SA.CIM</t>
  </si>
  <si>
    <t xml:space="preserve">CH 4245021 </t>
  </si>
  <si>
    <t>Tan tan</t>
  </si>
  <si>
    <t>Remplacé par chèque  4245039 le 22/02/2023</t>
  </si>
  <si>
    <t xml:space="preserve">Effet 6841138  </t>
  </si>
  <si>
    <t xml:space="preserve">CH 7716207 </t>
  </si>
  <si>
    <t>Representé le 06/06/2023</t>
  </si>
  <si>
    <t xml:space="preserve">Effet 7133363  </t>
  </si>
  <si>
    <t>Representé le 09/02/2023</t>
  </si>
  <si>
    <t xml:space="preserve">Effet  6841183 </t>
  </si>
  <si>
    <t>Representé le 23/06/2023</t>
  </si>
  <si>
    <t xml:space="preserve">CH 359169 </t>
  </si>
  <si>
    <t>Remplacé par chèque 359180 le 22/02/2023</t>
  </si>
  <si>
    <t>BRICO ALLATI ONE</t>
  </si>
  <si>
    <t>CH 669732</t>
  </si>
  <si>
    <t>Remplacé par chèque 669747 le 24/02/2023</t>
  </si>
  <si>
    <t>AGROASB</t>
  </si>
  <si>
    <t xml:space="preserve">CH 1591866 </t>
  </si>
  <si>
    <t>Representé le 13/03/2023</t>
  </si>
  <si>
    <t>Effet 8865064</t>
  </si>
  <si>
    <t>Remplacé par chèque 6498481 le 01/03/2023</t>
  </si>
  <si>
    <t xml:space="preserve">Effet 7090969 </t>
  </si>
  <si>
    <t>Remplacé par chèque 2260576 le 01/03/2023</t>
  </si>
  <si>
    <t>Effet 7090957</t>
  </si>
  <si>
    <t>Remplacé par chèque 2101152 le 01/03/2023</t>
  </si>
  <si>
    <t>Effet 7090968</t>
  </si>
  <si>
    <t>Remplacé par chèque 2260575 le 01/03/2023</t>
  </si>
  <si>
    <t>MOHAYABEL S.A.R.L</t>
  </si>
  <si>
    <t xml:space="preserve">CH 681705 </t>
  </si>
  <si>
    <t>EL kalaa</t>
  </si>
  <si>
    <t>VICE DE FORME - RATURES NON APPROUVES PAR LE TIRE</t>
  </si>
  <si>
    <t>Remplacé par chèque 681706 le 28/02/2023</t>
  </si>
  <si>
    <t xml:space="preserve">Effet 7133286 </t>
  </si>
  <si>
    <t>Remplacé par effet à vue le 10/12/2022</t>
  </si>
  <si>
    <t xml:space="preserve">Effet 7133348  </t>
  </si>
  <si>
    <t>Remplacé par chèque 2101070 le 03/02/2023</t>
  </si>
  <si>
    <t xml:space="preserve">Effet 7133461 </t>
  </si>
  <si>
    <t>Representéle 22/06/2023</t>
  </si>
  <si>
    <t xml:space="preserve">CH 7552708 </t>
  </si>
  <si>
    <t>Representé le 06/03/2023</t>
  </si>
  <si>
    <t xml:space="preserve">CH 7552710 </t>
  </si>
  <si>
    <t>CH 4580155</t>
  </si>
  <si>
    <t>Representé le 10/03/2023</t>
  </si>
  <si>
    <t xml:space="preserve">Effet 710657 </t>
  </si>
  <si>
    <t>Reglé par virement le 27/04/2023. Notifié à la SMAEX le 26/04/2023</t>
  </si>
  <si>
    <t xml:space="preserve">CH 700786  </t>
  </si>
  <si>
    <t>Remplacé par virement le 24/03/2023</t>
  </si>
  <si>
    <t>CH 7796490</t>
  </si>
  <si>
    <t>Representé le 15/03/2023</t>
  </si>
  <si>
    <t>HAMOUNA MY LAHCEN</t>
  </si>
  <si>
    <t xml:space="preserve">CH 569756  </t>
  </si>
  <si>
    <t>Representé le 22/03/2023</t>
  </si>
  <si>
    <t>STE ZERHOUN FER</t>
  </si>
  <si>
    <t>CH 3320774</t>
  </si>
  <si>
    <t>Representé le 16/03/2023</t>
  </si>
  <si>
    <t>STE FER ALLALI</t>
  </si>
  <si>
    <t xml:space="preserve">CH 427402 </t>
  </si>
  <si>
    <t>Remplacé par chèque 427423 le 22/03/2023</t>
  </si>
  <si>
    <t>CH 3320775</t>
  </si>
  <si>
    <t>CH 3320776</t>
  </si>
  <si>
    <t xml:space="preserve">CH 4684494 </t>
  </si>
  <si>
    <t>ABSENCE SIGNATURE DU TIREUR</t>
  </si>
  <si>
    <t xml:space="preserve">Remplacé par chèque 691347 le 20/03/2023. </t>
  </si>
  <si>
    <t>BRICO OUALKADI</t>
  </si>
  <si>
    <t>CH 792273</t>
  </si>
  <si>
    <t>Representé le 27/03/2023</t>
  </si>
  <si>
    <t>Effet 7090980</t>
  </si>
  <si>
    <t>Representé le 30/03/2023</t>
  </si>
  <si>
    <t>Effet 6125536</t>
  </si>
  <si>
    <t>Representé le 31/03/2023</t>
  </si>
  <si>
    <t xml:space="preserve">Effet 710658  </t>
  </si>
  <si>
    <t>Remplacé par chèque 2101397 le 27/06/2023</t>
  </si>
  <si>
    <t xml:space="preserve">Effet 177949 </t>
  </si>
  <si>
    <t>CH 186582</t>
  </si>
  <si>
    <t>Remplacé par chèque 186588 le 12/04/2023</t>
  </si>
  <si>
    <t>CH 186583</t>
  </si>
  <si>
    <t>Remplacé par chèque 186587 le 12/04/2023</t>
  </si>
  <si>
    <t xml:space="preserve">Effet 177948 </t>
  </si>
  <si>
    <t>Remplacé par chèque 4967906 le 13/04/2023</t>
  </si>
  <si>
    <t>Effet 3100002</t>
  </si>
  <si>
    <t>Kalaa Sraghna</t>
  </si>
  <si>
    <t>Representé le 14/04/2023</t>
  </si>
  <si>
    <t xml:space="preserve">CH 7552735 </t>
  </si>
  <si>
    <t>Representé le 18/04/2023</t>
  </si>
  <si>
    <t xml:space="preserve">CH 831515 </t>
  </si>
  <si>
    <t>Representé le 17/04/2023</t>
  </si>
  <si>
    <t>SOTATRA</t>
  </si>
  <si>
    <t xml:space="preserve">CH 4737272   </t>
  </si>
  <si>
    <t>Representé le 06/07/2023</t>
  </si>
  <si>
    <t xml:space="preserve">Effet 710659  </t>
  </si>
  <si>
    <t>STE AGLORIF</t>
  </si>
  <si>
    <t xml:space="preserve">CH 4412042 </t>
  </si>
  <si>
    <t>Selouane</t>
  </si>
  <si>
    <t>VICE DE FORME - RATURES ET SURHCRAGES</t>
  </si>
  <si>
    <t>Representé le 27/04/2023</t>
  </si>
  <si>
    <t xml:space="preserve">Effet 2642460 </t>
  </si>
  <si>
    <t>Remplacé par chèque 9686687 le 25/04/2023</t>
  </si>
  <si>
    <t xml:space="preserve">CH 5397731 </t>
  </si>
  <si>
    <t>DIC PS &lt;50KMAD</t>
  </si>
  <si>
    <t xml:space="preserve">Effet 3100014 </t>
  </si>
  <si>
    <t>Representé le 09/05/2023</t>
  </si>
  <si>
    <t>CIMABEL</t>
  </si>
  <si>
    <t>CH 2100023</t>
  </si>
  <si>
    <t>STEMACOS</t>
  </si>
  <si>
    <t xml:space="preserve">CH 2100770  </t>
  </si>
  <si>
    <t>CIM - DIST</t>
  </si>
  <si>
    <t xml:space="preserve">CH 2100074 </t>
  </si>
  <si>
    <t xml:space="preserve">CH 831667 </t>
  </si>
  <si>
    <t>Remplacé par versement le 25/04/2023</t>
  </si>
  <si>
    <t>CH 831552</t>
  </si>
  <si>
    <t>Remplacé par versement le 27/04/2023</t>
  </si>
  <si>
    <t>TIZAL CONSTRUCTION</t>
  </si>
  <si>
    <t xml:space="preserve">CH 1655689 </t>
  </si>
  <si>
    <t xml:space="preserve">ENDOS IRREGULIER </t>
  </si>
  <si>
    <t>Remplacé par chèque 3084270 le 17/05/2023</t>
  </si>
  <si>
    <t xml:space="preserve">CH 427259 </t>
  </si>
  <si>
    <t>Remplacé par chèque 427261 le 10/05/2023</t>
  </si>
  <si>
    <t xml:space="preserve">CH 577435 </t>
  </si>
  <si>
    <t>Remplacé par chèque 577443 le 17/05/2023</t>
  </si>
  <si>
    <t xml:space="preserve">CH 7796497 </t>
  </si>
  <si>
    <t>Remplacé par chèque 7796504 le 12/05/2023</t>
  </si>
  <si>
    <t xml:space="preserve">CH 225293 </t>
  </si>
  <si>
    <t>Remplacé par chèque 225312 le 15/05/2023</t>
  </si>
  <si>
    <t>FLOTRAV</t>
  </si>
  <si>
    <t xml:space="preserve">CH 2100109 </t>
  </si>
  <si>
    <t>Sidi bennour</t>
  </si>
  <si>
    <t xml:space="preserve">ABSENCE DE IMAGE CHEQUE       </t>
  </si>
  <si>
    <t>Representé le 15/05/2023</t>
  </si>
  <si>
    <t>CH 547732</t>
  </si>
  <si>
    <t>Remplacé par chèque 136046 le 11/05/2023</t>
  </si>
  <si>
    <t>CH 546489</t>
  </si>
  <si>
    <t>Remplacé par chèque 546506 le 01/06/2023</t>
  </si>
  <si>
    <t xml:space="preserve">Effet 0124660 </t>
  </si>
  <si>
    <t>Remplacé par effet 0124670 le 02/06/2023</t>
  </si>
  <si>
    <t>CH 96287</t>
  </si>
  <si>
    <t>Remplacé par deux chèques  831947 et  38 376,00 le 02/06/2023 et le 05/06/2023</t>
  </si>
  <si>
    <t>CH 96286</t>
  </si>
  <si>
    <t>Remplacé par chèque 96283 le 02/06/2023</t>
  </si>
  <si>
    <t>CH 96284</t>
  </si>
  <si>
    <t xml:space="preserve">Effet 7091220  </t>
  </si>
  <si>
    <t>Representé le 14/07/2023</t>
  </si>
  <si>
    <t xml:space="preserve">CH 1301315 </t>
  </si>
  <si>
    <t>Remplacé par chèque 1800261 le 19/06/2023</t>
  </si>
  <si>
    <t>CH 1301316</t>
  </si>
  <si>
    <t>Remplacé par chèque 1800262 le 22/06/2023</t>
  </si>
  <si>
    <t xml:space="preserve">CH 2100198  </t>
  </si>
  <si>
    <t>Remplacé par chèque 2100100 le 22/06/2023</t>
  </si>
  <si>
    <t>CH 2100199</t>
  </si>
  <si>
    <t>Remplacé par chèque 2100151 le 26/06/2023</t>
  </si>
  <si>
    <t xml:space="preserve">Effet 1364864 </t>
  </si>
  <si>
    <t>Remplacé par deux chèques 47453 et 47457 le 15 et le 30/05/2023. Declaré le 21/03/2023</t>
  </si>
  <si>
    <t>CH 698525</t>
  </si>
  <si>
    <t xml:space="preserve">Nador </t>
  </si>
  <si>
    <t>Remplacé par chèque 976625 le 06/07/2023</t>
  </si>
  <si>
    <t xml:space="preserve">CH 1800066  </t>
  </si>
  <si>
    <t>Remplacé par chèque 1800067 le 14/06/2023</t>
  </si>
  <si>
    <t xml:space="preserve">Effet 6841181 </t>
  </si>
  <si>
    <t xml:space="preserve">NON CONFORMITE ENTRE DONNEES  </t>
  </si>
  <si>
    <t>Representé le 15/06/2023</t>
  </si>
  <si>
    <t>SANIVIA</t>
  </si>
  <si>
    <t>CH 149442</t>
  </si>
  <si>
    <t>Remplacé parchèque 149359 le 20/06/2023</t>
  </si>
  <si>
    <t>INTERACTIVE T.P</t>
  </si>
  <si>
    <t xml:space="preserve">Effet 1493780 </t>
  </si>
  <si>
    <t>Remplacé par virement le 07/07/2023</t>
  </si>
  <si>
    <t xml:space="preserve">Effet 7091219  </t>
  </si>
  <si>
    <t xml:space="preserve">Effet 7091222 </t>
  </si>
  <si>
    <t>Remplacé par chèque 9162652 le 28/07/2023</t>
  </si>
  <si>
    <t>Effet 7091224</t>
  </si>
  <si>
    <t>Remplacé par chèque 2101451 le 28/07/2023</t>
  </si>
  <si>
    <t>CH 136005</t>
  </si>
  <si>
    <t>Remplacé par chèque 136009 le 27/07/2023</t>
  </si>
  <si>
    <t>GHATBEL SARL</t>
  </si>
  <si>
    <t xml:space="preserve">Effet 3612976  </t>
  </si>
  <si>
    <t>Remplacé par chèque 688067 le 31/07/2023</t>
  </si>
  <si>
    <t xml:space="preserve">CH 1421002 </t>
  </si>
  <si>
    <t>Remplacépar chèque 1421007 le 14/07/2023</t>
  </si>
  <si>
    <t>SUDAK MAROC</t>
  </si>
  <si>
    <t xml:space="preserve">CH 4815873 </t>
  </si>
  <si>
    <t>Remplacé par virement le 24/07/2023</t>
  </si>
  <si>
    <t xml:space="preserve">CH 7716241 </t>
  </si>
  <si>
    <t>Remplacé par chèque 7716242 le 18/07/2023</t>
  </si>
  <si>
    <t xml:space="preserve">Effet 9822231 </t>
  </si>
  <si>
    <t>Remplacé par virement le 13/07/2023</t>
  </si>
  <si>
    <t xml:space="preserve">Effet 9822233 </t>
  </si>
  <si>
    <t>Remplacé par chèque 1050006 le 04/08/2023</t>
  </si>
  <si>
    <t>Effet 1493781</t>
  </si>
  <si>
    <t>Effet 7133559</t>
  </si>
  <si>
    <t>Representé le 03/08/2023</t>
  </si>
  <si>
    <t>Effet 7091211</t>
  </si>
  <si>
    <t>Remplacé par chèque 2101481 le 12/08/2023</t>
  </si>
  <si>
    <t>Effet 7091223</t>
  </si>
  <si>
    <t>Remplacé par chèque 2101480 le 12/08/2023</t>
  </si>
  <si>
    <t xml:space="preserve">CH 7716246 </t>
  </si>
  <si>
    <t>Lqliaa</t>
  </si>
  <si>
    <t>Représenté le 29/08/2023</t>
  </si>
  <si>
    <t>TRANSMED</t>
  </si>
  <si>
    <t xml:space="preserve">CH 2100539    </t>
  </si>
  <si>
    <t xml:space="preserve">CH 2100569     </t>
  </si>
  <si>
    <t>CH 2100540</t>
  </si>
  <si>
    <t xml:space="preserve">CH 2100506 </t>
  </si>
  <si>
    <t>BEL PREFA ABDA</t>
  </si>
  <si>
    <t xml:space="preserve">CH 6047253          </t>
  </si>
  <si>
    <t>Effet 7133565</t>
  </si>
  <si>
    <t>Remplacé par chèque 1117926 le 25/08/2023</t>
  </si>
  <si>
    <t>ALHAMRA BETON</t>
  </si>
  <si>
    <t xml:space="preserve">CH 4241570       </t>
  </si>
  <si>
    <t>Représenté le 19/08/2023</t>
  </si>
  <si>
    <t xml:space="preserve">CH 4580223  </t>
  </si>
  <si>
    <t>Representé le 23/08/2023</t>
  </si>
  <si>
    <t xml:space="preserve">CH 4580224 </t>
  </si>
  <si>
    <t>R TRAV</t>
  </si>
  <si>
    <t>CH 2100001</t>
  </si>
  <si>
    <t>Remplacé par chèque 2100002 le 24/08/2023</t>
  </si>
  <si>
    <t xml:space="preserve">CH 4580249 </t>
  </si>
  <si>
    <t>Representé le 07/09/2023</t>
  </si>
  <si>
    <t xml:space="preserve">CH 4580250 </t>
  </si>
  <si>
    <t xml:space="preserve">CH 2102783  </t>
  </si>
  <si>
    <t>Remplacé par chèque 2102792 le 06/09/2023</t>
  </si>
  <si>
    <t xml:space="preserve">CH 1800153 </t>
  </si>
  <si>
    <t>Remplacé par chèque 1800154 le 06/09/2023</t>
  </si>
  <si>
    <t>STE BASGHALA SERVICE</t>
  </si>
  <si>
    <t xml:space="preserve">CH 0011623   </t>
  </si>
  <si>
    <t>Remplacé par chèque 4276951 le 22/08/2023</t>
  </si>
  <si>
    <t>CH 0011624</t>
  </si>
  <si>
    <t>Remplacé par chèque 0011624 le 28/08/2023</t>
  </si>
  <si>
    <t xml:space="preserve">CH 225372 </t>
  </si>
  <si>
    <t>DIFF MONTANT EN CHIFFRE ET CELUI EN LETTRE</t>
  </si>
  <si>
    <t>Remplacé par chèque 225376 le 15/08/2023</t>
  </si>
  <si>
    <t xml:space="preserve">CH 1230960 </t>
  </si>
  <si>
    <t>Representé le 12/09/2023</t>
  </si>
  <si>
    <t xml:space="preserve">Effet 7287301 </t>
  </si>
  <si>
    <t>Remplacé par chèque 2101565 le 30/09/2023</t>
  </si>
  <si>
    <t xml:space="preserve">Effet 9978104  </t>
  </si>
  <si>
    <t>Remplacé par effet à vue 0827644 le 22/09/2023</t>
  </si>
  <si>
    <t xml:space="preserve">Effet 9978111 </t>
  </si>
  <si>
    <t>Remplacé par chèque 7264401 le 30/09/2023</t>
  </si>
  <si>
    <t>ENEMATRAT</t>
  </si>
  <si>
    <t>CH 4694345</t>
  </si>
  <si>
    <t>Goulmime</t>
  </si>
  <si>
    <t>Remplacé par chèque 4195473 le 15/09/2023</t>
  </si>
  <si>
    <t>CH 8826183</t>
  </si>
  <si>
    <t>Representé le 27/09/2023</t>
  </si>
  <si>
    <t>CH 706886</t>
  </si>
  <si>
    <t>Remplacé par chèque 706891 le 30/09/2023</t>
  </si>
  <si>
    <t>3C TRAVAUX</t>
  </si>
  <si>
    <t>CH 2100169</t>
  </si>
  <si>
    <t xml:space="preserve">CH 6678711 </t>
  </si>
  <si>
    <t>EL jadida</t>
  </si>
  <si>
    <t>Remplacé par chèque 1800001 le 26/09/2023</t>
  </si>
  <si>
    <t>CH 7796509</t>
  </si>
  <si>
    <t>Representé le 15/09/2023</t>
  </si>
  <si>
    <t>R.K.R 3</t>
  </si>
  <si>
    <t xml:space="preserve">CH 5564383 </t>
  </si>
  <si>
    <t>Representé le 26/09/2023</t>
  </si>
  <si>
    <t>CH 6890017</t>
  </si>
  <si>
    <t>CH 7303991</t>
  </si>
  <si>
    <t xml:space="preserve">CH 6890051 </t>
  </si>
  <si>
    <t>TANGER</t>
  </si>
  <si>
    <t>DAKHLA</t>
  </si>
  <si>
    <t>LAAYOUNE</t>
  </si>
  <si>
    <t>MAROC TRANS LIGNE</t>
  </si>
  <si>
    <t>Commercial</t>
  </si>
  <si>
    <t>Date remise DIC</t>
  </si>
  <si>
    <t>MULTI CONST MOZAH</t>
  </si>
  <si>
    <t>HADDAD</t>
  </si>
  <si>
    <t>EMS</t>
  </si>
  <si>
    <t>EL MADANI BAHLOUL ENT</t>
  </si>
  <si>
    <t>EL KHEIR</t>
  </si>
  <si>
    <t>SONAMACO</t>
  </si>
  <si>
    <t>AGCI DE CONSTRUCTION</t>
  </si>
  <si>
    <t>DENVER</t>
  </si>
  <si>
    <t>JALYL RAHAL CONSTR &amp; EQUIP</t>
  </si>
  <si>
    <t>SANEB DE CONSTRUCTION</t>
  </si>
  <si>
    <t>FOCONSTRAV</t>
  </si>
  <si>
    <t>DIFI</t>
  </si>
  <si>
    <t>HAJBANE</t>
  </si>
  <si>
    <t>YAJID TRAVAUX</t>
  </si>
  <si>
    <t>CHAABI LILISKANE</t>
  </si>
  <si>
    <t>DIRECTION</t>
  </si>
  <si>
    <t>YOUSSRA LITAJHIZ</t>
  </si>
  <si>
    <t>STE TRAVAUX DIVERS BERRECHID</t>
  </si>
  <si>
    <t>BELAABED</t>
  </si>
  <si>
    <t>MACI</t>
  </si>
  <si>
    <t>KWO FINITION</t>
  </si>
  <si>
    <t>OULHAJ DE CONSTRUCTION</t>
  </si>
  <si>
    <t>HASSOUNI</t>
  </si>
  <si>
    <t>ADNANE ET FADIL CONSTRUCTION</t>
  </si>
  <si>
    <t>CFC MAROC</t>
  </si>
  <si>
    <t>SELLOUTI SAIDA</t>
  </si>
  <si>
    <t>AFRICA DEVELOPEMENT</t>
  </si>
  <si>
    <t>SERVIT</t>
  </si>
  <si>
    <t>AISSA</t>
  </si>
  <si>
    <t>SOUMAVATE</t>
  </si>
  <si>
    <t>SOUAIKI</t>
  </si>
  <si>
    <t>GEBAF</t>
  </si>
  <si>
    <t>LEMKHOUDDEM</t>
  </si>
  <si>
    <t>STRAGUIB</t>
  </si>
  <si>
    <t>OUAHI MARBRE</t>
  </si>
  <si>
    <t>SNCE</t>
  </si>
  <si>
    <t>EZRIFI</t>
  </si>
  <si>
    <t>SOBARAMA</t>
  </si>
  <si>
    <t>STE IDADIF</t>
  </si>
  <si>
    <t>BOUKHAR</t>
  </si>
  <si>
    <t>MOTO VISION</t>
  </si>
  <si>
    <t>TAOUSSEIT BATIMENT</t>
  </si>
  <si>
    <t>AZOTRADIV</t>
  </si>
  <si>
    <t>LOGISLINA</t>
  </si>
  <si>
    <t>STE SATRACOMS</t>
  </si>
  <si>
    <t>STE AZERATE</t>
  </si>
  <si>
    <t>STE ASO BUILDING</t>
  </si>
  <si>
    <t>STE STRA MED</t>
  </si>
  <si>
    <t>THERMO DARIAS</t>
  </si>
  <si>
    <t>STE AL HOURIA TRAVAUX</t>
  </si>
  <si>
    <t>OUAHBI</t>
  </si>
  <si>
    <t>ENT SAABE</t>
  </si>
  <si>
    <t>AQUILI ABDELILAH ET CONSORTS</t>
  </si>
  <si>
    <t>EGC ENVIRONNEMENT</t>
  </si>
  <si>
    <t>AGGLOS INDUSTRIES</t>
  </si>
  <si>
    <t>LWS IMMOBILIER</t>
  </si>
  <si>
    <t>EL HEINDI</t>
  </si>
  <si>
    <t>STE SIHICON</t>
  </si>
  <si>
    <t>TRAP SUD</t>
  </si>
  <si>
    <t>STE RAZIKI</t>
  </si>
  <si>
    <t>1152937</t>
  </si>
  <si>
    <t>STE SEGINIL</t>
  </si>
  <si>
    <t>STE FRERES BIGZAL BATIMENT</t>
  </si>
  <si>
    <t>SAID ET BRAHIM DE CONSTRUCTION</t>
  </si>
  <si>
    <t>SOGIBA 2 T</t>
  </si>
  <si>
    <t>SONACOB</t>
  </si>
  <si>
    <t>STE LAGHMAME DE TRAVAUX</t>
  </si>
  <si>
    <t>BEN ALLA</t>
  </si>
  <si>
    <t>STE WORLD LIFE</t>
  </si>
  <si>
    <t>SKAP TRAVAUX</t>
  </si>
  <si>
    <t>M'ZOUDA LILOMRANE</t>
  </si>
  <si>
    <t>MELTRA</t>
  </si>
  <si>
    <t>INFELTCOM</t>
  </si>
  <si>
    <t>ADDICH TRANS</t>
  </si>
  <si>
    <t>ALLAYT TRAVAUX</t>
  </si>
  <si>
    <t>EMT ROUTE</t>
  </si>
  <si>
    <t>MIGDALLI</t>
  </si>
  <si>
    <t>LUXE BATIMENT</t>
  </si>
  <si>
    <t>BUILDING 4</t>
  </si>
  <si>
    <t>OTG BAT</t>
  </si>
  <si>
    <t>EQUIPEMENT AMENAGEMENT SERVIT</t>
  </si>
  <si>
    <t>BINAFORT</t>
  </si>
  <si>
    <t>SOGEL</t>
  </si>
  <si>
    <t>INTERCOTON</t>
  </si>
  <si>
    <t>MEDREK</t>
  </si>
  <si>
    <t>TOUT EQUIPE</t>
  </si>
  <si>
    <t>AL RAFAHIA LILISKANE</t>
  </si>
  <si>
    <t>SBE BATIMENT</t>
  </si>
  <si>
    <t>MONO CHEMINEE SELECT</t>
  </si>
  <si>
    <t>STE TRICOZE</t>
  </si>
  <si>
    <t>EL ADNANI</t>
  </si>
  <si>
    <t>ENTRADICO</t>
  </si>
  <si>
    <t>CONSTRUCTION GENERAL ITALIEN PLUS</t>
  </si>
  <si>
    <t>STE GBC BUILDING</t>
  </si>
  <si>
    <t>SMCF SARL</t>
  </si>
  <si>
    <t>TAI</t>
  </si>
  <si>
    <t>STE TAIRITE HICHAM SARL</t>
  </si>
  <si>
    <t>ATRIMAK</t>
  </si>
  <si>
    <t>FRERES DE TRAVAUX DIVERS</t>
  </si>
  <si>
    <t>CHAOUIA COMPANY TRANS</t>
  </si>
  <si>
    <t>SMAMATRA</t>
  </si>
  <si>
    <t>AL KHATIMINE CONSTRUCTION</t>
  </si>
  <si>
    <t>SAWAB</t>
  </si>
  <si>
    <t>SOTRAD</t>
  </si>
  <si>
    <t>MORTAJI</t>
  </si>
  <si>
    <t>COGETERE</t>
  </si>
  <si>
    <t>BETA HABITATION</t>
  </si>
  <si>
    <t>STE TAOUFIK ET BOUHASSANI NEGOCE</t>
  </si>
  <si>
    <t>RED SOUTH</t>
  </si>
  <si>
    <t>SOLARISS.CO</t>
  </si>
  <si>
    <t>2A LILBINAA</t>
  </si>
  <si>
    <t>MASSOGETRAP SERVICE</t>
  </si>
  <si>
    <t>ASSALA TRAV</t>
  </si>
  <si>
    <t>PATURE</t>
  </si>
  <si>
    <t>HADAIK ALI BATIMENT</t>
  </si>
  <si>
    <t>SOUFARDI TRAVAUX</t>
  </si>
  <si>
    <t>CHENNAFI</t>
  </si>
  <si>
    <t>STE COA CONS</t>
  </si>
  <si>
    <t>SAJINAT TRANSPORT</t>
  </si>
  <si>
    <t>STE INJAZ SAKANE</t>
  </si>
  <si>
    <t>ESE ADDICHE BRAHIM DE BATIMENT</t>
  </si>
  <si>
    <t>STE CONSTRUCTION BNI OURIAGHEL</t>
  </si>
  <si>
    <t>STE LATINO MARBRE</t>
  </si>
  <si>
    <t>SERVICE H LEADER</t>
  </si>
  <si>
    <t>ESCALIER CONSTRUCTION</t>
  </si>
  <si>
    <t>SOVITRAD</t>
  </si>
  <si>
    <t>NOUJOUM DAHABIYA</t>
  </si>
  <si>
    <t>STE SGHYR</t>
  </si>
  <si>
    <t>WAAZIZ METAL</t>
  </si>
  <si>
    <t>CIUDAD BATIMENT</t>
  </si>
  <si>
    <t>STE LE JOKER TRAVAUX</t>
  </si>
  <si>
    <t>SAHIBAT  S.A.R.L</t>
  </si>
  <si>
    <t>STE HAFDI NEGOCE</t>
  </si>
  <si>
    <t>VIAS</t>
  </si>
  <si>
    <t xml:space="preserve"> Anouar BAZI</t>
  </si>
  <si>
    <t>STE AMENAL</t>
  </si>
  <si>
    <t>STE LA TRIOMPHE DE TRAVAUX DIVERS</t>
  </si>
  <si>
    <t xml:space="preserve"> TAHIRI Ahmed</t>
  </si>
  <si>
    <t>AGARRAB</t>
  </si>
  <si>
    <t>STE SAIGH TRAVAUX</t>
  </si>
  <si>
    <t>STE TRAVICE</t>
  </si>
  <si>
    <t>EL HADDAD</t>
  </si>
  <si>
    <t>STE BONITRAP</t>
  </si>
  <si>
    <t>STE PERFECT CIVIL BUILDING</t>
  </si>
  <si>
    <t>STE IKBAL CONSTRUCTIONS</t>
  </si>
  <si>
    <t>HAOUZ BETON</t>
  </si>
  <si>
    <t>ALAM LIBINAA YASSIR</t>
  </si>
  <si>
    <t>BATITOUR</t>
  </si>
  <si>
    <t>AZIAGO MARBRE</t>
  </si>
  <si>
    <t>ARBATRAP</t>
  </si>
  <si>
    <t>LABEL EDIFICES</t>
  </si>
  <si>
    <t>SOHATRAD</t>
  </si>
  <si>
    <t>ETRABER</t>
  </si>
  <si>
    <t>BATIMENT CONCEPT</t>
  </si>
  <si>
    <t>EP2A</t>
  </si>
  <si>
    <t>SOMUT</t>
  </si>
  <si>
    <t>DHT CONSTRUCTION</t>
  </si>
  <si>
    <t>TIOUSSIRT DE BATIMENT</t>
  </si>
  <si>
    <t>STATCO</t>
  </si>
  <si>
    <t>ABERNOUS</t>
  </si>
  <si>
    <t>HYDRO ETANCHE</t>
  </si>
  <si>
    <t>LE PANNEAU SERVICES</t>
  </si>
  <si>
    <t>LOUALID</t>
  </si>
  <si>
    <t>MACLI</t>
  </si>
  <si>
    <t>NGB</t>
  </si>
  <si>
    <t>REVLOG</t>
  </si>
  <si>
    <t>RGUITA</t>
  </si>
  <si>
    <t>COFRI</t>
  </si>
  <si>
    <t>RIBATCO</t>
  </si>
  <si>
    <t>SOBANESE</t>
  </si>
  <si>
    <t>TRANSPORT MASSILA</t>
  </si>
  <si>
    <t>NJIMA CONSTRUCTION</t>
  </si>
  <si>
    <t>COBRIQ</t>
  </si>
  <si>
    <t>CHRONOBAT</t>
  </si>
  <si>
    <t>H2K</t>
  </si>
  <si>
    <t>IFM/ UBE</t>
  </si>
  <si>
    <t>RABAH</t>
  </si>
  <si>
    <t>GECIA</t>
  </si>
  <si>
    <t>TS2M</t>
  </si>
  <si>
    <t>MOULINS HAKIMI</t>
  </si>
  <si>
    <t>LAYTE BATIMENT</t>
  </si>
  <si>
    <t>ESE MED BOUYAHIA</t>
  </si>
  <si>
    <t>SCOETRA</t>
  </si>
  <si>
    <t>S.E.G.T.R</t>
  </si>
  <si>
    <t>AZZI</t>
  </si>
  <si>
    <t>AMFA CONSTRUCTION</t>
  </si>
  <si>
    <t>IMPACT CONSTRUCTION</t>
  </si>
  <si>
    <t>PACITRAD MULTI SERVICES</t>
  </si>
  <si>
    <t>DREAMS HOUSE</t>
  </si>
  <si>
    <t>OMADECO</t>
  </si>
  <si>
    <t>COBITAM</t>
  </si>
  <si>
    <t>EKFC</t>
  </si>
  <si>
    <t>STE EL KAB</t>
  </si>
  <si>
    <t>LAMRAZKA</t>
  </si>
  <si>
    <t>SIGMA TRAVAUX TERRASSEMENT</t>
  </si>
  <si>
    <t>COMOGEC</t>
  </si>
  <si>
    <t>MAROCBAT</t>
  </si>
  <si>
    <t>PLM INDUSTRIE</t>
  </si>
  <si>
    <t>HADA MIN FADLI RABBI</t>
  </si>
  <si>
    <t>SAMLY CAR</t>
  </si>
  <si>
    <t>UMR</t>
  </si>
  <si>
    <t>GHASOUANI</t>
  </si>
  <si>
    <t>SONAGEC</t>
  </si>
  <si>
    <t>THE TRUE BUILDING MASTERS</t>
  </si>
  <si>
    <t>ASSAD AL ATLAS</t>
  </si>
  <si>
    <t>PROTECTE DE BATIMENT</t>
  </si>
  <si>
    <t>AENBAD</t>
  </si>
  <si>
    <t>AMIBAT.COM</t>
  </si>
  <si>
    <t>VBP</t>
  </si>
  <si>
    <t>GOLDY ART DECO</t>
  </si>
  <si>
    <t>YATRACO</t>
  </si>
  <si>
    <t>OUAKI ELEC</t>
  </si>
  <si>
    <t>OCMG</t>
  </si>
  <si>
    <t>CITE BALNEAIRE OUBAHA</t>
  </si>
  <si>
    <t>AL FARAJ DE CONSTRUCTION</t>
  </si>
  <si>
    <t>TSYPROM LILBINAA</t>
  </si>
  <si>
    <t>PCB</t>
  </si>
  <si>
    <t>TREF LAND LTD</t>
  </si>
  <si>
    <t>ALIF YAA BATIMENT</t>
  </si>
  <si>
    <t>RB TRAVAUX</t>
  </si>
  <si>
    <t>IZGZAOUNE TRAVAUX</t>
  </si>
  <si>
    <t>VECTRA COM</t>
  </si>
  <si>
    <t>ENT AHBOU</t>
  </si>
  <si>
    <t>ALLIANCE CONSTRUCTION</t>
  </si>
  <si>
    <t>OULAD OMRANE NEGOCE</t>
  </si>
  <si>
    <t>STE CHBILI PLANCHER</t>
  </si>
  <si>
    <t>ENT OUAHOU ABDESLAM</t>
  </si>
  <si>
    <t>TAH TRAVEP</t>
  </si>
  <si>
    <t>ENT EL FILAHI</t>
  </si>
  <si>
    <t>BASSISTAR</t>
  </si>
  <si>
    <t>RIM CONCEPTION</t>
  </si>
  <si>
    <t>STE NACHATTY</t>
  </si>
  <si>
    <t>LES ATELIERS AL ASKAR</t>
  </si>
  <si>
    <t>ASSAROU TRAVAUX</t>
  </si>
  <si>
    <t>STE TAHIMACO</t>
  </si>
  <si>
    <t>TECHNO AFOI CONSTRUCTION</t>
  </si>
  <si>
    <t>AMAL CONSTRUCTION METALLIQUE</t>
  </si>
  <si>
    <t>JYF TROTTOIRE ET CHAUSSEE</t>
  </si>
  <si>
    <t>BATI BLUE CONSTRUCTION</t>
  </si>
  <si>
    <t>LIONNE DU SUD</t>
  </si>
  <si>
    <t>UNIVERTA</t>
  </si>
  <si>
    <t>SYSTHERM</t>
  </si>
  <si>
    <t>LAARAIBI LAHOUCINE ET CONSORT</t>
  </si>
  <si>
    <t>FK DIS</t>
  </si>
  <si>
    <t>ARTITENIUM</t>
  </si>
  <si>
    <t>SAKANE AL MOSTAKBAL</t>
  </si>
  <si>
    <t>SFCMM</t>
  </si>
  <si>
    <t>SEBATA BATIMENT</t>
  </si>
  <si>
    <t>TAMRI NEGOCE</t>
  </si>
  <si>
    <t>NARJES TRAVAUX</t>
  </si>
  <si>
    <t>LES ARTISANS LOTISSEURS REUNIS</t>
  </si>
  <si>
    <t>BATIMAN</t>
  </si>
  <si>
    <t>PRESTIGE CONCEPT</t>
  </si>
  <si>
    <t>ORIGIMMO</t>
  </si>
  <si>
    <t>STE AOUROUD DE CONSTRUCTION</t>
  </si>
  <si>
    <t>SCALEGNO TRAVAUX</t>
  </si>
  <si>
    <t>STE ACATEC</t>
  </si>
  <si>
    <t>GSFT</t>
  </si>
  <si>
    <t>SRCS</t>
  </si>
  <si>
    <t>BINABIDINE</t>
  </si>
  <si>
    <t>TAJ MAHAL</t>
  </si>
  <si>
    <t>MY CORPORATE</t>
  </si>
  <si>
    <t>EXTENSION BATIMENT</t>
  </si>
  <si>
    <t>ADMEL BAT</t>
  </si>
  <si>
    <t>CONSTRUCTION ULTRA MODERNE</t>
  </si>
  <si>
    <t>LINATECH</t>
  </si>
  <si>
    <t>STE LE BTP</t>
  </si>
  <si>
    <t>TRADIS</t>
  </si>
  <si>
    <t>ARCHI CONS</t>
  </si>
  <si>
    <t xml:space="preserve">ATLANTIC PVC </t>
  </si>
  <si>
    <t>STE STIDAL</t>
  </si>
  <si>
    <t>SIRECOM</t>
  </si>
  <si>
    <t>SONEGARD</t>
  </si>
  <si>
    <t>STE CEGS</t>
  </si>
  <si>
    <t>ETS EL BANAOUNE</t>
  </si>
  <si>
    <t>STE RIMALI</t>
  </si>
  <si>
    <t>STE SIERF</t>
  </si>
  <si>
    <t>STE MARBRE DE LA REGION SUD</t>
  </si>
  <si>
    <t>STE SCAMED</t>
  </si>
  <si>
    <t>SOACHDECO</t>
  </si>
  <si>
    <t>SORABOUZ</t>
  </si>
  <si>
    <t>ELCOTRAM</t>
  </si>
  <si>
    <t>PROMEV</t>
  </si>
  <si>
    <t>EGTB</t>
  </si>
  <si>
    <t>ALPHA REV SUD</t>
  </si>
  <si>
    <t>JACOB BATIMENT</t>
  </si>
  <si>
    <t>FORMARROC</t>
  </si>
  <si>
    <t>STE ROBIBAT</t>
  </si>
  <si>
    <t>CHKOUK TRAVAUX</t>
  </si>
  <si>
    <t>STE BETON OULED HRIZ</t>
  </si>
  <si>
    <t>ATTAALOUF</t>
  </si>
  <si>
    <t>STE TALBOURJT BATIMENT</t>
  </si>
  <si>
    <t>ABO MOUSSA</t>
  </si>
  <si>
    <t>BATI MARBO</t>
  </si>
  <si>
    <t>NEBACO</t>
  </si>
  <si>
    <t>L3M</t>
  </si>
  <si>
    <t>RABERACO</t>
  </si>
  <si>
    <t>CIZAN</t>
  </si>
  <si>
    <t>MBSTD</t>
  </si>
  <si>
    <t>CONVERGENCE BATIMENT</t>
  </si>
  <si>
    <t>AMIDOU</t>
  </si>
  <si>
    <t>ALPHA ENVIRONNEMENT</t>
  </si>
  <si>
    <t>KYBAT</t>
  </si>
  <si>
    <t>ENT ROQ</t>
  </si>
  <si>
    <t>ZAIS TRAVAUX</t>
  </si>
  <si>
    <t>VAT PROMO</t>
  </si>
  <si>
    <t>STEPTBT</t>
  </si>
  <si>
    <t>CHOUROUK ELEC</t>
  </si>
  <si>
    <t>ENT YOUSSABIH</t>
  </si>
  <si>
    <t>CARRIERES AMIS</t>
  </si>
  <si>
    <t>LE MONDE DE L'ETANCHEITE</t>
  </si>
  <si>
    <t>NATACH DE DISTRIBUTION</t>
  </si>
  <si>
    <t>STE GROF TRAVAUX</t>
  </si>
  <si>
    <t>CMGC</t>
  </si>
  <si>
    <t>NR BATIMENT</t>
  </si>
  <si>
    <t>SS AL BINAA</t>
  </si>
  <si>
    <t>BRIEU SOL</t>
  </si>
  <si>
    <t>STE AMBC</t>
  </si>
  <si>
    <t>KOHA BAT</t>
  </si>
  <si>
    <t>STE ASSACOB</t>
  </si>
  <si>
    <t>STE IRIRI</t>
  </si>
  <si>
    <t>OUMNIA FIRM</t>
  </si>
  <si>
    <t>STE OUELADI DE BATIMENT</t>
  </si>
  <si>
    <t>FRUITS EXPANSION</t>
  </si>
  <si>
    <t>GA VRD</t>
  </si>
  <si>
    <t>STE BENHAJJAJI</t>
  </si>
  <si>
    <t>DMCET</t>
  </si>
  <si>
    <t>PROYTECOS Y DESAPROLLOS</t>
  </si>
  <si>
    <t>GEBATICO</t>
  </si>
  <si>
    <t>PAVITEC</t>
  </si>
  <si>
    <t>STE RAZAD DE CONSTRUCTION</t>
  </si>
  <si>
    <t>ETD ELECTRICITE</t>
  </si>
  <si>
    <t>ACATEC MAROC</t>
  </si>
  <si>
    <t>RIVTEL</t>
  </si>
  <si>
    <t>MCW</t>
  </si>
  <si>
    <t>MANSOURIA PREFA</t>
  </si>
  <si>
    <t>ORA BATIMENT</t>
  </si>
  <si>
    <t>LAADALA DE CONSTRUCTION</t>
  </si>
  <si>
    <t>NEGACH</t>
  </si>
  <si>
    <t>EAU ET PISCINES</t>
  </si>
  <si>
    <t>ECOBA</t>
  </si>
  <si>
    <t>SOTRACONS</t>
  </si>
  <si>
    <t>CHICHAOUA TRAVAUX</t>
  </si>
  <si>
    <t>ECG</t>
  </si>
  <si>
    <t>RABAT CHAUFFAGE</t>
  </si>
  <si>
    <t>MODTEX</t>
  </si>
  <si>
    <t>MJM BATIMENT</t>
  </si>
  <si>
    <t>AL GHAD SERVICE</t>
  </si>
  <si>
    <t>TERRA BLOCK MAROC</t>
  </si>
  <si>
    <t>STE SNADUB</t>
  </si>
  <si>
    <t>SOUSS SERVICE ET NEGOCE</t>
  </si>
  <si>
    <t>CONSOLIDAIRE TRANS SERVICE</t>
  </si>
  <si>
    <t>LOMATRAD</t>
  </si>
  <si>
    <t>CHAKIB HADDIOUI</t>
  </si>
  <si>
    <t>GOOD WAY FOURAGES</t>
  </si>
  <si>
    <t>SHR CONSTRUCTION</t>
  </si>
  <si>
    <t>OSAKAM</t>
  </si>
  <si>
    <t>STE LAGLITA</t>
  </si>
  <si>
    <t>COMALBA</t>
  </si>
  <si>
    <t>KATIF</t>
  </si>
  <si>
    <t>BATI SOUISS</t>
  </si>
  <si>
    <t>ASKARI</t>
  </si>
  <si>
    <t>TECH EAU France MAROC</t>
  </si>
  <si>
    <t>STE IMCV</t>
  </si>
  <si>
    <t>BATRADEM AXE</t>
  </si>
  <si>
    <t>OULED MAHDI DES TRAVAUX</t>
  </si>
  <si>
    <t>STE ISSDAF</t>
  </si>
  <si>
    <t>MONDE REVE</t>
  </si>
  <si>
    <t>SELLOUTI</t>
  </si>
  <si>
    <t>ZENATA AUTO</t>
  </si>
  <si>
    <t>ATELIER MOATAZ</t>
  </si>
  <si>
    <t>SOGRITEX</t>
  </si>
  <si>
    <t>KOUNOUZ DU SUD</t>
  </si>
  <si>
    <t>CONSTRUFAD</t>
  </si>
  <si>
    <t>TRANSPORT BILWIDANE</t>
  </si>
  <si>
    <t>AKENOUN</t>
  </si>
  <si>
    <t>EROX THE ART OF THE DOCUMENT</t>
  </si>
  <si>
    <t>EL HASSOUNI</t>
  </si>
  <si>
    <t>MN TOUR</t>
  </si>
  <si>
    <t>BRICOLCOM</t>
  </si>
  <si>
    <t>SAMOUH</t>
  </si>
  <si>
    <t>MARSOBAT</t>
  </si>
  <si>
    <t>STE BANAKH</t>
  </si>
  <si>
    <t>REMSMAF</t>
  </si>
  <si>
    <t>EURO LAND</t>
  </si>
  <si>
    <t>ENT MODERN BUILDING</t>
  </si>
  <si>
    <t>BOUGRIS</t>
  </si>
  <si>
    <t>EL FAYZI BETON</t>
  </si>
  <si>
    <t>SOCEBAGEC</t>
  </si>
  <si>
    <t>TMGC</t>
  </si>
  <si>
    <t>ASSARAG CONSTRUCTION</t>
  </si>
  <si>
    <t>DROGUERIE KENOUZ</t>
  </si>
  <si>
    <t>IMMOBILIER AL ITMIANAN</t>
  </si>
  <si>
    <t>AMMSROU</t>
  </si>
  <si>
    <t>OPTIMA DE TRAVAUX DIVERS</t>
  </si>
  <si>
    <t>AMALOU DU SUD</t>
  </si>
  <si>
    <t>PRO BUILDER</t>
  </si>
  <si>
    <t>GRACE EDIFICE</t>
  </si>
  <si>
    <t>BIMABAT</t>
  </si>
  <si>
    <t>ZASTRA BATIMENT</t>
  </si>
  <si>
    <t>SUCCES BAT</t>
  </si>
  <si>
    <t>STE BIGZAL</t>
  </si>
  <si>
    <t>LASUDEQ</t>
  </si>
  <si>
    <t>STE VAMO</t>
  </si>
  <si>
    <t>OUVRAGE DU SUD</t>
  </si>
  <si>
    <t>ARNES SERVICE</t>
  </si>
  <si>
    <t>AMR SOL</t>
  </si>
  <si>
    <t>SMMC</t>
  </si>
  <si>
    <t>TGCM</t>
  </si>
  <si>
    <t>SOUTH HYDRAULIQUE</t>
  </si>
  <si>
    <t>LAAMIM</t>
  </si>
  <si>
    <t>STE HAMEREX NEGOCE</t>
  </si>
  <si>
    <t>ENDITRAEL</t>
  </si>
  <si>
    <t>STE RANYA TRADING</t>
  </si>
  <si>
    <t>STE MY BELLA</t>
  </si>
  <si>
    <t>SATRECONS</t>
  </si>
  <si>
    <t>STE VERDE DES TRAVAUX DIVERS</t>
  </si>
  <si>
    <t>MOUHAB</t>
  </si>
  <si>
    <t>STE HADAIK ALI BATIMENT</t>
  </si>
  <si>
    <t>BEN BOUAZZA</t>
  </si>
  <si>
    <t>STE IFOUSS BUILDING BIKIOUINE</t>
  </si>
  <si>
    <t>STE OUHRA LAHCEN DE TRAVAUX</t>
  </si>
  <si>
    <t>STE AZOZ TRAVAUX</t>
  </si>
  <si>
    <t>LARCO</t>
  </si>
  <si>
    <t>AL IKHWA ZAHIDI FORD</t>
  </si>
  <si>
    <t>GESELEC</t>
  </si>
  <si>
    <t>STE IRAKI STRAVCON</t>
  </si>
  <si>
    <t>STE ILYOU TRAVAUX</t>
  </si>
  <si>
    <t>UMDC</t>
  </si>
  <si>
    <t>STE NBTP</t>
  </si>
  <si>
    <t>STE IGHIR DE BATIMENT</t>
  </si>
  <si>
    <t>STE BATRAZEN</t>
  </si>
  <si>
    <t>MAZATRAZO</t>
  </si>
  <si>
    <t>EVEN DISTRIBUTION</t>
  </si>
  <si>
    <t>MARDOV</t>
  </si>
  <si>
    <t>SEGC</t>
  </si>
  <si>
    <t>SYSTHEM BAT</t>
  </si>
  <si>
    <t>STE ABRAJ TAYBA (</t>
  </si>
  <si>
    <t>ATELIER VERT</t>
  </si>
  <si>
    <t>FAJAR TAAMIR</t>
  </si>
  <si>
    <t>EL ALAOUI</t>
  </si>
  <si>
    <t>GETRAMEC</t>
  </si>
  <si>
    <t>WIFAM</t>
  </si>
  <si>
    <t>STE CONIMBERGE MOROCCO</t>
  </si>
  <si>
    <t>STE EL ANTRAD</t>
  </si>
  <si>
    <t>EL ANNAGUE</t>
  </si>
  <si>
    <t>STE CHRONOF INDUSTRIE</t>
  </si>
  <si>
    <t>MEKKI MOURADI</t>
  </si>
  <si>
    <t>HIGHER BUILDING</t>
  </si>
  <si>
    <t>SERCADO SERVICE</t>
  </si>
  <si>
    <t>STE AGUICHAT BTP</t>
  </si>
  <si>
    <t>STE SMTC IMMOBILIER</t>
  </si>
  <si>
    <t>SOKAYNA AYOUB</t>
  </si>
  <si>
    <t>BRADECO</t>
  </si>
  <si>
    <t>NADABID</t>
  </si>
  <si>
    <t>STE SOFREBER</t>
  </si>
  <si>
    <t>ZIRAFI CONSTRUCTION</t>
  </si>
  <si>
    <t>AM PARTNERS</t>
  </si>
  <si>
    <t>FOFAB</t>
  </si>
  <si>
    <t>RIAS CONSTRUCTION</t>
  </si>
  <si>
    <t>SOTRIGHIL</t>
  </si>
  <si>
    <t>STAR 21</t>
  </si>
  <si>
    <t>MGM TRAVAUX</t>
  </si>
  <si>
    <t>BATI MONDE</t>
  </si>
  <si>
    <t>ENT KRIBAA</t>
  </si>
  <si>
    <t xml:space="preserve">SELLOUTI </t>
  </si>
  <si>
    <t>BENGHALLEM DEVELOPPEMENT</t>
  </si>
  <si>
    <t>CTPMA</t>
  </si>
  <si>
    <t>STE SCOTRADMI</t>
  </si>
  <si>
    <t>STE DELTRA</t>
  </si>
  <si>
    <t>ALAOUI</t>
  </si>
  <si>
    <t>STE SOKHOUR ATLAS</t>
  </si>
  <si>
    <t>STE ARKOLIS</t>
  </si>
  <si>
    <t>CREATIVE EYES</t>
  </si>
  <si>
    <t>SOCOTRADIZ</t>
  </si>
  <si>
    <t>JABI BAT</t>
  </si>
  <si>
    <t>STE SHANASHIL POUR L'INVESTISSEMENT</t>
  </si>
  <si>
    <t>GRAGUI</t>
  </si>
  <si>
    <t>EDIAKTEL</t>
  </si>
  <si>
    <t>STE LOGEMENT ET CONSTRUCTION ZAGOKE</t>
  </si>
  <si>
    <t>GECTRAL</t>
  </si>
  <si>
    <t>STE ELECTRICITE MANAR</t>
  </si>
  <si>
    <t>STE AGADEZ DEVELOPPEMENT</t>
  </si>
  <si>
    <t>CONSTRUCTION DESIGN</t>
  </si>
  <si>
    <t>STE ALYASS</t>
  </si>
  <si>
    <t>SELLOUTI AMINE</t>
  </si>
  <si>
    <t>MEDI ENTREPRISE</t>
  </si>
  <si>
    <t>CHÂTEAU ROUGE DE CONSTRUCTION</t>
  </si>
  <si>
    <t>MATERIAUX TECHNIQUE REHABILITATION</t>
  </si>
  <si>
    <t>STE ART BLADY</t>
  </si>
  <si>
    <t>STE NCGM</t>
  </si>
  <si>
    <t>STE LEIC</t>
  </si>
  <si>
    <t>STE ETTOLMY</t>
  </si>
  <si>
    <t>SMCR</t>
  </si>
  <si>
    <t>GETRAC</t>
  </si>
  <si>
    <t>PREFARAILS MAROC</t>
  </si>
  <si>
    <t>LES BATILIENS</t>
  </si>
  <si>
    <t>STE UNIVERS DALLAGE ET RESINE</t>
  </si>
  <si>
    <t>YANEGO</t>
  </si>
  <si>
    <t>PROSERGAB</t>
  </si>
  <si>
    <t>STE WELCON</t>
  </si>
  <si>
    <t>GCB TRAVAUX</t>
  </si>
  <si>
    <t>FASHION NIGHT</t>
  </si>
  <si>
    <t>TG TOP</t>
  </si>
  <si>
    <t>EL AZHARI</t>
  </si>
  <si>
    <t>PROJECOBAT</t>
  </si>
  <si>
    <t>BAYTOUNA</t>
  </si>
  <si>
    <t>DEVLOVER</t>
  </si>
  <si>
    <t>AAR PLANTATION</t>
  </si>
  <si>
    <t>CCGT GRANULATS</t>
  </si>
  <si>
    <t>POLYTRAMINES</t>
  </si>
  <si>
    <t>VALOTECH</t>
  </si>
  <si>
    <t>IDEAL PISCINE MAROC</t>
  </si>
  <si>
    <t>WISANIM</t>
  </si>
  <si>
    <t>SBG TRAVAUX</t>
  </si>
  <si>
    <t>GTIC</t>
  </si>
  <si>
    <t>SHONGHAI TRAVO</t>
  </si>
  <si>
    <t>TEMATEL</t>
  </si>
  <si>
    <t>AL AZHARI</t>
  </si>
  <si>
    <t>NOURSSINE</t>
  </si>
  <si>
    <t>BAMAAROUF Ahmed</t>
  </si>
  <si>
    <t>RACOSAM</t>
  </si>
  <si>
    <t>COGESER</t>
  </si>
  <si>
    <t>EMADEV</t>
  </si>
  <si>
    <t>MAZY RAC</t>
  </si>
  <si>
    <t>BA MATERIAUX</t>
  </si>
  <si>
    <t>SOLI STAR</t>
  </si>
  <si>
    <t>RAZAN SAKANE</t>
  </si>
  <si>
    <t>SAZI TRANS</t>
  </si>
  <si>
    <t>AMITRAV</t>
  </si>
  <si>
    <t>STE MYMB</t>
  </si>
  <si>
    <t>SKIREC</t>
  </si>
  <si>
    <t>AGREGAM</t>
  </si>
  <si>
    <t>UMTGC</t>
  </si>
  <si>
    <t>1218635</t>
  </si>
  <si>
    <t>STE TEKNICOR</t>
  </si>
  <si>
    <t>POCOTRAD</t>
  </si>
  <si>
    <t>FARELKA TRAVAUX</t>
  </si>
  <si>
    <t>SIKAMO TRAVAUX</t>
  </si>
  <si>
    <t>PERFECT BUILDING AGRI</t>
  </si>
  <si>
    <t>MZGUITA</t>
  </si>
  <si>
    <t>NOVA TRAVAUX</t>
  </si>
  <si>
    <t>CASA PREFA</t>
  </si>
  <si>
    <t>VERBAL TRANS</t>
  </si>
  <si>
    <t>REGA PILE</t>
  </si>
  <si>
    <t>DIYAR BLADI</t>
  </si>
  <si>
    <t>TARGA DESIGN</t>
  </si>
  <si>
    <t>FOROMAR</t>
  </si>
  <si>
    <t>INDSTRAV</t>
  </si>
  <si>
    <t>TADOULI JOB</t>
  </si>
  <si>
    <t>BAWO NEGOCE</t>
  </si>
  <si>
    <t>LACHGAR SERVICES</t>
  </si>
  <si>
    <t>BEL T2</t>
  </si>
  <si>
    <t>STE MASFIOUIA DE CONSTRUCTION</t>
  </si>
  <si>
    <t>AMADAL CONSTRUCTION</t>
  </si>
  <si>
    <t>MOLDAVIA</t>
  </si>
  <si>
    <t>STE EL AZIZ HOLDING</t>
  </si>
  <si>
    <t>BIANCHI CONSTRUCTION</t>
  </si>
  <si>
    <t>SJMT</t>
  </si>
  <si>
    <t>SOTRAJIK</t>
  </si>
  <si>
    <t>GSMC</t>
  </si>
  <si>
    <t>MULTI CHANTIERS MAROCAINS</t>
  </si>
  <si>
    <t>BADAR OURDIRA</t>
  </si>
  <si>
    <t>BO BETON</t>
  </si>
  <si>
    <t>ASSFAROU TRAVAUX</t>
  </si>
  <si>
    <t>APOLO GROUP</t>
  </si>
  <si>
    <t>AL YASSAMINE</t>
  </si>
  <si>
    <t>MAXI METAL</t>
  </si>
  <si>
    <t>EURO KIM</t>
  </si>
  <si>
    <t>RMKET</t>
  </si>
  <si>
    <t>HANDASSAT AL AWRACH</t>
  </si>
  <si>
    <t>NEROIS DE CONSTRUCTION</t>
  </si>
  <si>
    <t>AGRIFRESH</t>
  </si>
  <si>
    <t>TGHM</t>
  </si>
  <si>
    <t>SISO PROMOTION</t>
  </si>
  <si>
    <t>BINAYATE ERREDA</t>
  </si>
  <si>
    <t>ESAG TRAVAUX</t>
  </si>
  <si>
    <t>STE ADANA VILLE</t>
  </si>
  <si>
    <t>AIT TABBOU TRAVAUX</t>
  </si>
  <si>
    <t>PERFECT BUILDING NORTH AFRICA</t>
  </si>
  <si>
    <t>SBTS</t>
  </si>
  <si>
    <t>SGMGC</t>
  </si>
  <si>
    <t>EL MOUTAOUAKIL DE TRAVAUX</t>
  </si>
  <si>
    <t>MARTRAG</t>
  </si>
  <si>
    <t>SONBTP</t>
  </si>
  <si>
    <t>PARROS VOIES FERRES</t>
  </si>
  <si>
    <t>PEKA TRAVAUX</t>
  </si>
  <si>
    <t>DELTA CONSTRUCTION</t>
  </si>
  <si>
    <t>STAR ETANCHE</t>
  </si>
  <si>
    <t>WAFA DRAIS</t>
  </si>
  <si>
    <t>UNIMAR TRAVAUX</t>
  </si>
  <si>
    <t>AL YOUSR BUILDING</t>
  </si>
  <si>
    <t>STE TEPROBAT</t>
  </si>
  <si>
    <t>SOCO ADAM</t>
  </si>
  <si>
    <t>SGEC</t>
  </si>
  <si>
    <t>AX TRAD</t>
  </si>
  <si>
    <t>CANDET CONSTRUCTION</t>
  </si>
  <si>
    <t>RHECOBA</t>
  </si>
  <si>
    <t>AIC</t>
  </si>
  <si>
    <t>STE DAWLI TRAVAUX</t>
  </si>
  <si>
    <t>LOGCITY</t>
  </si>
  <si>
    <t>KNAB</t>
  </si>
  <si>
    <t>CAP OCEAN</t>
  </si>
  <si>
    <t>MGM POMPAGE</t>
  </si>
  <si>
    <t>Direction</t>
  </si>
  <si>
    <t>INTERLUM TRAVAUX</t>
  </si>
  <si>
    <t>EBB</t>
  </si>
  <si>
    <t>ROMY SERVICE</t>
  </si>
  <si>
    <t>SAMZ TRADE COMPANY</t>
  </si>
  <si>
    <t>GLOBAL NEGOCE ET TRAVAUX</t>
  </si>
  <si>
    <t>UNION DES ASSOCIES</t>
  </si>
  <si>
    <t>BNL SARL</t>
  </si>
  <si>
    <t>FIHA KHEIR DE CONSTRUCTION</t>
  </si>
  <si>
    <t>STE DE CONSTRUCTION AMIDOU</t>
  </si>
  <si>
    <t>BELKITI TRAVAUX</t>
  </si>
  <si>
    <t>NEVATEL</t>
  </si>
  <si>
    <t>MOURAFIK CONSTRUCTION</t>
  </si>
  <si>
    <t>SUD STAF</t>
  </si>
  <si>
    <t>BAHASSA TRAVAUX</t>
  </si>
  <si>
    <t>CONTRADET</t>
  </si>
  <si>
    <t>GETRAGEC</t>
  </si>
  <si>
    <t>INBIAT TRAVAUX</t>
  </si>
  <si>
    <t>INJAZE NIFQIRANE</t>
  </si>
  <si>
    <t>JORDANIAN CREW</t>
  </si>
  <si>
    <t>FAST TECH RESOLUTION</t>
  </si>
  <si>
    <t>STE DOU EL HOUSN</t>
  </si>
  <si>
    <t>ENTRAGECI</t>
  </si>
  <si>
    <t>ENNAIR</t>
  </si>
  <si>
    <t>STE FRIGINOX INDUSTRIES</t>
  </si>
  <si>
    <t>STE MTMC</t>
  </si>
  <si>
    <t>TERADIS</t>
  </si>
  <si>
    <t>STE TRAVALIN</t>
  </si>
  <si>
    <t>STE ETTOLBA</t>
  </si>
  <si>
    <t>ALLUMINIUM DES DOUKKALA</t>
  </si>
  <si>
    <t>ASCOMED</t>
  </si>
  <si>
    <t>TAKKADY</t>
  </si>
  <si>
    <t>BREF CONSTRUCTION</t>
  </si>
  <si>
    <t>STE I.C.S.E.</t>
  </si>
  <si>
    <t>STE INSAY (B)</t>
  </si>
  <si>
    <t>H.TECH SARL</t>
  </si>
  <si>
    <t xml:space="preserve">BOUKHAR </t>
  </si>
  <si>
    <t>TAMSRHAOUT IMMOBILIER</t>
  </si>
  <si>
    <t>TRAJET</t>
  </si>
  <si>
    <t>TF NEGOCE</t>
  </si>
  <si>
    <t>AGASUN</t>
  </si>
  <si>
    <t>UMCM</t>
  </si>
  <si>
    <t>INJI GROUP</t>
  </si>
  <si>
    <t>STE KABIRANKA</t>
  </si>
  <si>
    <t>STE CARRE ZED</t>
  </si>
  <si>
    <t>BOUASSIS</t>
  </si>
  <si>
    <t>ENT BUILDING</t>
  </si>
  <si>
    <t>MDM CONCEPT</t>
  </si>
  <si>
    <t>ARTCG</t>
  </si>
  <si>
    <t>LINFRA</t>
  </si>
  <si>
    <t>BOUTMILAL</t>
  </si>
  <si>
    <t>STE DEC AFRIQUE</t>
  </si>
  <si>
    <t>STE READY BAT ARRAMI</t>
  </si>
  <si>
    <t>6S TRAVAUX</t>
  </si>
  <si>
    <t>GEP TRAVAUX</t>
  </si>
  <si>
    <t>SGHAITRAV</t>
  </si>
  <si>
    <t>ACTING AND ENGENEERING DEVELOPPEMENT</t>
  </si>
  <si>
    <t>STE MENSFRET</t>
  </si>
  <si>
    <t>IZIDE CONSTRUCTION</t>
  </si>
  <si>
    <t>ISYOUBAT</t>
  </si>
  <si>
    <t>SETTA DECOR</t>
  </si>
  <si>
    <t>STE COSUTRAV</t>
  </si>
  <si>
    <t>KHAIR TRAVAUX</t>
  </si>
  <si>
    <t>PROMEC</t>
  </si>
  <si>
    <t>ASRAR TRAVAUX</t>
  </si>
  <si>
    <t>SONODEP</t>
  </si>
  <si>
    <t>ATPCO</t>
  </si>
  <si>
    <t>GATP</t>
  </si>
  <si>
    <t>ENT DE CONSTRUCTION EL OILLAF</t>
  </si>
  <si>
    <t>SOTRAX</t>
  </si>
  <si>
    <t>MADINA AGR</t>
  </si>
  <si>
    <t>STE ENTREPRISE AIT ATTA</t>
  </si>
  <si>
    <t>ENT EL HADRAMI</t>
  </si>
  <si>
    <t>M2A</t>
  </si>
  <si>
    <t>STE UVGM</t>
  </si>
  <si>
    <t>STE RAYBATIM</t>
  </si>
  <si>
    <t>SODECOLAB SARL</t>
  </si>
  <si>
    <t>COMARAM</t>
  </si>
  <si>
    <t>MELATRA</t>
  </si>
  <si>
    <t>MENASTEEL INDUSTRY</t>
  </si>
  <si>
    <t>RAGUIG DES TRAVAUX</t>
  </si>
  <si>
    <t>BADJIL</t>
  </si>
  <si>
    <t>SINARID</t>
  </si>
  <si>
    <t>GTRA</t>
  </si>
  <si>
    <t>AWERGA</t>
  </si>
  <si>
    <t>DIMA BNI</t>
  </si>
  <si>
    <t>OMNIUM DE L'EAU PURE</t>
  </si>
  <si>
    <t>SODEPIM</t>
  </si>
  <si>
    <t>PLANUM MOSTOGRADNJA</t>
  </si>
  <si>
    <t>ENT ZAOUIA</t>
  </si>
  <si>
    <t>ABU EISHEH CONSTRUCTION</t>
  </si>
  <si>
    <t>SONABAT</t>
  </si>
  <si>
    <t>ACHBARO LAHCEN</t>
  </si>
  <si>
    <t>PACIFIC HOTEL</t>
  </si>
  <si>
    <t>ETABLISSEMENT BOUCETTA ALI</t>
  </si>
  <si>
    <t>KHAMISSI DEVELOPPEMENT</t>
  </si>
  <si>
    <t>STE NEW AMENAGEMENT OF MARRAKECH</t>
  </si>
  <si>
    <t>ESPACE BATIMENT GHAZAL</t>
  </si>
  <si>
    <t>SOCHACOBA</t>
  </si>
  <si>
    <t>BUILDER</t>
  </si>
  <si>
    <t>MARIGHEN</t>
  </si>
  <si>
    <t>SAMAC</t>
  </si>
  <si>
    <t>SOMABETON</t>
  </si>
  <si>
    <t>IMOCOP</t>
  </si>
  <si>
    <t>BUENO</t>
  </si>
  <si>
    <t>LAZIFA BATIMENT</t>
  </si>
  <si>
    <t>GROUPEMENT EUSEBIOS ET IMCG</t>
  </si>
  <si>
    <t>ESTAC</t>
  </si>
  <si>
    <t>SDCET</t>
  </si>
  <si>
    <t>STE HOTELIERE ADIL</t>
  </si>
  <si>
    <t>DYNABAT</t>
  </si>
  <si>
    <t>ENT EL JOUDA</t>
  </si>
  <si>
    <t>EMRB</t>
  </si>
  <si>
    <t>MOJITRAV</t>
  </si>
  <si>
    <t>CIUDAD</t>
  </si>
  <si>
    <t>RECTONEG</t>
  </si>
  <si>
    <t>EL BADRAOUI</t>
  </si>
  <si>
    <t>KARAM CO TRANS</t>
  </si>
  <si>
    <t>JELALIA TRAVAUX</t>
  </si>
  <si>
    <t>AVRAS</t>
  </si>
  <si>
    <t>MAHD EZZOHOR CONSTRUCTION</t>
  </si>
  <si>
    <t>ENT OUBIHI</t>
  </si>
  <si>
    <t>BALTIMAR</t>
  </si>
  <si>
    <t>RIAD SIDI BOUZID</t>
  </si>
  <si>
    <t>SOBAREPLAT</t>
  </si>
  <si>
    <t>D'IMMOBILIER KHARBOUCH</t>
  </si>
  <si>
    <t>CASA MATEBAT</t>
  </si>
  <si>
    <t>BATISEL</t>
  </si>
  <si>
    <t>BCL</t>
  </si>
  <si>
    <t>CEMATEC</t>
  </si>
  <si>
    <t>ATLANTIC PVC</t>
  </si>
  <si>
    <t>SORAHA</t>
  </si>
  <si>
    <t>LRM</t>
  </si>
  <si>
    <t>YOZAR TRAVAUX</t>
  </si>
  <si>
    <t>TOTAL BAT</t>
  </si>
  <si>
    <t>STE INJAZ</t>
  </si>
  <si>
    <t>SMINETRAV</t>
  </si>
  <si>
    <t>MODERN CONTRACTING</t>
  </si>
  <si>
    <t>MIKI PROJET</t>
  </si>
  <si>
    <t>TISGIN TRAVAUX</t>
  </si>
  <si>
    <t>BATI ART TRAVAUX</t>
  </si>
  <si>
    <t>FADIL FADAL TRAVAUX</t>
  </si>
  <si>
    <t>SIERF</t>
  </si>
  <si>
    <t>STE SOBALY</t>
  </si>
  <si>
    <t>G3C</t>
  </si>
  <si>
    <t>AL SHAMS CONTRACTING</t>
  </si>
  <si>
    <t>GOLF DE L'OCEAN</t>
  </si>
  <si>
    <t>RAZIKI</t>
  </si>
  <si>
    <t>ASTRA CONSTRUCTION</t>
  </si>
  <si>
    <t>IDADIF</t>
  </si>
  <si>
    <t>COMPTOIR GENERAL HAKKOU</t>
  </si>
  <si>
    <t>ALPHA REVSUD</t>
  </si>
  <si>
    <t>TANI SAFAR</t>
  </si>
  <si>
    <t>N SATELCOM</t>
  </si>
  <si>
    <t>BATI FANAAM</t>
  </si>
  <si>
    <t>STE DECART</t>
  </si>
  <si>
    <t>STE BUILDING CO</t>
  </si>
  <si>
    <t>PROMOTION IMMOBILIERE ACHTOUK</t>
  </si>
  <si>
    <t>RIZMAR</t>
  </si>
  <si>
    <t>SCORAUR</t>
  </si>
  <si>
    <t>SOGEDRA</t>
  </si>
  <si>
    <t>BEMTICO</t>
  </si>
  <si>
    <t>RADOUANY CONSTRUCTION</t>
  </si>
  <si>
    <t>STE JETTOU ET FILS</t>
  </si>
  <si>
    <t>AFBTP</t>
  </si>
  <si>
    <t>STE LODIVIC</t>
  </si>
  <si>
    <t>ZINAT AL BINAA</t>
  </si>
  <si>
    <t>COMABATI</t>
  </si>
  <si>
    <t>MAZAFLEX</t>
  </si>
  <si>
    <t>EXPERT EYE ENGENEERING</t>
  </si>
  <si>
    <t>OCGM</t>
  </si>
  <si>
    <t>MOKTRAV</t>
  </si>
  <si>
    <t>STE KENETRAV</t>
  </si>
  <si>
    <t>SAGLO</t>
  </si>
  <si>
    <t>BENTANJI JAMAL ET CONSORT</t>
  </si>
  <si>
    <t>STE MIRAAT</t>
  </si>
  <si>
    <t>SEGINIL</t>
  </si>
  <si>
    <t>NEW LABEL DE CONSTRUCTION</t>
  </si>
  <si>
    <t>HOLDING BATIMENT</t>
  </si>
  <si>
    <t>GOOD NEWS GROUP</t>
  </si>
  <si>
    <t>STE PROTECOM</t>
  </si>
  <si>
    <t>AL ISKANE ET TAAMIR</t>
  </si>
  <si>
    <t>STE EATM</t>
  </si>
  <si>
    <t>TBH CONSTRUCTION</t>
  </si>
  <si>
    <t>STE SUD GALVA</t>
  </si>
  <si>
    <t>POLART MEDIA PLAY PARK</t>
  </si>
  <si>
    <t>SORICAT</t>
  </si>
  <si>
    <t>STE SICTRAB</t>
  </si>
  <si>
    <t>BAT MAROC EVOLUTION</t>
  </si>
  <si>
    <t>LOMATRADIV</t>
  </si>
  <si>
    <t>HYDRAU FILTRE</t>
  </si>
  <si>
    <t>PRO BTP MAROC</t>
  </si>
  <si>
    <t>STE MARBUILD</t>
  </si>
  <si>
    <t>JIHANE BETON</t>
  </si>
  <si>
    <t>STE LUMIERES ET TECHNOLOGIES</t>
  </si>
  <si>
    <t>JEDI CENTRE</t>
  </si>
  <si>
    <t>STE CONSERNERGY</t>
  </si>
  <si>
    <t>ETS BIGAUME LAHOUCINE</t>
  </si>
  <si>
    <t>ELEOMAR</t>
  </si>
  <si>
    <t>TRADIVEL</t>
  </si>
  <si>
    <t>MPIM</t>
  </si>
  <si>
    <t>TOUDAGH TRAVAUX</t>
  </si>
  <si>
    <t>STE TAKKADY</t>
  </si>
  <si>
    <t>PACIFIC CENTRE DE NEGOCE</t>
  </si>
  <si>
    <t>RACOS</t>
  </si>
  <si>
    <t>STROC INDUSTRIE</t>
  </si>
  <si>
    <t>SHONGAI TRAVO</t>
  </si>
  <si>
    <t>TRAVANOR</t>
  </si>
  <si>
    <t>AHL ARRAHIM</t>
  </si>
  <si>
    <t>KONYA TRAVAUX ET NEGOCE</t>
  </si>
  <si>
    <t>STE CCBTP</t>
  </si>
  <si>
    <t>MATPB</t>
  </si>
  <si>
    <t>POLYCOMA</t>
  </si>
  <si>
    <t>GROUPE AZAR ET TDIMAT DE CONSTRUCTION</t>
  </si>
  <si>
    <t>STE AFLLA</t>
  </si>
  <si>
    <t>ZERSO</t>
  </si>
  <si>
    <t>SOTCOB</t>
  </si>
  <si>
    <t>TECHNO ECOLOGIE</t>
  </si>
  <si>
    <t>STE IMJAD SOUSS</t>
  </si>
  <si>
    <t>ATRIMA</t>
  </si>
  <si>
    <t>SOMATRICO</t>
  </si>
  <si>
    <t>PROXI BAT</t>
  </si>
  <si>
    <t>STE MAADNATE</t>
  </si>
  <si>
    <t>EQUIPEMENT NOUSSAIR</t>
  </si>
  <si>
    <t>MT3</t>
  </si>
  <si>
    <t>TRAVAUTEM</t>
  </si>
  <si>
    <t>STE CHOUBEN TRAVAUX</t>
  </si>
  <si>
    <t>STE AJDIDER DE CONSTRUCTION</t>
  </si>
  <si>
    <t>CASEP</t>
  </si>
  <si>
    <t>IAMAR NEGOCE</t>
  </si>
  <si>
    <t>STE GENERAL ADDANE DE BATIMENT</t>
  </si>
  <si>
    <t>ENT AKTIR</t>
  </si>
  <si>
    <t>CCM FOKO</t>
  </si>
  <si>
    <t>BESACOTRAV</t>
  </si>
  <si>
    <t>HK TRAV</t>
  </si>
  <si>
    <t>STE MAROS</t>
  </si>
  <si>
    <t>TRANS UNION TRACK</t>
  </si>
  <si>
    <t>DE CONSTRUCTION BACH</t>
  </si>
  <si>
    <t>STE AL AZHAR</t>
  </si>
  <si>
    <t>SNBA</t>
  </si>
  <si>
    <t>TIPE HOLDING</t>
  </si>
  <si>
    <t>ATELIERS HAMMA</t>
  </si>
  <si>
    <t>MODIBAT</t>
  </si>
  <si>
    <t>SUD GALVA</t>
  </si>
  <si>
    <t>STAIP</t>
  </si>
  <si>
    <t>SRAS</t>
  </si>
  <si>
    <t>AMETRACO</t>
  </si>
  <si>
    <t>STE OUISSA TRAVAUX</t>
  </si>
  <si>
    <t>SMCI</t>
  </si>
  <si>
    <t>KRM INTERNATIONAL</t>
  </si>
  <si>
    <t>STE DELTA BINAA</t>
  </si>
  <si>
    <t>ENT ZAIM MUSTAPHA</t>
  </si>
  <si>
    <t>BILABAT</t>
  </si>
  <si>
    <t>ZAGORA IMMOBILIER</t>
  </si>
  <si>
    <t>ADEBIR</t>
  </si>
  <si>
    <t>TINGHIR</t>
  </si>
  <si>
    <t>SETRAT</t>
  </si>
  <si>
    <t>NEW TECHNOLOGIE</t>
  </si>
  <si>
    <t>ENT SSAFAI</t>
  </si>
  <si>
    <t>KIMA CONST</t>
  </si>
  <si>
    <t>STE SAMEPROJET</t>
  </si>
  <si>
    <t>MARJANA ETUDES</t>
  </si>
  <si>
    <t>TRAVIMO</t>
  </si>
  <si>
    <t>ENT AIT LKHEIR</t>
  </si>
  <si>
    <t>AGHRAB TRAVAUX</t>
  </si>
  <si>
    <t>SETRASEK</t>
  </si>
  <si>
    <t>MATRAMEN</t>
  </si>
  <si>
    <t>ENT EL ARFANI</t>
  </si>
  <si>
    <t>KANASS TRAVAUX ET TRANSPORT</t>
  </si>
  <si>
    <t>CREATE BUILDING</t>
  </si>
  <si>
    <t>ESTEB</t>
  </si>
  <si>
    <t>BENTALEB BRAHIM</t>
  </si>
  <si>
    <t>SOTAJUS</t>
  </si>
  <si>
    <t>IMRESO</t>
  </si>
  <si>
    <t>ARABIC TRAVAUX ET AMENAGEMENT</t>
  </si>
  <si>
    <t>AIT BEN MOUH LAHOUCEINE</t>
  </si>
  <si>
    <t>BAYT AL KARAM</t>
  </si>
  <si>
    <t>ZAID LILISKANE</t>
  </si>
  <si>
    <t>IRADA SALAM</t>
  </si>
  <si>
    <t>WATEC</t>
  </si>
  <si>
    <t>MAADNATE</t>
  </si>
  <si>
    <t>SOTRAGNAR</t>
  </si>
  <si>
    <t>SOSOTRAD</t>
  </si>
  <si>
    <t>SOMACRUZ</t>
  </si>
  <si>
    <t>MAN IMMOBILIER</t>
  </si>
  <si>
    <t>DOUNIA DAMANE</t>
  </si>
  <si>
    <t>STE BATI ART TRAVAUX</t>
  </si>
  <si>
    <t>FRANCOB</t>
  </si>
  <si>
    <t>SOFASSIS UNIQUE</t>
  </si>
  <si>
    <t>RABUMA</t>
  </si>
  <si>
    <t>ISMAILI</t>
  </si>
  <si>
    <t>STE OFFROY TRAV</t>
  </si>
  <si>
    <t>NEW MAGHREB DE CONSTRUCTION</t>
  </si>
  <si>
    <t>AZENTRAD</t>
  </si>
  <si>
    <t>SYNDIC RESIDENCE AMINE</t>
  </si>
  <si>
    <t>SAPROC</t>
  </si>
  <si>
    <t>NOUKATEL</t>
  </si>
  <si>
    <t>WORD DISTRIBUTION</t>
  </si>
  <si>
    <t>PERLE AIT SALEH</t>
  </si>
  <si>
    <t>FM TRAD</t>
  </si>
  <si>
    <t>TRAVERDI</t>
  </si>
  <si>
    <t>ENTOURAGE ELECTRICITE</t>
  </si>
  <si>
    <t>KAMAR CONSTRUCTION</t>
  </si>
  <si>
    <t>TETZI BATIMENT</t>
  </si>
  <si>
    <t>STE MOUZNAT TRAVAUX DIVERS</t>
  </si>
  <si>
    <t>STE ATRINAC</t>
  </si>
  <si>
    <t>ENT MOUSSADAK BOUCHTA</t>
  </si>
  <si>
    <t>GENERALE EQUIPEMENTINSTALLATION ET</t>
  </si>
  <si>
    <t>ENT CONSTRUCTION ET BATIMENT</t>
  </si>
  <si>
    <t>STE ABHA DECOR</t>
  </si>
  <si>
    <t>AZNAG BATIMENT</t>
  </si>
  <si>
    <t>STE NAJM ATTAAMIR</t>
  </si>
  <si>
    <t>NOBLE SERVICE</t>
  </si>
  <si>
    <t>AMITRADIVS</t>
  </si>
  <si>
    <t>PROFIL CONSTRUCTION</t>
  </si>
  <si>
    <t>MNEBHI DES TRAVAUX</t>
  </si>
  <si>
    <t>SCTDK</t>
  </si>
  <si>
    <t>STE REGA PILE</t>
  </si>
  <si>
    <t>SMOBRAN</t>
  </si>
  <si>
    <t>BELAAISSAOUI</t>
  </si>
  <si>
    <t>STE LOGCITY</t>
  </si>
  <si>
    <t>STE SOUTRA</t>
  </si>
  <si>
    <t>SOLACER</t>
  </si>
  <si>
    <t>STE 3M BUILDING</t>
  </si>
  <si>
    <t>CECCR</t>
  </si>
  <si>
    <t>STE OUMRIOUAT TRAVAUX</t>
  </si>
  <si>
    <t>IKBAL CONSTRUCTION</t>
  </si>
  <si>
    <t>ABU EISHE CONSTRUCTION</t>
  </si>
  <si>
    <t>CAP CREATION</t>
  </si>
  <si>
    <t>BEST ET PRO</t>
  </si>
  <si>
    <t>SOBOFIT</t>
  </si>
  <si>
    <t>SENOMAR</t>
  </si>
  <si>
    <t>BATI BID</t>
  </si>
  <si>
    <t>MAITRISE D'OUVRAGE DELEGUE</t>
  </si>
  <si>
    <t>ASKE TRAV</t>
  </si>
  <si>
    <t>MEGA AGADIR</t>
  </si>
  <si>
    <t>ROCHAGGLO</t>
  </si>
  <si>
    <t>STE TAMAAROUFTE IMMOBILIERE</t>
  </si>
  <si>
    <t>STE MASSINY FRERES BATIMENT</t>
  </si>
  <si>
    <t>STE OUHMANE SOUSS</t>
  </si>
  <si>
    <t>IGASER</t>
  </si>
  <si>
    <t>STE MARINFRA</t>
  </si>
  <si>
    <t>STE ALIF METAL</t>
  </si>
  <si>
    <t>EQUIPEMENT ET TECHNIQUE BUILDING</t>
  </si>
  <si>
    <t>STE GROUPE MAROCAIN DE CONSTRUCTION</t>
  </si>
  <si>
    <t>SIF TRAVAUX</t>
  </si>
  <si>
    <t>MAMOUT BATIMENT</t>
  </si>
  <si>
    <t>STE BOUJOUNOUI HASSAN</t>
  </si>
  <si>
    <t>HBTR</t>
  </si>
  <si>
    <t>IDEAL CITY</t>
  </si>
  <si>
    <t>TAMRSALT HOUSE</t>
  </si>
  <si>
    <t>OPEN SERVICES</t>
  </si>
  <si>
    <t>STE SOGETEC</t>
  </si>
  <si>
    <t>GENERAL TRAVAUX ET COMMUNICATION</t>
  </si>
  <si>
    <t>ESPACE VERT</t>
  </si>
  <si>
    <t>TAFGA BUILDING</t>
  </si>
  <si>
    <t>DARK PROMOTION</t>
  </si>
  <si>
    <t>MELAINVEST</t>
  </si>
  <si>
    <t>STE BINAA BATIMA</t>
  </si>
  <si>
    <t>AL MOTAR</t>
  </si>
  <si>
    <t>ATLANTIC MULTISERVICE</t>
  </si>
  <si>
    <t>SOMACOTRA</t>
  </si>
  <si>
    <t>A2TP</t>
  </si>
  <si>
    <t>MATURCO</t>
  </si>
  <si>
    <t>SMTTC</t>
  </si>
  <si>
    <t>AUXI BETON</t>
  </si>
  <si>
    <t>PALMARES</t>
  </si>
  <si>
    <t xml:space="preserve">BEN BOUAZZA </t>
  </si>
  <si>
    <t>VIKAT</t>
  </si>
  <si>
    <t>SIVAMCO</t>
  </si>
  <si>
    <t>GLOBAL ELECTRIQUE ET TELECOM</t>
  </si>
  <si>
    <t xml:space="preserve">WAFASMIR - DEBLOQUE- </t>
  </si>
  <si>
    <t>BAKKADOURI TRAVAUX</t>
  </si>
  <si>
    <t>MEDTRA</t>
  </si>
  <si>
    <t xml:space="preserve">SOTRACHIG </t>
  </si>
  <si>
    <t>ZEEC</t>
  </si>
  <si>
    <t>BAT GCA</t>
  </si>
  <si>
    <t>ENT CONSTRUCTION ET BATIMENT AIT BA</t>
  </si>
  <si>
    <t>TWIN H SERVICE</t>
  </si>
  <si>
    <t>FOSH EQUIPEMENTS</t>
  </si>
  <si>
    <t>TAMGROT</t>
  </si>
  <si>
    <t>MEXICO</t>
  </si>
  <si>
    <t>LATITRAV</t>
  </si>
  <si>
    <t>SOFKITRA</t>
  </si>
  <si>
    <t>GROUPE MAROCAIN DE CONSTRUCTION</t>
  </si>
  <si>
    <t>ENT TAESSIS</t>
  </si>
  <si>
    <t>FOXTRAV</t>
  </si>
  <si>
    <t>ELTEN</t>
  </si>
  <si>
    <t>ENTREPRISE BETAVOI</t>
  </si>
  <si>
    <t>MATISAR</t>
  </si>
  <si>
    <t>PATRABLE</t>
  </si>
  <si>
    <t>BGCTURQ</t>
  </si>
  <si>
    <t>DOUAA AL BARAKA</t>
  </si>
  <si>
    <t>SOCOTRDI</t>
  </si>
  <si>
    <t>SERVICE LEADER ALH</t>
  </si>
  <si>
    <t>HAOUDAR</t>
  </si>
  <si>
    <t>ECBI PLUS</t>
  </si>
  <si>
    <t>STE D'AFFAIRES DIVERS</t>
  </si>
  <si>
    <t>MOBILI FER</t>
  </si>
  <si>
    <t>STE GENERALE DE PEINTURE HAJLI</t>
  </si>
  <si>
    <t>MESKI DES TRAVAUX DIVERS</t>
  </si>
  <si>
    <t>GLOBAL TRAVAUX</t>
  </si>
  <si>
    <t>ENT BENLHOU FRERES</t>
  </si>
  <si>
    <t>ENKT</t>
  </si>
  <si>
    <t>IMMOCOBT TRAVAUX</t>
  </si>
  <si>
    <t>SOTREV</t>
  </si>
  <si>
    <t>ORIMEX</t>
  </si>
  <si>
    <t>NOVOSYS</t>
  </si>
  <si>
    <t>COSEBAT</t>
  </si>
  <si>
    <t>MALGIK</t>
  </si>
  <si>
    <t>MULTINFRA</t>
  </si>
  <si>
    <t>EDIFIA</t>
  </si>
  <si>
    <t>STE SARAINC</t>
  </si>
  <si>
    <t>STE MAROC DES MARBRES &amp; CARRELAGES</t>
  </si>
  <si>
    <t>ELECTRIMAR</t>
  </si>
  <si>
    <t>STE URBAM</t>
  </si>
  <si>
    <t>ASID CONSTRUCTION</t>
  </si>
  <si>
    <t>HB PRO</t>
  </si>
  <si>
    <t>LES OUVRAGES D'ADRAR</t>
  </si>
  <si>
    <t>DECO ET CODE</t>
  </si>
  <si>
    <t>ESE NCIRI DE CONSTRUCTION</t>
  </si>
  <si>
    <t>ABEC</t>
  </si>
  <si>
    <t>STE BUILDING AND ENVIRONNEMENT</t>
  </si>
  <si>
    <t>SCOTIM</t>
  </si>
  <si>
    <t>LAMRAGUI DE CONSTRUCTION</t>
  </si>
  <si>
    <t>HECTAR</t>
  </si>
  <si>
    <t>STE NIZAR</t>
  </si>
  <si>
    <t>MEKKI MOURAD</t>
  </si>
  <si>
    <t>STE MARS INDUSTRIES   SA</t>
  </si>
  <si>
    <t>STE HALAB DEVELOPPEMENT</t>
  </si>
  <si>
    <t>KATE EQUIPEMENT</t>
  </si>
  <si>
    <t>ABOUAB BOUSKOURA</t>
  </si>
  <si>
    <t>STE SOFATIM TRAV</t>
  </si>
  <si>
    <t>SWIN</t>
  </si>
  <si>
    <t>STE IAMAR NEGOCE</t>
  </si>
  <si>
    <t>SOBABA</t>
  </si>
  <si>
    <t>TECNOMAR</t>
  </si>
  <si>
    <t>LES NOUVEAUX BATISSEURS MAROCAINS</t>
  </si>
  <si>
    <t>SOTRAMGEC</t>
  </si>
  <si>
    <t>BOUHEBANE TRAVAUX</t>
  </si>
  <si>
    <t>TARGETRAV</t>
  </si>
  <si>
    <t>HINCAMAR</t>
  </si>
  <si>
    <t>STE AMZOU INDUSTRIE</t>
  </si>
  <si>
    <t>STE PROMO LIMO</t>
  </si>
  <si>
    <t>STE KABBABI WORD</t>
  </si>
  <si>
    <t>AB SEVEN</t>
  </si>
  <si>
    <t>GRAFROID</t>
  </si>
  <si>
    <t>ESPACE PISCINES</t>
  </si>
  <si>
    <t>STE GRAFROID EQUIPEMENT</t>
  </si>
  <si>
    <t>ID BATIMENT</t>
  </si>
  <si>
    <t>NOVA BATIMENT</t>
  </si>
  <si>
    <t>SOGEA MAROC</t>
  </si>
  <si>
    <t>INTER GTM</t>
  </si>
  <si>
    <t>LES DIVERS AOURACHS MAROCAINS</t>
  </si>
  <si>
    <t>AUXI BATIMENT</t>
  </si>
  <si>
    <t>SOGENEX</t>
  </si>
  <si>
    <t>TAMRSALTE HOUSE</t>
  </si>
  <si>
    <t>STE STRADER</t>
  </si>
  <si>
    <t>STE ELDIN</t>
  </si>
  <si>
    <t>ENTREPRISE NCIRI DE CONS</t>
  </si>
  <si>
    <t>OMEGA PRESTIGE IMMOBILIERE</t>
  </si>
  <si>
    <t>MATOZID</t>
  </si>
  <si>
    <t>Ste LA LIGNE BLANCHE</t>
  </si>
  <si>
    <t>AXE D'INVESTISSEMENT &amp; DEVELOPPEMEN</t>
  </si>
  <si>
    <t>ELEC-AMPERE</t>
  </si>
  <si>
    <t xml:space="preserve">TAHIRI </t>
  </si>
  <si>
    <t>Idouch Mohamed</t>
  </si>
  <si>
    <t>TRAVBAT</t>
  </si>
  <si>
    <t>E/SE MEGA DE BATIMENTS</t>
  </si>
  <si>
    <t>Equipement Et Materiaux De Menara</t>
  </si>
  <si>
    <t>ZAIZAA DE CONSTRUCTION</t>
  </si>
  <si>
    <t>Jorf Tmst</t>
  </si>
  <si>
    <t>JORF ACIER</t>
  </si>
  <si>
    <t>BAT NEW SYSTEM</t>
  </si>
  <si>
    <t>Sofasid</t>
  </si>
  <si>
    <t>Aabda Plancher</t>
  </si>
  <si>
    <t>El Binaa World</t>
  </si>
  <si>
    <t>EL JANOUB MATERIAUX</t>
  </si>
  <si>
    <t>CHAQUIQ DE MATERIAUX DE CONSTRUCTION</t>
  </si>
  <si>
    <t>MED DE MATERIAUX DE CONSTRUCTION</t>
  </si>
  <si>
    <t>COMAFOG</t>
  </si>
  <si>
    <t>GET MATERIAUX</t>
  </si>
  <si>
    <t>DASCO</t>
  </si>
  <si>
    <t>ROUSSI MATERIAUX</t>
  </si>
  <si>
    <t>ACHRAF MATERIAUX DE CONSTRUCTION</t>
  </si>
  <si>
    <t>MGHIMIMA DES TRAVAUX</t>
  </si>
  <si>
    <t>STE LAALIOUI FRERE</t>
  </si>
  <si>
    <t>Ste Imensaf Negoce</t>
  </si>
  <si>
    <t>SOFOTRA</t>
  </si>
  <si>
    <t>SOBACIM</t>
  </si>
  <si>
    <t>ARMATCO</t>
  </si>
  <si>
    <t>STE BELEQUIP</t>
  </si>
  <si>
    <t xml:space="preserve"> MAATOF KHALIFA</t>
  </si>
  <si>
    <t>COSACIM</t>
  </si>
  <si>
    <t>BETON ET MORTIER DU MAROC</t>
  </si>
  <si>
    <t>LES BETONS NOUVEAUX</t>
  </si>
  <si>
    <t>IDHALI</t>
  </si>
  <si>
    <t>AFAK MOUAD</t>
  </si>
  <si>
    <t>SONDISTRA</t>
  </si>
  <si>
    <t>LAUKIZBAR DOUKKALA</t>
  </si>
  <si>
    <t>SALLAM LARBI</t>
  </si>
  <si>
    <t>DASTRACO</t>
  </si>
  <si>
    <t>BETOMAZ</t>
  </si>
  <si>
    <t>ENT EL OIALLAF</t>
  </si>
  <si>
    <t>COMPTOIR METALLURIGIQUE</t>
  </si>
  <si>
    <t>INDUSTRIAL COMPAGNY</t>
  </si>
  <si>
    <t>MARS INDUSTRIE</t>
  </si>
  <si>
    <t>ATLAS M'ZOUDIA</t>
  </si>
  <si>
    <t>MENARA PREFA</t>
  </si>
  <si>
    <t>STE CH3 TRAVAUX</t>
  </si>
  <si>
    <t>BAYOUS TRAVAUX</t>
  </si>
  <si>
    <t>LAAYATI</t>
  </si>
  <si>
    <t>SUDAFER</t>
  </si>
  <si>
    <t>SOKETMA</t>
  </si>
  <si>
    <t>HYDROPRO</t>
  </si>
  <si>
    <t>STEP S.A.R.L</t>
  </si>
  <si>
    <t>RIDA-CHTOUKA S.A.R.L</t>
  </si>
  <si>
    <t>Code Client</t>
  </si>
  <si>
    <t>Débiteur</t>
  </si>
  <si>
    <t>Créance</t>
  </si>
  <si>
    <t>Récupération</t>
  </si>
  <si>
    <t>montant restant</t>
  </si>
  <si>
    <t>Sté</t>
  </si>
  <si>
    <t>Cpt. coll.</t>
  </si>
  <si>
    <t>Nom 1</t>
  </si>
  <si>
    <t>P.</t>
  </si>
  <si>
    <t>Cde postal</t>
  </si>
  <si>
    <t>Rue</t>
  </si>
  <si>
    <t>Dev.</t>
  </si>
  <si>
    <t xml:space="preserve">   Chiffre d'affaires</t>
  </si>
  <si>
    <t>MAD</t>
  </si>
  <si>
    <t>MA</t>
  </si>
  <si>
    <t>VENTES AU PERSONNEL SE SAFI</t>
  </si>
  <si>
    <t>STE SMH TELECOMMUNICATION</t>
  </si>
  <si>
    <t>649 BOULEVARD GOULMIMA - BOURGOGNE</t>
  </si>
  <si>
    <t>STE SOCIMAT</t>
  </si>
  <si>
    <t>57 RUE IBNOU MAJJA BD GHANDI</t>
  </si>
  <si>
    <t>TAMCO</t>
  </si>
  <si>
    <t>OULED TEIMA</t>
  </si>
  <si>
    <t>BP 93 AV. LIBERTE OT.</t>
  </si>
  <si>
    <t>ETS AIT OUCHEN FRERES</t>
  </si>
  <si>
    <t>TAROUDANT</t>
  </si>
  <si>
    <t>80 DERB CHERIF.</t>
  </si>
  <si>
    <t>OUBELKHIRE</t>
  </si>
  <si>
    <t>TIZNIT</t>
  </si>
  <si>
    <t>BD BIR ANZARANE R/GUELMIM</t>
  </si>
  <si>
    <t>SAADA EQUIP MAT CONST</t>
  </si>
  <si>
    <t>171 AV. MED V BP:75</t>
  </si>
  <si>
    <t>STE ENTREPRISE MOUSSADAK BOUCHTA -</t>
  </si>
  <si>
    <t>RABAT</t>
  </si>
  <si>
    <t>6, RUE AL FOUSTOUK, HAY RIAD</t>
  </si>
  <si>
    <t>74 AMOUGAY DCHEIRA</t>
  </si>
  <si>
    <t>BENSI MATERIAUX</t>
  </si>
  <si>
    <t>10 RUE DE MARRAKECH  Q.I</t>
  </si>
  <si>
    <t>EQUIPEMENT OUARZAZATE S.A.R.L</t>
  </si>
  <si>
    <t>OUARZAZATE</t>
  </si>
  <si>
    <t>65, QUARTIER INDUSTRIEL</t>
  </si>
  <si>
    <t>AJDIGUE SARL</t>
  </si>
  <si>
    <t>INEZGANE</t>
  </si>
  <si>
    <t>66/66BIS DCHEIRA</t>
  </si>
  <si>
    <t>TAN TAN</t>
  </si>
  <si>
    <t>63, AV. MED V</t>
  </si>
  <si>
    <t>MARRAKECH</t>
  </si>
  <si>
    <t>I A RUE 37 HAY AZLI</t>
  </si>
  <si>
    <t>SOMAGEC</t>
  </si>
  <si>
    <t>CASABALANCA</t>
  </si>
  <si>
    <t>ANGLE RUE CORBI ET MESFIOUI  CASA</t>
  </si>
  <si>
    <t>SOMAPREC</t>
  </si>
  <si>
    <t>143 RUE DES ALPES</t>
  </si>
  <si>
    <t>SOSAMAC SARL</t>
  </si>
  <si>
    <t>B.P. 12789</t>
  </si>
  <si>
    <t>SICOFAM S.A.</t>
  </si>
  <si>
    <t>KM 2 ROUTE D'ESSAOUIRA</t>
  </si>
  <si>
    <t>SITAMAR</t>
  </si>
  <si>
    <t>RUE 9 JUILLET QUARTIER INDUSTRIEL B</t>
  </si>
  <si>
    <t>RESIDENCE KAYS PLACE RABEA EL ADAOU</t>
  </si>
  <si>
    <t>SBBM</t>
  </si>
  <si>
    <t>QI ROUTE ESSAOUIRA BP 744</t>
  </si>
  <si>
    <t>SGTM SA</t>
  </si>
  <si>
    <t>2, BOULEVARD ZERKTOUNI</t>
  </si>
  <si>
    <t>OUAHAT SIDI BRAHIM KM 7 ROUTE DE CA</t>
  </si>
  <si>
    <t>S.M.I</t>
  </si>
  <si>
    <t>TWIN CENTER</t>
  </si>
  <si>
    <t>ANGLE RUES CASCADE D'OUZOUD ET ABDE</t>
  </si>
  <si>
    <t>STE SAADEC</t>
  </si>
  <si>
    <t>SALE</t>
  </si>
  <si>
    <t>HAY ERRAHMA LA FALAISE SECTEUR A</t>
  </si>
  <si>
    <t>STE RECOS</t>
  </si>
  <si>
    <t>83 LOT LAGOUIRA EXTENSION DAKHLA</t>
  </si>
  <si>
    <t>STE MAZGUITA</t>
  </si>
  <si>
    <t>RUE 6 HAY BEKBOUT N°6/8 SIDI MOUMEN</t>
  </si>
  <si>
    <t>COMPTOIR GENERAL DADES</t>
  </si>
  <si>
    <t>668 LOT AL MASSAR ROUTE DE SAFI</t>
  </si>
  <si>
    <t>COOP. ZAD EL KHEIR</t>
  </si>
  <si>
    <t>AV. 2 MARS</t>
  </si>
  <si>
    <t>N°91 LO­TISSEMENT ADARISSA 3EME ETA</t>
  </si>
  <si>
    <t>COGEDRA</t>
  </si>
  <si>
    <t>AV. MED V B.P 25 TASSOUMATE</t>
  </si>
  <si>
    <t>COMASUD</t>
  </si>
  <si>
    <t>INZEGANE</t>
  </si>
  <si>
    <t>LOT N° A230, BD.IBN ROCHD Z.I TASSI</t>
  </si>
  <si>
    <t>OULAINE</t>
  </si>
  <si>
    <t>ROUTE DE FACULTE DAKHLA</t>
  </si>
  <si>
    <t>STE S.T.A.M (B)</t>
  </si>
  <si>
    <t>RUE ABOU HADIL ALLAF RESIDENCE SELM</t>
  </si>
  <si>
    <t>STE SORAA TRAVAUX</t>
  </si>
  <si>
    <t>402 ALLÉE DES LILAS HAY KASTOR AIN</t>
  </si>
  <si>
    <t>SOCIETE DE PROCEDES ET TRAVAUX SPEC</t>
  </si>
  <si>
    <t>APPARTEMENT N°6 3ÈME ÉTAGE BEAUSITE</t>
  </si>
  <si>
    <t>STE TRAVIAM</t>
  </si>
  <si>
    <t>SOTAIBA RD RUE IBNOU QOTAIBA BAT 9</t>
  </si>
  <si>
    <t>STE WATEC</t>
  </si>
  <si>
    <t>136 BD.IBN TACHFINE</t>
  </si>
  <si>
    <t>BD YACOUB EL MANSOURI</t>
  </si>
  <si>
    <t>MAMZ ABDALLAH</t>
  </si>
  <si>
    <t>TATA</t>
  </si>
  <si>
    <t>SOUK ISSAFEN</t>
  </si>
  <si>
    <t>CASA</t>
  </si>
  <si>
    <t>KM 9 ROUTE EL JADIDA</t>
  </si>
  <si>
    <t>MISATOM SARL</t>
  </si>
  <si>
    <t>CENTRE OULED GHANEM</t>
  </si>
  <si>
    <t>KM 55.ROUTE OUALIDIA O.G</t>
  </si>
  <si>
    <t>SAFI</t>
  </si>
  <si>
    <t>ROUTE HAD HRARA, SIDI ABDELKRIM</t>
  </si>
  <si>
    <t>LAKHOUILI</t>
  </si>
  <si>
    <t>18.RUE SOUK QT SIDI OUASSEL</t>
  </si>
  <si>
    <t>EXPRESS BETON</t>
  </si>
  <si>
    <t>KM 18 ROUTE DE BOUSKOURA Z.I</t>
  </si>
  <si>
    <t>STE EBER</t>
  </si>
  <si>
    <t>AV GUICHOUDAYA N°894 APPT 4 QUARTIE</t>
  </si>
  <si>
    <t>STE BELTRANSFO</t>
  </si>
  <si>
    <t>32 RUE DE COMPIEGNE</t>
  </si>
  <si>
    <t>STE BECOMAR</t>
  </si>
  <si>
    <t>SETTAT</t>
  </si>
  <si>
    <t>ZONE INDUSTRIELLE LOT 15 RUE L'ADAR</t>
  </si>
  <si>
    <t>APP N°31 ETG 2 IMM 9 EL AZHAR SEVAM</t>
  </si>
  <si>
    <t>25, LOTISSEMENT PARK INDUSTRIEL AVI</t>
  </si>
  <si>
    <t>STE ARGECI</t>
  </si>
  <si>
    <t>N 4 BD IBN LOUENNANE HAY MOHAMMADI</t>
  </si>
  <si>
    <t>GOULIMINE</t>
  </si>
  <si>
    <t>Nø9 PRES POSTE GOUELMIN</t>
  </si>
  <si>
    <t>STE NGE CONTRACTING</t>
  </si>
  <si>
    <t>ROUTE OASIS RUE N 3, N 6 QUARTIER O</t>
  </si>
  <si>
    <t>IGHNANE DE MATERIAUX DE CONSTRUCTIO</t>
  </si>
  <si>
    <t>DAR MBARK OUSSALEM</t>
  </si>
  <si>
    <t>IRSA</t>
  </si>
  <si>
    <t>5 VILLE NOUVELLE</t>
  </si>
  <si>
    <t>SIDI BENNOUR</t>
  </si>
  <si>
    <t>34.LOT AMMAR</t>
  </si>
  <si>
    <t>STE LAMSETRI CONSTRUCTION</t>
  </si>
  <si>
    <t>LOT RIAD SALA N 13 APPT N 1 SAID HA</t>
  </si>
  <si>
    <t>ETS AFRA FRERES</t>
  </si>
  <si>
    <t>10 RUE MARRAKECH Q.I.</t>
  </si>
  <si>
    <t>AIT MENZAR ENT SARL</t>
  </si>
  <si>
    <t>MARRAKEECH</t>
  </si>
  <si>
    <t>57.RUE IBN KADAMA</t>
  </si>
  <si>
    <t>ROUTE HAD HRARA BP 4155</t>
  </si>
  <si>
    <t>ANZA MATERIAUX</t>
  </si>
  <si>
    <t>RUE DU 18 NOVEMBRE QUARTIER INDUSTR</t>
  </si>
  <si>
    <t>1 AV.GHANDI LOT DAKHLA BP 337</t>
  </si>
  <si>
    <t>BENCHEKROUN ET FILS</t>
  </si>
  <si>
    <t>EL JADIDA</t>
  </si>
  <si>
    <t>SAADA N°3 HAY EL FARAH N°21</t>
  </si>
  <si>
    <t>STE AZROU MATERIAUX</t>
  </si>
  <si>
    <t>STE SGTM</t>
  </si>
  <si>
    <t>2 BOULEVARD ZERKTOUNI</t>
  </si>
  <si>
    <t>STE SOMAGEC (B)</t>
  </si>
  <si>
    <t>Quartier Oukacha CASABLANCA</t>
  </si>
  <si>
    <t>ler, an Rue Mohamed El Mesfioui-ex</t>
  </si>
  <si>
    <t>STE SEPROB</t>
  </si>
  <si>
    <t>6 RUE OMAR SLAOUI</t>
  </si>
  <si>
    <t>STE DUMEZ MAROC</t>
  </si>
  <si>
    <t>ANGLE DES RUES CHARDONNERETS &amp; PELI</t>
  </si>
  <si>
    <t>TEGUINDA</t>
  </si>
  <si>
    <t>N° 130, Centre de TAMRI AGADIR</t>
  </si>
  <si>
    <t>AIT BADANE EQUIPT INDUSTRIEL</t>
  </si>
  <si>
    <t>Zone Industrielle Ait IZZA</t>
  </si>
  <si>
    <t>ASMENT DE TEMARA</t>
  </si>
  <si>
    <t>TEMARA</t>
  </si>
  <si>
    <t>AIN ATTIG ROUTE DE CASABLANCA</t>
  </si>
  <si>
    <t>STE ENTC</t>
  </si>
  <si>
    <t>ZONE INDUSTRIELLE BEN M'SIK LOT N7</t>
  </si>
  <si>
    <t>STE BATIMENT KHAIRA</t>
  </si>
  <si>
    <t>LISSASFA 3 BLOC E LOT 111 N62</t>
  </si>
  <si>
    <t>STE NICE TRAVAUX</t>
  </si>
  <si>
    <t>21 LOT EL OUAFAEL  Q.I</t>
  </si>
  <si>
    <t>STE SOTRADEMA</t>
  </si>
  <si>
    <t>AVENUE HASSAN 1ER IMM ESSAADA 104 B</t>
  </si>
  <si>
    <t>LOT NAZHA RUE 6 N° 31</t>
  </si>
  <si>
    <t>971, Lot Almassar BP12749 S.GHANEM</t>
  </si>
  <si>
    <t>SIDI MOUMEN RUE 26 N° 273-275</t>
  </si>
  <si>
    <t>STE SAREA</t>
  </si>
  <si>
    <t>ZONE INDUSTRIELLE TASSILA QUARTIER</t>
  </si>
  <si>
    <t>ANGLE AV. 29 FEVRIER ET BD MOHAMED</t>
  </si>
  <si>
    <t>STE GEROA</t>
  </si>
  <si>
    <t>MOHAMMEDIA</t>
  </si>
  <si>
    <t>LOT 240, ZONE INDUSTRIELLE -SUD-OUE</t>
  </si>
  <si>
    <t>STE SEDRIC</t>
  </si>
  <si>
    <t>LOT 321 RUE 2 N 24 RES. AL MOUAHIDI</t>
  </si>
  <si>
    <t>294, SIDI BOUZID</t>
  </si>
  <si>
    <t>117 AV HASSAN II BP 54  EL GUERDAN</t>
  </si>
  <si>
    <t>STE CIBEL</t>
  </si>
  <si>
    <t>ZONE INDUSTRIELLE EXTRA PORTUAIRE</t>
  </si>
  <si>
    <t>STE SORES</t>
  </si>
  <si>
    <t>HAY AL KARIA BLOC 5 N°64</t>
  </si>
  <si>
    <t>STE ATLENT</t>
  </si>
  <si>
    <t>9 RUE AL MOURABITINE INZEGANE</t>
  </si>
  <si>
    <t>PARCELLE 73 ET 74 ZONE INDUSTRILLE</t>
  </si>
  <si>
    <t>4, AV. DE L'ISTIQLAL</t>
  </si>
  <si>
    <t>SOSIMOTA</t>
  </si>
  <si>
    <t>OUALIDIA - CENTRE OULED GHANEM</t>
  </si>
  <si>
    <t>KM 55 ,Rte SECONDAIRE  121</t>
  </si>
  <si>
    <t>STE AITECO</t>
  </si>
  <si>
    <t>GOULMIMA</t>
  </si>
  <si>
    <t>N453 HAY JADID</t>
  </si>
  <si>
    <t>STE UMGC</t>
  </si>
  <si>
    <t>RESIDENCE SABAH PLACE SIDI MOHAMED</t>
  </si>
  <si>
    <t>STE UNION DES THERMICIENS D'EQUIPEM</t>
  </si>
  <si>
    <t>88 RUE 82 DERB EL YOUSSOUFIA</t>
  </si>
  <si>
    <t>LOTISSEMENT AL HOUDA N° 152/B 1ER E</t>
  </si>
  <si>
    <t>TE &amp; GI CONSTRUCTION SARL</t>
  </si>
  <si>
    <t xml:space="preserve"> AGADIR</t>
  </si>
  <si>
    <t>Lot n° 55 Z I  TASSILA  III</t>
  </si>
  <si>
    <t>SOBAFER</t>
  </si>
  <si>
    <t>AIT  MELLOUL</t>
  </si>
  <si>
    <t>Route Biouga Z.I Ait Melloul</t>
  </si>
  <si>
    <t>OULED BERHIL CONSTRUCTION</t>
  </si>
  <si>
    <t>OULED  BERHIL</t>
  </si>
  <si>
    <t>LOT MOULAY CHERIF OULED BERHIL</t>
  </si>
  <si>
    <t>AIT HAJJI FRERES SAHAF</t>
  </si>
  <si>
    <t xml:space="preserve"> AVENUE AL MOUQUAOUAMA IMMEUBLE IFR</t>
  </si>
  <si>
    <t>STE SOGETRAMA GLS</t>
  </si>
  <si>
    <t>SKHIRAT</t>
  </si>
  <si>
    <t>COMPLEXE DE SKHIRAT, ANGLE AV HASSA</t>
  </si>
  <si>
    <t>OUJDA</t>
  </si>
  <si>
    <t>ROUTE AIN BENI MATHAR, KM 4 BP N 44</t>
  </si>
  <si>
    <t>TGCC</t>
  </si>
  <si>
    <t>4, RUE AL IMAM MOUSLIM, OASIS</t>
  </si>
  <si>
    <t>5, BOULEVARD SIDI MOHAMED BEN ABDEL</t>
  </si>
  <si>
    <t>33, LOT AZLI - QUARTIER INDUSTRIEL</t>
  </si>
  <si>
    <t>ENTREPRISE ABDELMAJID</t>
  </si>
  <si>
    <t>EL OUALIDIA</t>
  </si>
  <si>
    <t>47,BD HASSAN 2 OUT ESSAADA</t>
  </si>
  <si>
    <t>LOT 315 ZONE INDUSTRIELLE</t>
  </si>
  <si>
    <t>SOMATRAC MATERIAUX</t>
  </si>
  <si>
    <t>BOX 3 N°3 ETAGE 1 IMM JAMAL RUE DE</t>
  </si>
  <si>
    <t>13 RUE RADIA LAMSAFFER LOT WARD</t>
  </si>
  <si>
    <t>465 BIS BLOC 7 HAY INARA TARGA HAY</t>
  </si>
  <si>
    <t>RUE 41 N°79 HAY AZHARI II EL OULFA</t>
  </si>
  <si>
    <t>37 BIS LOTISSEMENT BEN DAHMAN ,HAY</t>
  </si>
  <si>
    <t>SAADA PLATRE</t>
  </si>
  <si>
    <t>LOT 30 RTE SANA2 QU SIDI ABDELKRIM</t>
  </si>
  <si>
    <t>SAHATEC</t>
  </si>
  <si>
    <t>AV AL MOUKAOUAMA IMM IFRANI AP 23</t>
  </si>
  <si>
    <t>TOUSSLAN DE CONSTRUCTION</t>
  </si>
  <si>
    <t>KM 2,5 ROUTE D'AGADIR</t>
  </si>
  <si>
    <t>ESSAIDI MOHAMED</t>
  </si>
  <si>
    <t>BIOUGRA</t>
  </si>
  <si>
    <t>AV HASSAN II BIOUGRA</t>
  </si>
  <si>
    <t>STE SEEG</t>
  </si>
  <si>
    <t>OUARZAZAT</t>
  </si>
  <si>
    <t>389 BLOC D CITE LA RESISTANCE</t>
  </si>
  <si>
    <t>AZILAL</t>
  </si>
  <si>
    <t>LOT AL WAHDA BP 267055</t>
  </si>
  <si>
    <t>STE GHATBEL</t>
  </si>
  <si>
    <t>N°34 LOT AMMAR SIDI BENNOUR</t>
  </si>
  <si>
    <t>N° 126 BD MALOUIYA CITE EL OULFA</t>
  </si>
  <si>
    <t>STE SICATRA</t>
  </si>
  <si>
    <t>N° 2 IMM. ANNASR CITE DAKHLA</t>
  </si>
  <si>
    <t>AMOSSOU</t>
  </si>
  <si>
    <t>N° 3 KISSARIAT AL BARAKA BD BIZANZA</t>
  </si>
  <si>
    <t>AV. HASSAN 1 BLOC G4 N° 9</t>
  </si>
  <si>
    <t>BOUZNIKA</t>
  </si>
  <si>
    <t>HAY OUED EDDAHAB G1 N 83 BOUZNIKA</t>
  </si>
  <si>
    <t>STE POLY CONCRETE</t>
  </si>
  <si>
    <t>203, BOULEVARD YAACOUB EL MANSOUR 1</t>
  </si>
  <si>
    <t>7 RUE 514 MASJID IMAM MALEK BOUARGA</t>
  </si>
  <si>
    <t>KM 8.50 RTE DE RABAT AIN SEBAA QUAR</t>
  </si>
  <si>
    <t>STE OKTAL TRAVAUX</t>
  </si>
  <si>
    <t>MADINATI GH8 IMM 3 MAGASIN 3 BERNOU</t>
  </si>
  <si>
    <t>PROJET BAT</t>
  </si>
  <si>
    <t>AIN BORJA LOT SOUARET RUE 2 N°13</t>
  </si>
  <si>
    <t>STE COPARA</t>
  </si>
  <si>
    <t>DOUAR LAHOUAMI BOUSKOURA</t>
  </si>
  <si>
    <t>16 RUE 101 HAY MY ABDELLAH AIN CHOK</t>
  </si>
  <si>
    <t>SO.BA.TRA.CO</t>
  </si>
  <si>
    <t>ROUTE D'OURIKA KM 13 LOT 5</t>
  </si>
  <si>
    <t>LOT ASMAA N° 3 BP 720 MELK CHEIKH</t>
  </si>
  <si>
    <t>IM.BOUTALEB APPT 11 BD.MED V</t>
  </si>
  <si>
    <t>STE INTER TRIDIM</t>
  </si>
  <si>
    <t>BERRECHID</t>
  </si>
  <si>
    <t>RUE F N°31 ZONE INDUSTRIELLE</t>
  </si>
  <si>
    <t>STE SOTOREX</t>
  </si>
  <si>
    <t>1 ALLEE DES FRAISIERS RDC AIN SEBAA</t>
  </si>
  <si>
    <t>BEMASSIOUINE POUR MATERIAUX DE CONS</t>
  </si>
  <si>
    <t>126 CENTRE TAMRI</t>
  </si>
  <si>
    <t>HOUARA</t>
  </si>
  <si>
    <t>AVENUE HASSAN II OULED TEIMA</t>
  </si>
  <si>
    <t>SOMELECAD S.A.R.L</t>
  </si>
  <si>
    <t>IMPASS GENERAL KETTANI IMM.TAFRAOUT</t>
  </si>
  <si>
    <t>STE CITC</t>
  </si>
  <si>
    <t xml:space="preserve"> CASABLANCA</t>
  </si>
  <si>
    <t>4 RUE DE LA BASTILLE RÉSIDENCE MERV</t>
  </si>
  <si>
    <t>LOT FATH, N 22, TABRIQUET</t>
  </si>
  <si>
    <t>LAYMINA</t>
  </si>
  <si>
    <t>9 RUE DE L'HÔTEL DE VILLE IMMEUBLE</t>
  </si>
  <si>
    <t>HARZI FRERES</t>
  </si>
  <si>
    <t>461  Khiam  1    BP 3151   AGADIR</t>
  </si>
  <si>
    <t>VETCO</t>
  </si>
  <si>
    <t>DOUAR TNE SIBOUMALEK OUED ESSAFA BI</t>
  </si>
  <si>
    <t>SOTAMAC</t>
  </si>
  <si>
    <t>Rte. Principale de Biougra n° 22 80</t>
  </si>
  <si>
    <t>STE LUMIERES &amp; TECHNOLOGIE</t>
  </si>
  <si>
    <t>3 RUE ENNAHAS ANNAHAOUI 20100</t>
  </si>
  <si>
    <t>STE EQUITE CONSTRUCTION</t>
  </si>
  <si>
    <t>BD IBN TACHEFINE, 4 ÈME ÉTAGE APPT</t>
  </si>
  <si>
    <t>STE SOKOFAF</t>
  </si>
  <si>
    <t>LOT N 80 APP N 2 HAY ENNAHDA</t>
  </si>
  <si>
    <t>STE SEGMATRA</t>
  </si>
  <si>
    <t>BORJ MENARA II IMM. A APPT N° 13 3E</t>
  </si>
  <si>
    <t>ENTRAVAIL</t>
  </si>
  <si>
    <t>TANTAN</t>
  </si>
  <si>
    <t>11 RUE KADI GHALLAOUI</t>
  </si>
  <si>
    <t>N°45 Bd MY HASSAN I DAKHLA AGADIR</t>
  </si>
  <si>
    <t>APPT N°7 RESIDENCE AL IHSSANE IMM 9</t>
  </si>
  <si>
    <t>STE ELECTRO TADART</t>
  </si>
  <si>
    <t>EL HADIKA Q BEAU SITE IMM 2 N°15 AI</t>
  </si>
  <si>
    <t>135 SECT MASSIRA I N°3</t>
  </si>
  <si>
    <t>STE SAFARELEC</t>
  </si>
  <si>
    <t>LOT 324 ZONE INDUSTRIELLE</t>
  </si>
  <si>
    <t>OUNASSER MOHAMED</t>
  </si>
  <si>
    <t>3 MARS - OUARZAZATE</t>
  </si>
  <si>
    <t>38 HAY SOUK LAKDIM ABORD PLACE</t>
  </si>
  <si>
    <t>STE ENTREPRISE R I F I</t>
  </si>
  <si>
    <t>8 RUE 3 N 31 SID MOUMEN JDID</t>
  </si>
  <si>
    <t>IMM LIBERTE 14 RUE AL BASSATINE</t>
  </si>
  <si>
    <t>ENTREPRISE MOHCINE</t>
  </si>
  <si>
    <t>RÉSIDENCE AIT ABDELMOUMEN, HAY HASS</t>
  </si>
  <si>
    <t>STE AL MADARIS ALILMIA PRIVE</t>
  </si>
  <si>
    <t>LOTISSEMENT AL MANAL N 94</t>
  </si>
  <si>
    <t>STE EQUIPEMENT NAJMA</t>
  </si>
  <si>
    <t>DOUAR OULED BEN AMAR LAMSALHA RTE 1</t>
  </si>
  <si>
    <t>STE GENERALE DE PROJETS (B)</t>
  </si>
  <si>
    <t>15 MAHAJ RYAD N°2 HAY RYAD</t>
  </si>
  <si>
    <t>S.T.A.M</t>
  </si>
  <si>
    <t>SUD PREFAQUE</t>
  </si>
  <si>
    <t>TAROUDANT-OULED TEIMA</t>
  </si>
  <si>
    <t>AINS SADAK AIN CAIB RTE PRINCIPALE</t>
  </si>
  <si>
    <t>L'HORQUDI TRAVAUX</t>
  </si>
  <si>
    <t>TARIK DOUAR BOUAICHA LAMBRABTINE</t>
  </si>
  <si>
    <t>MAPI MATERIAUX</t>
  </si>
  <si>
    <t>BUREAU N°16 BLOC B RESIDENCE YASMIN</t>
  </si>
  <si>
    <t>GOUMGHAR MATERIAUX</t>
  </si>
  <si>
    <t>N° E 59 TASSILA  DCHEIRA</t>
  </si>
  <si>
    <t>STE UBAC</t>
  </si>
  <si>
    <t>LOT 17/3, Av. AL FADILA, Q.I. 10130</t>
  </si>
  <si>
    <t>STE SOUSSAID MOUAB</t>
  </si>
  <si>
    <t>CENTRE IKNIOU BOUMAU</t>
  </si>
  <si>
    <t>STE AGEBAC</t>
  </si>
  <si>
    <t xml:space="preserve"> RABAT</t>
  </si>
  <si>
    <t>4BIS BLOC E SECTEUR16 RUE AL ANDALO</t>
  </si>
  <si>
    <t>LOT EL WAFA N° 962 DEROUA</t>
  </si>
  <si>
    <t>STE AL-SHAMS CONTRACTING COMPANY</t>
  </si>
  <si>
    <t>RES. AL BADR GH 3Z IMMEUBLE 15L APP</t>
  </si>
  <si>
    <t>STE TECHMITEL SARL</t>
  </si>
  <si>
    <t>389 BV MED BOUZIANE</t>
  </si>
  <si>
    <t>STE SOHATRAC</t>
  </si>
  <si>
    <t>3 PLACE MOSQUÉE SAHEL TAMRAGHTE</t>
  </si>
  <si>
    <t>OULED ATTOU</t>
  </si>
  <si>
    <t>N°119 ZOUHOUR1 ANNAKHIL</t>
  </si>
  <si>
    <t>STE BRUNET ECO AMENAGEMENT</t>
  </si>
  <si>
    <t>ANGLE BOULEVARD ZERKTOUNI ET AL MAS</t>
  </si>
  <si>
    <t>Mr KHAMLICHI MOHAMED RACHID</t>
  </si>
  <si>
    <t>103 LOTISSEMENT SINDIBAD AINDIAB</t>
  </si>
  <si>
    <t>STE ATNER</t>
  </si>
  <si>
    <t>MIDELT</t>
  </si>
  <si>
    <t>24 RTE DU SUD D'ERRACHIDIA</t>
  </si>
  <si>
    <t>N°5 Imm 7 CITE MAMOUNIA TABRIQUET</t>
  </si>
  <si>
    <t>ATLAS ESSAGHIR NEGOCE</t>
  </si>
  <si>
    <t>APPARTEMENT 1-42 IMM H, OP ANBAR 2</t>
  </si>
  <si>
    <t>STE BORA CONSTRUCTION</t>
  </si>
  <si>
    <t>67 RUE AZIZ BELLAL AppT 3 MAARIF</t>
  </si>
  <si>
    <t>STE ENGOR</t>
  </si>
  <si>
    <t>LOT N°7, QUARTIER INDUSTRIEL</t>
  </si>
  <si>
    <t>ABY BAT</t>
  </si>
  <si>
    <t>WIFAQ II RUE 63 N° 110 ELOULFA</t>
  </si>
  <si>
    <t>COMPTOIR GENERAL BAZ</t>
  </si>
  <si>
    <t>AIT MELLOUL</t>
  </si>
  <si>
    <t>DOUAR IKHOURBANE TEMSIA</t>
  </si>
  <si>
    <t>COMPTOIR GENERAL DE MATERIAUX</t>
  </si>
  <si>
    <t>Zone Tassila   III   Lot 24    DCHE</t>
  </si>
  <si>
    <t>NOUVELLE CONSTRADINE FRERES</t>
  </si>
  <si>
    <t>Route de Taroudante Ouled Berhil</t>
  </si>
  <si>
    <t>STE DAKO CONSTRUCTION</t>
  </si>
  <si>
    <t>ADDOHA 1 KISSARIA 6 N°7 HAY MOHAMMA</t>
  </si>
  <si>
    <t>STE BRAZER INGENIERIE</t>
  </si>
  <si>
    <t>TEMARA CENTRE</t>
  </si>
  <si>
    <t>LOTISSEMENT SHANCHEZ HAY IBN SINA R</t>
  </si>
  <si>
    <t>STE GAMACOM</t>
  </si>
  <si>
    <t>LOTISSEMENT MASSROUR 2 IMM 79 APPAR</t>
  </si>
  <si>
    <t>ILMA METAL</t>
  </si>
  <si>
    <t>Route TAKAD, Sidi BIBI</t>
  </si>
  <si>
    <t>SOUSSIA BETON</t>
  </si>
  <si>
    <t>APP N° 5B AGADIR</t>
  </si>
  <si>
    <t>IMP.GENERAL KETTANI IMM TAFRAOUT</t>
  </si>
  <si>
    <t>19 RUE ZOUBEIR BNOU ALAOUAM R/N</t>
  </si>
  <si>
    <t>N 2 IMM ENNASR CITE DAKHLA</t>
  </si>
  <si>
    <t>N°22,LOTISSEMENT NJED EL JADIDA</t>
  </si>
  <si>
    <t>STE BEST ATAAMIR</t>
  </si>
  <si>
    <t>MOHAMMADIA</t>
  </si>
  <si>
    <t>HAY EL OUAHDA 262 N°4</t>
  </si>
  <si>
    <t>SOTRACOGEC SARL</t>
  </si>
  <si>
    <t>AIT  BAHA</t>
  </si>
  <si>
    <t>RUE KOUTOUBIA,SIN,CENTRE AIT BAHA</t>
  </si>
  <si>
    <t>OULED  TEIMA</t>
  </si>
  <si>
    <t>BD DE LA LIBERTE N°435</t>
  </si>
  <si>
    <t>STE GROUPE MOJAZINE</t>
  </si>
  <si>
    <t>LOT LA COLINE N°11, 3EME ETAGE SIDI</t>
  </si>
  <si>
    <t>3 RUE ABDI EL HARRAKI BD ABDEL MOUM</t>
  </si>
  <si>
    <t>STE SOBATIMAI</t>
  </si>
  <si>
    <t>LAMSELLA HAY MLY ABDELLAH AIN CHOK</t>
  </si>
  <si>
    <t>STE DBICHATE NEGOCE</t>
  </si>
  <si>
    <t>LOTISSEMENT DAHBI N° 21 EL ALIA</t>
  </si>
  <si>
    <t>ZI SAHEL BP 95 HAD SOUALEM</t>
  </si>
  <si>
    <t>STE PATRABLE</t>
  </si>
  <si>
    <t>RUE SOCRATE 4EME ETAGE APPT 1-11 RE</t>
  </si>
  <si>
    <t>PREFA MAROC</t>
  </si>
  <si>
    <t>IM JAMAL RUE HOTEL DE VILLE</t>
  </si>
  <si>
    <t>PREFAMAR</t>
  </si>
  <si>
    <t>CITE AL MASSIRA AGADIR</t>
  </si>
  <si>
    <t>N°4 IM INNASIM AV HASSAN I</t>
  </si>
  <si>
    <t>DAR MBAREK OUSSALEM BAB TARGHOUNT</t>
  </si>
  <si>
    <t>ALIMENTATION AL AYADIA S.A.R.L</t>
  </si>
  <si>
    <t>BENNI MELLAL</t>
  </si>
  <si>
    <t>HAY ATLAS OULED AYAD SOUK SEBT</t>
  </si>
  <si>
    <t>STE ABAMCO</t>
  </si>
  <si>
    <t xml:space="preserve"> IMM 5, RUE DAKAR, APPT II, 3ÈME, O</t>
  </si>
  <si>
    <t>JET MATERIAUX  S.A.R.L</t>
  </si>
  <si>
    <t>119 ZOHOUR 1 ANAKHIL</t>
  </si>
  <si>
    <t>IFLILT MATERIAUX</t>
  </si>
  <si>
    <t>26,IMM KABBAJ SOUK ERRABIA SYBA</t>
  </si>
  <si>
    <t>HAY SAADA RUE N° 29 N° 10 BERNOUSSI</t>
  </si>
  <si>
    <t>EXTRA AGGLOS</t>
  </si>
  <si>
    <t>DOUAR LAHMAMDA KM 4 CR OD HCINE ROU</t>
  </si>
  <si>
    <t>STE EMPEGEC</t>
  </si>
  <si>
    <t>501 IMM TIFAOUINE RUE OUED ZIZ QI 8</t>
  </si>
  <si>
    <t>RUE 10 N° 01 HAY EL JADID</t>
  </si>
  <si>
    <t>STE ALEQ</t>
  </si>
  <si>
    <t>10, RUE EL YAMAMA, ESCALIERS B , AP</t>
  </si>
  <si>
    <t>STE ATELIER TEULI</t>
  </si>
  <si>
    <t>ROUTE EL OULJA IMMEUBLE C N 16 MABE</t>
  </si>
  <si>
    <t>JAOUDA MATERIAUX</t>
  </si>
  <si>
    <t>LOT N°453 ROUTE DE BIOUGRA Z.I AIT</t>
  </si>
  <si>
    <t>YASMINA MATERIAUX</t>
  </si>
  <si>
    <t>N°16 BLOC 2 YASMINA Z.I AIT MELLOUL</t>
  </si>
  <si>
    <t>BLOC 7 N°74 AIT MELLOUL - AGADIR</t>
  </si>
  <si>
    <t>STE AYMAN BETON</t>
  </si>
  <si>
    <t>BD HASSAN II FERME OULED AISSA</t>
  </si>
  <si>
    <t>IGLI METAL S.A.R.L</t>
  </si>
  <si>
    <t>IMM-BENI ZNASSEN N°25 LOT.IZDIHAR R</t>
  </si>
  <si>
    <t>FLORIDA CENTRE PARK 2 BUREAU N°21 3</t>
  </si>
  <si>
    <t>CAP TP</t>
  </si>
  <si>
    <t>RESI.AL MANSOUR IMM 1 APP N°1 CYM</t>
  </si>
  <si>
    <t>STE GLOBALE CONSTRUCTION ET GENIE C</t>
  </si>
  <si>
    <t>RESIDENCE TISSIR   CASABLANCA</t>
  </si>
  <si>
    <t>52 RUE GADI HASSAN</t>
  </si>
  <si>
    <t>EL KELAA DES SRAGHNA</t>
  </si>
  <si>
    <t>N°467 NAKHLA I</t>
  </si>
  <si>
    <t>CAPEP S.A.R.L</t>
  </si>
  <si>
    <t>KM9,ROUTE DE MEDIOUNA HAY INARA</t>
  </si>
  <si>
    <t>CHOUROUC EQUIPEMENTS ET MATERIAUX</t>
  </si>
  <si>
    <t>TAROUDANTE</t>
  </si>
  <si>
    <t>CHRARDA,ROUTE DE TAROUDANT OULED TE</t>
  </si>
  <si>
    <t>KMA COOL TRAVAUX S.A.R.L</t>
  </si>
  <si>
    <t>RUE HASSAN BEN M'BAREK N°12 GUELIZ</t>
  </si>
  <si>
    <t>STE JASMANE</t>
  </si>
  <si>
    <t>HAY MLY ABDELLAH RUE 21 N° 21</t>
  </si>
  <si>
    <t>MABANI ALMADINA S.A.R.L</t>
  </si>
  <si>
    <t>BEN GUERIR</t>
  </si>
  <si>
    <t>N°105 BLOC CASTOR</t>
  </si>
  <si>
    <t>Mr BELGADI ALI</t>
  </si>
  <si>
    <t>LOT MOUNA RUE 1 N°24 AIN CHOCK</t>
  </si>
  <si>
    <t>DR AIN SADAK CR SIDI BOUMOUSSA OULE</t>
  </si>
  <si>
    <t>RAMACOSE</t>
  </si>
  <si>
    <t>5 BD EL KHALIL HAY MLY ABDELLAH</t>
  </si>
  <si>
    <t>STE SBTH</t>
  </si>
  <si>
    <t>ANGLE I, RUE IBNOU YOUNESS ET ANGLE</t>
  </si>
  <si>
    <t>Mme YOUSSOUFI FATIMA</t>
  </si>
  <si>
    <t>OULFA</t>
  </si>
  <si>
    <t>LOT EL AZHARI LOT N° 117</t>
  </si>
  <si>
    <t>LOT ERROUISSATE COMMUNE LAKLIAA</t>
  </si>
  <si>
    <t>STE CONSTRUCTION ET TRAVAUX ROUTIER</t>
  </si>
  <si>
    <t>AVENUE IBN ZARAA BP 1378</t>
  </si>
  <si>
    <t>FOGESUD S.A.R.L</t>
  </si>
  <si>
    <t>DCHEIRA</t>
  </si>
  <si>
    <t>N°101 QI TASSILA I DCHEIRA EL JIHAD</t>
  </si>
  <si>
    <t>COGEMIL S.A.R.L</t>
  </si>
  <si>
    <t>189,QUARTIER INDUSTRIEL SIDI GHANEM</t>
  </si>
  <si>
    <t>STE MULTINFRA</t>
  </si>
  <si>
    <t>Z I BLOC B 13100</t>
  </si>
  <si>
    <t>BOULEVARD MOHAMED V IMMEUBLE AMANAR</t>
  </si>
  <si>
    <t>167 AVENUE HASSAN SEGHIR 2EME ETAGE</t>
  </si>
  <si>
    <t>INAS FER S.A.R.L</t>
  </si>
  <si>
    <t>LOTTISSEMENT ENNAKHLA LOT N°76</t>
  </si>
  <si>
    <t>U.T.M.R SARL</t>
  </si>
  <si>
    <t>CENTRE ASNI EL HAOUZ</t>
  </si>
  <si>
    <t>SOGEBAC S.A.R.L</t>
  </si>
  <si>
    <t>105 AV FAL OULED OUMEIR RABAT AGDAL</t>
  </si>
  <si>
    <t>SICATRA S.A.R.L</t>
  </si>
  <si>
    <t>N°390 IMMEUBLE IFRANE AV.AL MOUQUAO</t>
  </si>
  <si>
    <t>BD HASSAN II OULED TEIMA</t>
  </si>
  <si>
    <t>ACHAHBOUN EL HASSAN</t>
  </si>
  <si>
    <t>N°173 BD BRAHIM RAOUDANI</t>
  </si>
  <si>
    <t>SAMICOM</t>
  </si>
  <si>
    <t>10 LOTISSEMENT BAKIRI</t>
  </si>
  <si>
    <t>STE INJAZ PROJETS</t>
  </si>
  <si>
    <t>ANG ABDELKRIM KHATABI &amp; ALLA FASSI</t>
  </si>
  <si>
    <t>SCT 21 VILLA N3 TP Av ANNAKHIL HAY</t>
  </si>
  <si>
    <t>UMGC sarl</t>
  </si>
  <si>
    <t>RESIDENCE SABAH,PLACE SIDI MOHAMED-</t>
  </si>
  <si>
    <t>STE MBI SCAVI</t>
  </si>
  <si>
    <t>BVD MED V HAY NAHDA 1, IMM 15 APPT</t>
  </si>
  <si>
    <t>STE ESMASA TRAVAUX</t>
  </si>
  <si>
    <t>AV ABDELMOUMEN APT 6</t>
  </si>
  <si>
    <t>BEL BETON S.A.R.L</t>
  </si>
  <si>
    <t>N°7 IKAMAT BAB ASSALAM</t>
  </si>
  <si>
    <t>DOUAR CHORFA SIDI RAHAL</t>
  </si>
  <si>
    <t>STE PRIMADIS</t>
  </si>
  <si>
    <t>ZONE INDUSTRIELLE BERRECHID</t>
  </si>
  <si>
    <t>ROUTE PRINCIPAL N°7-CASA-MARRAKECH</t>
  </si>
  <si>
    <t>STE FOX TRANSPORT COMPANY</t>
  </si>
  <si>
    <t>407 ZI SIDI GHANEM</t>
  </si>
  <si>
    <t>O.L.D.B MATERIAUX S.A.R.L</t>
  </si>
  <si>
    <t>CENTRE OULAD BERHIL ROUTE DE MARRAK</t>
  </si>
  <si>
    <t>TRAQUASS S.A.R.L</t>
  </si>
  <si>
    <t>RUE AHMEH BENHIMA BD ZERKTOUNI 4EME</t>
  </si>
  <si>
    <t>LOT N 2308 TILITA</t>
  </si>
  <si>
    <t>STE TRAINVEST (B)</t>
  </si>
  <si>
    <t>N°48 DERB DERDOURA BAB DOUKALA</t>
  </si>
  <si>
    <t>Mr HASSANI IDRISSI SIDI SAID</t>
  </si>
  <si>
    <t>LOTISSEMENT NASER N°142</t>
  </si>
  <si>
    <t>STE AFRIDEV</t>
  </si>
  <si>
    <t>ROUTE MEHDIA N°33 LOT AL MAJD</t>
  </si>
  <si>
    <t>TARGAFER S.A.R.L</t>
  </si>
  <si>
    <t>LOT.ELMASSAR ROUTE DE SAFI N°950 SI</t>
  </si>
  <si>
    <t>STE NORTH WEST AFRICA GROUP</t>
  </si>
  <si>
    <t>. IMM 429 AV HASSAN II MAGASIN N 4</t>
  </si>
  <si>
    <t>STE REGIONAL QUICK ROAD</t>
  </si>
  <si>
    <t>N°32 BD 11 JANVIER CITE DAKHLA</t>
  </si>
  <si>
    <t>22 RUE BETHUNE RDC BELVEDERE</t>
  </si>
  <si>
    <t>VENTES - DONS</t>
  </si>
  <si>
    <t>IMINTANOUTE</t>
  </si>
  <si>
    <t>DR ARATAL BOUCHTA NFIFA</t>
  </si>
  <si>
    <t>AMAL 3 RUE 20 N° 13 SIDI BERNOUSSI</t>
  </si>
  <si>
    <t>IMM 47 3ème ETAGE N°311 AL WIFAQ</t>
  </si>
  <si>
    <t>N° 14 LOTISSEMENT MABROUKA ZONE IND</t>
  </si>
  <si>
    <t>FES</t>
  </si>
  <si>
    <t>LOT 19 B HAY ENNAMA QI BENSOUDA</t>
  </si>
  <si>
    <t>STE SATIMED</t>
  </si>
  <si>
    <t>RESIDENCE AL MAWLID IMMEUBLE C RUE</t>
  </si>
  <si>
    <t>STE ANWARCO BINAE</t>
  </si>
  <si>
    <t>LOT SAID HAJJI N°1038 1er ET</t>
  </si>
  <si>
    <t>STE TCN</t>
  </si>
  <si>
    <t>AVENUE SAKIAT LHAMRA, RUE TAFRAOUT</t>
  </si>
  <si>
    <t>IMMOBILIERE FI BAYTI S.A.R.L</t>
  </si>
  <si>
    <t>KM 9.5 BOULEVARD CHEFCHAOUNI</t>
  </si>
  <si>
    <t>VETCAM</t>
  </si>
  <si>
    <t>LOT. N°233 ZONE INDUSTRIELLE AIT ME</t>
  </si>
  <si>
    <t>FOUNTY MATERIAUX</t>
  </si>
  <si>
    <t>RUE IBN ARABI N°30 QI</t>
  </si>
  <si>
    <t>FANDI PREFA S.A.R.L</t>
  </si>
  <si>
    <t>AIN DADDA SAADA RTE D'AGADIR</t>
  </si>
  <si>
    <t>OUSSAMA FER S.A.R.L</t>
  </si>
  <si>
    <t>N°2 RTE DE SIDI BOUZID EL MOUILHA</t>
  </si>
  <si>
    <t>STE DRAIS TRANSPORT</t>
  </si>
  <si>
    <t>LOTISSEMENT OULED ABBOU, N° 136 BIS</t>
  </si>
  <si>
    <t>STE MHSM</t>
  </si>
  <si>
    <t>HAY ALBASSATINE IMM N° 42 ETAGE 27</t>
  </si>
  <si>
    <t>STE JALOUAJA</t>
  </si>
  <si>
    <t>AVENUE MOULAY YOUSSEF- BP- 2191</t>
  </si>
  <si>
    <t>STE ETS CONSTRUCTION ET BATIMENT AI</t>
  </si>
  <si>
    <t>1775 HAY MAGHREB ARABI MASSIRA 2 TE</t>
  </si>
  <si>
    <t>STE HICO ERRADI CONSTRUCTION</t>
  </si>
  <si>
    <t>ADOHA 1 IMM A40 N°4 RDC AIN SEBAA</t>
  </si>
  <si>
    <t>STE BECOM</t>
  </si>
  <si>
    <t>37 BIS LOT BENDAHMANE HAY KARIMA TA</t>
  </si>
  <si>
    <t>COMPTOIR LAYLA S.A.R.L</t>
  </si>
  <si>
    <t>N°166 AV FKIH HASKOURI ROUTE HAD HR</t>
  </si>
  <si>
    <t>STE KOUS TRAVAUX</t>
  </si>
  <si>
    <t>24 HECTAR SECTEUR 4 N°65</t>
  </si>
  <si>
    <t>AUJEMAT S.A.R.L</t>
  </si>
  <si>
    <t>79 ZI TASILA III TIKIOUINE</t>
  </si>
  <si>
    <t>STE ISKANE BUILDING</t>
  </si>
  <si>
    <t>11 RUE AZIZ BILAL</t>
  </si>
  <si>
    <t>LOTISS. ARIANE LOT N°2, ANGLE BD. I</t>
  </si>
  <si>
    <t>COMAMCO</t>
  </si>
  <si>
    <t>15 BD EL KHALIL AIN CHOQ</t>
  </si>
  <si>
    <t>N°58 BD AL MUSTAKBAL BENYARA</t>
  </si>
  <si>
    <t>STE JACOTRAD</t>
  </si>
  <si>
    <t>MEKNES</t>
  </si>
  <si>
    <t>507 LOT ZITOUNA KM 6 AV. MEKNES</t>
  </si>
  <si>
    <t>STE NADOURA TRANSPORT</t>
  </si>
  <si>
    <t>89 LOT BENMASSOUAD</t>
  </si>
  <si>
    <t>STE CMATEMEB S.A.R.L</t>
  </si>
  <si>
    <t>LOT N°11 ZONE INDUSTRIELLE</t>
  </si>
  <si>
    <t>STE EXCELIUM STD</t>
  </si>
  <si>
    <t>LOT N 445 APPT N 4 ETAGE N 2 RUE SA</t>
  </si>
  <si>
    <t>Mr MOUNABBIH FOUAD</t>
  </si>
  <si>
    <t>Bloc 23 n°1088 Hay Salam</t>
  </si>
  <si>
    <t>COMPTOIR NAKHIL MARRAKECH</t>
  </si>
  <si>
    <t>LOT N°172,UNITE V HAY MOHAMMADI</t>
  </si>
  <si>
    <t>EST MATERIAUX S.A.R.L</t>
  </si>
  <si>
    <t>RTE SAFI DR AIT MESSAOUD HARBIL</t>
  </si>
  <si>
    <t>STE RIVA INDUSTRIE</t>
  </si>
  <si>
    <t>31? MARINA CENTER ANGLE Bd ZERKTOUN</t>
  </si>
  <si>
    <t>STE EGITEC</t>
  </si>
  <si>
    <t>Av MED V, IMM 8, APPT 8, HAY KARIMA</t>
  </si>
  <si>
    <t>STE TIGHZA BAT</t>
  </si>
  <si>
    <t>N°29998 HAY MOHAMADI</t>
  </si>
  <si>
    <t>STE NOUVEAU DALLAGE</t>
  </si>
  <si>
    <t>1202 HAY RIAD BOUZNIKA</t>
  </si>
  <si>
    <t>BEN MBAREK MATERIAUX</t>
  </si>
  <si>
    <t>N°17 RUE ATLAS QUAFRAG</t>
  </si>
  <si>
    <t>STE SAYROBATIM</t>
  </si>
  <si>
    <t>14/16 RUE 2 HAY EL MASSIRA AIN CHOK</t>
  </si>
  <si>
    <t>STE BIOUI TRAVAUX</t>
  </si>
  <si>
    <t>DOUAR SNAYNA, COMMUNE ISLY</t>
  </si>
  <si>
    <t>SORENOVA S.A.R.L</t>
  </si>
  <si>
    <t>147 RUE ABDERRAHMANE EL OUAZZANI SI</t>
  </si>
  <si>
    <t>STE WORLD BALDI</t>
  </si>
  <si>
    <t>4,RUE OUED ZIZ APPT 7 AGDAL</t>
  </si>
  <si>
    <t>1115 HAY IBN TACHFINE AZLI</t>
  </si>
  <si>
    <t>RMS ROTOMOULAGE DU SUD</t>
  </si>
  <si>
    <t>30 ROUTE PRINCIPALE D'AGADIR</t>
  </si>
  <si>
    <t>IMM BOUCHOUQ N°7 HAY SAMIRA/EL GERD</t>
  </si>
  <si>
    <t>Mr AMGHAR MOHAMED</t>
  </si>
  <si>
    <t>JOUALA</t>
  </si>
  <si>
    <t>STE CANDET CONSTRUCTION</t>
  </si>
  <si>
    <t>3 RUE BIR HAKAM LOT FOUDADI ETG 3 N</t>
  </si>
  <si>
    <t>AIT MELOUL</t>
  </si>
  <si>
    <t>BLOC 04 N° 49 LOT ARGANA</t>
  </si>
  <si>
    <t>STE FIRST PEINT</t>
  </si>
  <si>
    <t>BLOC 3 N°151 PETIT WIFAQ BENSERGAO</t>
  </si>
  <si>
    <t>STE SMARINEX</t>
  </si>
  <si>
    <t>64 RUE HASSAN BOUNAAMAINI</t>
  </si>
  <si>
    <t>STE CORYAD</t>
  </si>
  <si>
    <t>AV SANAOUBAR SECTEUR 19 BLOC D N° 1</t>
  </si>
  <si>
    <t>OUM AL QORA CIMENTS</t>
  </si>
  <si>
    <t>KELAA SRAGHNA</t>
  </si>
  <si>
    <t>CENTRE FRAITA CR FRAITA 43000</t>
  </si>
  <si>
    <t>10 LOTISSEMENT EL BAKIRI APT N°1</t>
  </si>
  <si>
    <t>STE TRANSPORT BINALWIDANE</t>
  </si>
  <si>
    <t>PARC D'ACTIVITE OUKACHA, AIN SEBAA,</t>
  </si>
  <si>
    <t>SDGT</t>
  </si>
  <si>
    <t>AV Med V RUE RGUIBAT, N°07 TANTAN</t>
  </si>
  <si>
    <t>738 LOT EL MASSAR BELMAJJAD ROUTE D</t>
  </si>
  <si>
    <t>25 RUE PATRICE LUMUMA</t>
  </si>
  <si>
    <t>STE LEADER CONNECT</t>
  </si>
  <si>
    <t>DE BIENFAISANCE RTE AIN BNI MATHAR</t>
  </si>
  <si>
    <t>4 RUE IMAM MOUSLIM OASIS</t>
  </si>
  <si>
    <t>STE CIMABEL (B)</t>
  </si>
  <si>
    <t>1.BD DAKHLA</t>
  </si>
  <si>
    <t>24, BOULEVARD RACHIDI</t>
  </si>
  <si>
    <t>QUARTIER INDUSTRIEL AIN ATIQ OUED Y</t>
  </si>
  <si>
    <t>STE ENTREPRISE AIT MENZAR</t>
  </si>
  <si>
    <t>RUE KADMA BD MOULAY ABDELLAH IMMEUB</t>
  </si>
  <si>
    <t>N°355,4EME ETAGE IMM.IFRANE BD AL M</t>
  </si>
  <si>
    <t>SUDAFER S.A.R.L</t>
  </si>
  <si>
    <t>N°12 GROUPE 69,LOT KAMAL EDDINE II</t>
  </si>
  <si>
    <t>STE S.S.M.T</t>
  </si>
  <si>
    <t>IMM ZAKI 2°ETAGE TAROUDANT</t>
  </si>
  <si>
    <t>STE YOUNJA IMMOBILIER</t>
  </si>
  <si>
    <t>191 AV H4 LOT MY THAMI OULFA</t>
  </si>
  <si>
    <t>STE M.M.P.I</t>
  </si>
  <si>
    <t>332 Bd BRAHIM  ROUDANI  MAARIF</t>
  </si>
  <si>
    <t>GENERAL D'EQUIPEMENT ELECTRIQUE</t>
  </si>
  <si>
    <t>BD A HANCHE BEN BOUAZZA Z.I SIDI BE</t>
  </si>
  <si>
    <t>HAY EL JADID CENTRE OULED BERHIL</t>
  </si>
  <si>
    <t>131, AVENUE ALLAL BEN ABDELLAH, N 8</t>
  </si>
  <si>
    <t>17 PLACE CHARLES NICOLE, ETAGE 7, A</t>
  </si>
  <si>
    <t>SOFAPROD S.A.R.L</t>
  </si>
  <si>
    <t>BLOC 6 N°3 QUARTIER INDUSTIEL BP 30</t>
  </si>
  <si>
    <t>STE GRTP</t>
  </si>
  <si>
    <t>CITY MABROUKA DERB BENNANI RUE 76 N</t>
  </si>
  <si>
    <t>STE REALINOX</t>
  </si>
  <si>
    <t>KM 14.6 ROUTE SECONDAIRE 110 AIN HA</t>
  </si>
  <si>
    <t>11 RUE VARSOVIE ETAGE  1 APPT 3 MER</t>
  </si>
  <si>
    <t>STE SAIL EXPRESSE</t>
  </si>
  <si>
    <t>CITE ESSALAM YASMINE GH. 1 IMM. 14</t>
  </si>
  <si>
    <t>STE TRAVALIS</t>
  </si>
  <si>
    <t>LOT N 16 HACHMIA SAADA 3 APT N 3 AU</t>
  </si>
  <si>
    <t>EMB(entreprise moussadak bouchta)</t>
  </si>
  <si>
    <t>6 RUE AL FOSTOQ,HAY RYAD</t>
  </si>
  <si>
    <t>TRAINVEST S.A.R.L</t>
  </si>
  <si>
    <t>LOTISSEMENTAL AFAK N°463 APP N°1</t>
  </si>
  <si>
    <t>STE YONTRAC</t>
  </si>
  <si>
    <t>BOULVARD BOURGOGNE RUE JAAFAR IBNOU</t>
  </si>
  <si>
    <t>113 AVE MARCHE VERTE QT JERYFATE</t>
  </si>
  <si>
    <t>REBEL CONSTRUCTION</t>
  </si>
  <si>
    <t>N°147 BLOC AL HOUDA BP N°14159 SALA</t>
  </si>
  <si>
    <t>STE JATEL</t>
  </si>
  <si>
    <t>ARRONDISSEMENT AIN CHOK, BUR N°4, 2</t>
  </si>
  <si>
    <t>SOTIMACO S.A.R.L</t>
  </si>
  <si>
    <t>BLOC A7 N°10 CITE ALQUODS BP 7263</t>
  </si>
  <si>
    <t>STE D'ELECTRICITE CHOUAIB</t>
  </si>
  <si>
    <t>78 BLOC F 14 CITE DAKHLA</t>
  </si>
  <si>
    <t>COMPTOIR TASSOURTE MATERIEL ET MATE</t>
  </si>
  <si>
    <t>ESSAOUIRA</t>
  </si>
  <si>
    <t>N°218 LOT AZLEF</t>
  </si>
  <si>
    <t>AHMA</t>
  </si>
  <si>
    <t>BOULVARD MOHAMED V SOUK JDID N°10 D</t>
  </si>
  <si>
    <t>STE MALK-TRAV</t>
  </si>
  <si>
    <t>SAID HAJJI N°456 ROUTE DE KENITRA</t>
  </si>
  <si>
    <t>FOU-GIA TRANS</t>
  </si>
  <si>
    <t>BENI MELLAL</t>
  </si>
  <si>
    <t>OULED ATTOU OULED AYAD</t>
  </si>
  <si>
    <t>BAADDI DE CONSTUCTION</t>
  </si>
  <si>
    <t>QUARTIER SIDI FDOUL RUE 6 N°1 TARRA</t>
  </si>
  <si>
    <t>STE TAMGROT INDUSTRIE</t>
  </si>
  <si>
    <t>ALQODS "80/2" N°13 IMMEUBLE C BAYED</t>
  </si>
  <si>
    <t>N°103 SECTEUR L HAY EL HOUDA</t>
  </si>
  <si>
    <t>STE 3C TRAVAUX</t>
  </si>
  <si>
    <t>N°103 SECTEUR L AL HOUDA AGADIR</t>
  </si>
  <si>
    <t>STE ARAICH CONSTRUCTION</t>
  </si>
  <si>
    <t>83 RUE RAHAL BEN AHMED</t>
  </si>
  <si>
    <t>STE YADATRAV</t>
  </si>
  <si>
    <t>IMMEUBLE 68 N° C 5 HAY MOUBARAKA AL</t>
  </si>
  <si>
    <t>STE CHAUDRO PLUS</t>
  </si>
  <si>
    <t>ELJADIDA</t>
  </si>
  <si>
    <t>RUE SERKOUF IMMEUBLE BADR 4, APPART</t>
  </si>
  <si>
    <t>STE ARCHI CONSTRUCTION</t>
  </si>
  <si>
    <t>LOT HADJ FATEH BD OUAD DAOURA N°344</t>
  </si>
  <si>
    <t>STE LAGNINI</t>
  </si>
  <si>
    <t>24 BIS RES. EL KOTOBIA AIN CHOCK</t>
  </si>
  <si>
    <t>STE ECBT</t>
  </si>
  <si>
    <t>33 AV MY DRISS</t>
  </si>
  <si>
    <t>HAYDA TRANS</t>
  </si>
  <si>
    <t>HID N° 35, RUE 19 GROUPE 6 HAY MY R</t>
  </si>
  <si>
    <t>STE SALAMA BETON</t>
  </si>
  <si>
    <t>DOUAR AL HMAMDA MOULAY ABDELLAH/KM4</t>
  </si>
  <si>
    <t>STE AUXI BATIMENT</t>
  </si>
  <si>
    <t>HAY MLY ISMAIL SECTEUR II 1463</t>
  </si>
  <si>
    <t>RMA NASR TRAKING</t>
  </si>
  <si>
    <t>61 AV. LALLA YACOUT, ANGLE MUSTAPHA</t>
  </si>
  <si>
    <t>STE ALPHA DALLE</t>
  </si>
  <si>
    <t>2 LOT MALAK ETG RDC MAGASIN 6 SIDI</t>
  </si>
  <si>
    <t>STE ACIZA</t>
  </si>
  <si>
    <t>26, AVENUE MERS SULTAN, APPT 3 ÉTAG</t>
  </si>
  <si>
    <t>N° 3012 AV DES FAR LACHALI</t>
  </si>
  <si>
    <t>BETON TECHNOLOGY</t>
  </si>
  <si>
    <t>KM4 ROUTE MARRAKECH CERCLE MY ABDEL</t>
  </si>
  <si>
    <t>STE JAOUAHIR SOUSS TRAVAUX</t>
  </si>
  <si>
    <t>IMM IFRANE 1er ETAGE APP22 BIRANZAR</t>
  </si>
  <si>
    <t>STE PALMA NEMUS</t>
  </si>
  <si>
    <t>LOT 328 QI S. GHANEM ENTREPORT 8</t>
  </si>
  <si>
    <t>STE G.E.S.B</t>
  </si>
  <si>
    <t>N°34 ROUTE RABAT DYAR SALAM DARYS E</t>
  </si>
  <si>
    <t>STE LA LIGNE BLANCHE</t>
  </si>
  <si>
    <t>COMPLESE SKHIRAT ANGLE AV HASSA2 &amp;</t>
  </si>
  <si>
    <t>FIRDAWSS DISTRIBUTION S.A.R.L.</t>
  </si>
  <si>
    <t>TR 1 - 236 DAR ESSALAM AFAQ</t>
  </si>
  <si>
    <t>72 RUE 8 GR 8 SIDI MOUMEN</t>
  </si>
  <si>
    <t>CHTOUKA LOG</t>
  </si>
  <si>
    <t>AIT BAHA</t>
  </si>
  <si>
    <t>AIT AMIRA CHTOUKA AIT BAHA</t>
  </si>
  <si>
    <t>MR EL HAJOUJI MED</t>
  </si>
  <si>
    <t>AIT BAHA  CHTOUKA AIT BAHA</t>
  </si>
  <si>
    <t>RES AL BADRIMM 104 ETG2 AIN SEBAA</t>
  </si>
  <si>
    <t>N56 LOT PRESTIGIA BUREAU 25 CHAMPS</t>
  </si>
  <si>
    <t>Mr EZZAHIRI ALI</t>
  </si>
  <si>
    <t>MAHFAR RUE MHAMI GHIZLAN N°11 PEPIN</t>
  </si>
  <si>
    <t>STE LES CHANTIERS MAROCAINS MODERNE</t>
  </si>
  <si>
    <t>IMM1 SECT LOT24 HA APPT N°2 TEMARA</t>
  </si>
  <si>
    <t>IMM LIRKI M'HAITA B.P. 610</t>
  </si>
  <si>
    <t>STAPORT</t>
  </si>
  <si>
    <t>ENSEMBLE RESIDENTIEL AL BADR N°2, 1</t>
  </si>
  <si>
    <t>BRIQUASSOUR</t>
  </si>
  <si>
    <t>HAY CHLIOUATE 83350 OULED TEIMA</t>
  </si>
  <si>
    <t>GLOBETON</t>
  </si>
  <si>
    <t>14 RUE DE LUCERNE RES LATIFA Q DES</t>
  </si>
  <si>
    <t>STE ESSAADA BATIMENT</t>
  </si>
  <si>
    <t>303 ROUTE D'ELJADIDA</t>
  </si>
  <si>
    <t>STE EMPREINTE T.P.</t>
  </si>
  <si>
    <t>N°49 LOT EL WAHDA ANZA-AGADIR</t>
  </si>
  <si>
    <t>Ste GRANAL</t>
  </si>
  <si>
    <t>279 BD ZERKTOUNI</t>
  </si>
  <si>
    <t>STE BNEE</t>
  </si>
  <si>
    <t xml:space="preserve"> KAMAL II BLOC C N 1174</t>
  </si>
  <si>
    <t>AICHA MATERIAUX</t>
  </si>
  <si>
    <t>DOUAR LABAARIR SIDI TAHER</t>
  </si>
  <si>
    <t>STE REVABITAT</t>
  </si>
  <si>
    <t>RES. AL FIRDAOUS A IMM N A ETG3 APP</t>
  </si>
  <si>
    <t>STE LAAOUINATE DES TRAVAUX</t>
  </si>
  <si>
    <t>4 BL N°5 AVENUE 8 HAY BIR ANZARANE</t>
  </si>
  <si>
    <t>AMAN SUD INVESTISSEMENT</t>
  </si>
  <si>
    <t>IMINTANOUT</t>
  </si>
  <si>
    <t>HAY ADDAR AVENUE BIR ANZARANE</t>
  </si>
  <si>
    <t>ABHAJE FRERES</t>
  </si>
  <si>
    <t>ROUTE TAROUDANT OULED BERHIL BP 77</t>
  </si>
  <si>
    <t>DROGUERIE MAN.GOR</t>
  </si>
  <si>
    <t>Bd BRAHIM ROUDANI BAB LAKHMISS</t>
  </si>
  <si>
    <t xml:space="preserve"> QUARTIER OULED ALI MUNICIPALITE JE</t>
  </si>
  <si>
    <t>STE PROMOTHERME ENVIRONNEMENT</t>
  </si>
  <si>
    <t>104, BD CHEFCHAOUNI AIN SEBAA</t>
  </si>
  <si>
    <t>BETOMAR LSM GRA --&gt; GRA</t>
  </si>
  <si>
    <t>OULAD ABBOU</t>
  </si>
  <si>
    <t>50, RUE ZINEB ISHAK 2ÈME ÉTAGE LA V</t>
  </si>
  <si>
    <t>STE ACHGHAL</t>
  </si>
  <si>
    <t>18 AVENUE OMAR IBN KHATTAB, APPT N</t>
  </si>
  <si>
    <t>STE BSTP (B)</t>
  </si>
  <si>
    <t xml:space="preserve"> TEMARA</t>
  </si>
  <si>
    <t>RESIDENCE MOUNIK,IMM E APPT1 HARHOU</t>
  </si>
  <si>
    <t>MAESTRO DRYMIX</t>
  </si>
  <si>
    <t>ICHRAK CENTER LOT DIAMANT VERT IMM</t>
  </si>
  <si>
    <t>159 BD ZOUBEIR BNOU AL OVAM ROCHES</t>
  </si>
  <si>
    <t>275 Bd ZERKTOUNI</t>
  </si>
  <si>
    <t>STE TENOR STRUCTURE &amp; CONSTRUCTION</t>
  </si>
  <si>
    <t>NOUZHA 14EME ETAGE APPT N°10 BOURGO</t>
  </si>
  <si>
    <t>STE SPHINX CONSTRUCTION</t>
  </si>
  <si>
    <t>46 BD ZERKTOUNI 2EME ETAGE APPT N°6</t>
  </si>
  <si>
    <t>STE RB MAROC</t>
  </si>
  <si>
    <t>PLACE RABIA ALAOUIA MAGASIN N°35 AG</t>
  </si>
  <si>
    <t>BENGUERIR</t>
  </si>
  <si>
    <t>JNAN LKHAIR N°570</t>
  </si>
  <si>
    <t>DOUAR IKIOU DRARGA</t>
  </si>
  <si>
    <t>STE ILMA METAL</t>
  </si>
  <si>
    <t>AGADIR QI ROUTE TAKAD SIDI BIBI</t>
  </si>
  <si>
    <t>STE MIAH WA KANAWAT CHAMAL</t>
  </si>
  <si>
    <t>N 27, AV MOHAMED V, LOTISSEMENT AL</t>
  </si>
  <si>
    <t>ATLAS PAVES</t>
  </si>
  <si>
    <t>AKHLIJ DRARGA</t>
  </si>
  <si>
    <t>LA GALERIE FAMILIA ÉTAGE 2 RUE OUSS</t>
  </si>
  <si>
    <t>ANDALOUS 3 GH 11 IMMEUBLE 3 APPT 12</t>
  </si>
  <si>
    <t>STE S.O.R.T.</t>
  </si>
  <si>
    <t>AV HASSAN II RES ILHAM II IMM B 1er</t>
  </si>
  <si>
    <t>STE START TRAVAUX</t>
  </si>
  <si>
    <t>29 ROUTE MED VI CENTRE COMMERCIAL E</t>
  </si>
  <si>
    <t>STE NTG HOLDING</t>
  </si>
  <si>
    <t>OP ESSALAM GH 5 IMM 31 APPT 8 OULFA</t>
  </si>
  <si>
    <t>N° 305 HAY TADDARTE ANZA</t>
  </si>
  <si>
    <t>2JHL HOLDING SA</t>
  </si>
  <si>
    <t>N°1, 321 LOT AL MASSAR</t>
  </si>
  <si>
    <t>EQUIPEMENT OUNASSER</t>
  </si>
  <si>
    <t>EL HIZAM LOT CHEMS II BD MY ABDELLA</t>
  </si>
  <si>
    <t>INSAY</t>
  </si>
  <si>
    <t>ZAGORA</t>
  </si>
  <si>
    <t>BP N°6 CENTRE AGDZ</t>
  </si>
  <si>
    <t>KELAAT SRAGHNA</t>
  </si>
  <si>
    <t>LOT ZAOUIA N°26 2ème ETG EL ATTAOUI</t>
  </si>
  <si>
    <t>STE FAMOUS B.T.P</t>
  </si>
  <si>
    <t>LOT N° 573 EXTENSION TILILA TIKIOUI</t>
  </si>
  <si>
    <t>STE LES STATIONS</t>
  </si>
  <si>
    <t>23 Bd OKBA IBNO NAFII ETG 3 N°5 HAY</t>
  </si>
  <si>
    <t>STE CONCEPTEC</t>
  </si>
  <si>
    <t>PORT DE PECHE</t>
  </si>
  <si>
    <t>STE EL HASSINI MOHAMED</t>
  </si>
  <si>
    <t>LOT EZZAHRA LOT 195 BERRECHID-SAHEL</t>
  </si>
  <si>
    <t>BENSLIMANE</t>
  </si>
  <si>
    <t>64 LOTISSEMENT LAAYOUNE AIN TIZGHA</t>
  </si>
  <si>
    <t>DANICOM</t>
  </si>
  <si>
    <t>FQUIH BEN SALAH</t>
  </si>
  <si>
    <t>HAY NAJAT RUE BENI MELLAL 1er ETG A</t>
  </si>
  <si>
    <t>RUE ADRAR N°7131 TAFRDIT TMSIA INZE</t>
  </si>
  <si>
    <t>67 RUE ZAHRAOUI ABOU ELKACEM APP 60</t>
  </si>
  <si>
    <t>I2T NEGOCE</t>
  </si>
  <si>
    <t>47, BD LALLA YAKOUT 5ÈME ETAGE</t>
  </si>
  <si>
    <t>STE SOLVED</t>
  </si>
  <si>
    <t>3 ANGLE MANSOR EDDAHBI ET JAMAK EDD</t>
  </si>
  <si>
    <t>RABOMAT</t>
  </si>
  <si>
    <t>ROUTE NATIONALE N°10 DOUIOUIR</t>
  </si>
  <si>
    <t>RC INDUSTRIE</t>
  </si>
  <si>
    <t>RUE 845 N°82 DOUGHRAM TARRAST</t>
  </si>
  <si>
    <t>AKALNSOUSS</t>
  </si>
  <si>
    <t>SIEGE N°35 BIS LOT YASMINE</t>
  </si>
  <si>
    <t>GOUMGHAR FRERES</t>
  </si>
  <si>
    <t>RUE 1 N°401 HAY AMOUGAY DCHEIRA</t>
  </si>
  <si>
    <t>BOUTRACIM</t>
  </si>
  <si>
    <t>ROUTE IFNI</t>
  </si>
  <si>
    <t>STE MP PROJECT</t>
  </si>
  <si>
    <t>KM 14 DOUAR LAMNACIR LOULALDA</t>
  </si>
  <si>
    <t>STE TAOURIRTE ETANCHEITE</t>
  </si>
  <si>
    <t>LOT CHARAF  LOT N¿ 58 SIDI MAAROUF</t>
  </si>
  <si>
    <t>PERLA B.T.P.</t>
  </si>
  <si>
    <t>LOT N°16 PARC INDUSTRIEL DE BOUSKOU</t>
  </si>
  <si>
    <t>255 LISSASFA 2 BLOC A LISSASFA</t>
  </si>
  <si>
    <t>JADMIR</t>
  </si>
  <si>
    <t>LOT N 404 ZONE INDUSTRIEL</t>
  </si>
  <si>
    <t>HAY AMAL 1 IMM B N°92 APPT 8 TIT ME</t>
  </si>
  <si>
    <t>VITAL FER</t>
  </si>
  <si>
    <t>COMMUNE RURALE MEJJATIA OULED TALEB</t>
  </si>
  <si>
    <t>GRANDS TRAVAUX</t>
  </si>
  <si>
    <t>HAY AL MOUKHAYAM EL OUATIA</t>
  </si>
  <si>
    <t>STRINOV</t>
  </si>
  <si>
    <t>N 168 HAY AL WAHDA</t>
  </si>
  <si>
    <t>STE SOLSIF MAROC (B)</t>
  </si>
  <si>
    <t>13 RUE MOHAMED IBN ISHAQ AV AHMED B</t>
  </si>
  <si>
    <t>N°250 LOT BIRANZARANE ASSAKA TIKIOU</t>
  </si>
  <si>
    <t>STE NADA BENNE</t>
  </si>
  <si>
    <t>136 LOTISSMENT OULED AABOU</t>
  </si>
  <si>
    <t>108 IMM A5 RESIDENCE NOURJADIDA</t>
  </si>
  <si>
    <t>CENTRE LAHGAGCHA OULED AMRANE</t>
  </si>
  <si>
    <t>STE SME2D</t>
  </si>
  <si>
    <t>212 HAY ESSAADA</t>
  </si>
  <si>
    <t>MAG N°1 LOT N°116 LOT HAD SOUALEM</t>
  </si>
  <si>
    <t>PORTE CALIFORNIE IMM ANNAFOURA ETG</t>
  </si>
  <si>
    <t>ZONE INDUSTRIELLE KM 5 FOUARATE RTE</t>
  </si>
  <si>
    <t>STE BENNOURI TRAVAUX</t>
  </si>
  <si>
    <t>YOUSSOUFIA</t>
  </si>
  <si>
    <t>N° 680 HAY IGENDIS</t>
  </si>
  <si>
    <t>STE INIR DE CNSTRUCTION</t>
  </si>
  <si>
    <t>DOUAR AIT TAOUKT TIKIOUINE N°651 DR</t>
  </si>
  <si>
    <t>AFALLA MATERIAUX</t>
  </si>
  <si>
    <t>DOUAR OULED TERNA CERCLE SIDI BOURJ</t>
  </si>
  <si>
    <t>STE GEMARNEK BTP</t>
  </si>
  <si>
    <t>HAY EL HASSANI BLOC D N° 287</t>
  </si>
  <si>
    <t>STE COGEMAT</t>
  </si>
  <si>
    <t xml:space="preserve"> DOUAR HARBIL B.P 12672</t>
  </si>
  <si>
    <t>TAMELLALET TRAVAUX</t>
  </si>
  <si>
    <t>EL KELAA SRAGHNA</t>
  </si>
  <si>
    <t>70 COMPLEXE ECONOMIQUE ET SOCIALE 2</t>
  </si>
  <si>
    <t>5ÈME ETAGE N° 511</t>
  </si>
  <si>
    <t>STE RESORT TRAVAUX DIVERS</t>
  </si>
  <si>
    <t>COMMUNE DRARGA TIKIOUNE</t>
  </si>
  <si>
    <t>BENRHENNOU TRAVAUX</t>
  </si>
  <si>
    <t>DOUAR DAIJATE, MOULAY ABDELLAH</t>
  </si>
  <si>
    <t>RIVA INDUSTRIE</t>
  </si>
  <si>
    <t>ANGLE Bd ZERKTOUNI ET Bd Med BEN AB</t>
  </si>
  <si>
    <t>STE BAYDAR BAT</t>
  </si>
  <si>
    <t>IMM 3 N° 12 6EME TRANCHE HAY AL AZH</t>
  </si>
  <si>
    <t>STE 2 SS BTP</t>
  </si>
  <si>
    <t>MAG EN RDC LOT N38 HAY ABBADI</t>
  </si>
  <si>
    <t>STE ANZI MATERIAUX (B)</t>
  </si>
  <si>
    <t>115 AV MOHAMED 5 AMOUGAY ROUTE D'IN</t>
  </si>
  <si>
    <t>LAFARGEHOLCIM MAROC</t>
  </si>
  <si>
    <t>6 RTE DE LA MECQUE (CALIFORNIE)</t>
  </si>
  <si>
    <t>STE ATELIER ENSEIGNE</t>
  </si>
  <si>
    <t>108, RUE RAHAL BEN AHMED.2ÈME ETG N</t>
  </si>
  <si>
    <t>DYNAMIQUE ATLAS</t>
  </si>
  <si>
    <t>BLOC A 213 RUE ALOUAIMA HAY ZAITOUN</t>
  </si>
  <si>
    <t>AGAMIX MAROC</t>
  </si>
  <si>
    <t>CENTRE AHEL REMAL AIN CHOUAIB</t>
  </si>
  <si>
    <t>WORKFOR</t>
  </si>
  <si>
    <t>MAGASIN 24 RÉSIDENCE ISMAIL AVENUE</t>
  </si>
  <si>
    <t>GROUPE ATTAKADDOUM GH 2-17 ETAGE 2</t>
  </si>
  <si>
    <t>STE DU SAHEL ET SAHARA</t>
  </si>
  <si>
    <t>48 LOT MAJD SAHEL HAD SOUALEM</t>
  </si>
  <si>
    <t>MACOMAM</t>
  </si>
  <si>
    <t>DOUAR AIN LDIOUIR CR MACHRAA LAIN</t>
  </si>
  <si>
    <t>ESPACE SUD CONSTRUCTION</t>
  </si>
  <si>
    <t>CENTRE TANALT CHTOUKA AIT BAHA</t>
  </si>
  <si>
    <t>ADRAR 552</t>
  </si>
  <si>
    <t>TACHRAFTE MATERIAUX DE CONSTRUCTION</t>
  </si>
  <si>
    <t>308 LOT ENNASSIM MHAMID</t>
  </si>
  <si>
    <t>STE SOCOTRAD TRAVAUX</t>
  </si>
  <si>
    <t>64 HAY ELWAHDA</t>
  </si>
  <si>
    <t>STE AROMED</t>
  </si>
  <si>
    <t>RÉSIDENCE BADR, APPT N°5, AVENUE FA</t>
  </si>
  <si>
    <t>STE FILS LAMHAMDI BELHADJ</t>
  </si>
  <si>
    <t>N 1977 MARJANE II</t>
  </si>
  <si>
    <t>51 BIS, BLOC E1, CITÉ DAKHLA</t>
  </si>
  <si>
    <t>Mr CHAKIR MUSTAPHA</t>
  </si>
  <si>
    <t>60 RUE EL KOUTOUBIA HAY EL MAGHRIB</t>
  </si>
  <si>
    <t>RUE PERONNE BELVEDERE N 26 3EME ETG</t>
  </si>
  <si>
    <t>STE ALMA-STRA</t>
  </si>
  <si>
    <t>BD SAKIA EL HAMARAE N°28 HAY CHOUHA</t>
  </si>
  <si>
    <t>15, AVENUE AL ABTAL, N 04, AGDAL</t>
  </si>
  <si>
    <t>44 IMM 8 RES SALMA 2 Bd IBN ALKHATI</t>
  </si>
  <si>
    <t>Mr ADIB AZEDDINE</t>
  </si>
  <si>
    <t>RES BADRIANIS APPT 2 SIDI MAAROUF</t>
  </si>
  <si>
    <t>STE SERN</t>
  </si>
  <si>
    <t>11, RUE OUED ZIZ HAY SAFAE, KARIA</t>
  </si>
  <si>
    <t>STE ETUCO</t>
  </si>
  <si>
    <t>198 RUE MUSTAPHA EL MAANI</t>
  </si>
  <si>
    <t>MR CONSTRUCTION</t>
  </si>
  <si>
    <t>CO CTOUKA LOG VILLAGE PILOTE BIOUGR</t>
  </si>
  <si>
    <t>STE EXTRAV DE CONSTRUCTION</t>
  </si>
  <si>
    <t>APPT22 ETG3 RESIDENCE ALAZIZIYA RUE</t>
  </si>
  <si>
    <t>STE LOCHIR</t>
  </si>
  <si>
    <t>ANGLE RUE F ET RUE 65 LOTISSEMENT S</t>
  </si>
  <si>
    <t>RUE ANDALOUSE RÉSIDENCE ESSAADA ENT</t>
  </si>
  <si>
    <t>RUE SANIA N°109 JERIFAT BP 6282 SAF</t>
  </si>
  <si>
    <t>C/O N° C 76 Z.I TASSILA</t>
  </si>
  <si>
    <t>MINASTIF</t>
  </si>
  <si>
    <t>REZ-DE- CHAUSSEE APPT N° 28 IMMEBLE</t>
  </si>
  <si>
    <t>STE KALIFA PLANTE</t>
  </si>
  <si>
    <t>EL AMINE LISSASFA ROUTE ELJADIDA</t>
  </si>
  <si>
    <t>STE MOROCCO PRECISION MOULDING</t>
  </si>
  <si>
    <t>ETAGE 3 APT 5, QUARTIER BENJDIA</t>
  </si>
  <si>
    <t>934 HAY ENNAHDA 1</t>
  </si>
  <si>
    <t>STE HTCD</t>
  </si>
  <si>
    <t>APPT 4, IMM N 71, 1ER ETAGE HAY SKI</t>
  </si>
  <si>
    <t>SODREYAS</t>
  </si>
  <si>
    <t>132 AVENUE AL KIFAH CYM</t>
  </si>
  <si>
    <t>FAVEMAC</t>
  </si>
  <si>
    <t>N°46, AVENUE JABIR BNOU HAYAN CITE</t>
  </si>
  <si>
    <t>4 ANGLE RUE GHARNI ET MOSTAPHA RAFI</t>
  </si>
  <si>
    <t>STE SOCADELEG</t>
  </si>
  <si>
    <t>L'IMMEUBLE BMCE, 2ÈME ETAGE, APPART</t>
  </si>
  <si>
    <t>228 RIAD SALAM</t>
  </si>
  <si>
    <t>STE IMISKAR TRAVAUX</t>
  </si>
  <si>
    <t>N° 181 BLOC B HAY AL MOUSTAKBAL TIK</t>
  </si>
  <si>
    <t>STE ACTIV TRAVAUX</t>
  </si>
  <si>
    <t>24 HABIB BOURGUIBA 1ER ETG NR 10</t>
  </si>
  <si>
    <t>STE FARISBAT</t>
  </si>
  <si>
    <t>53 LOT HAFED ELKHEIR SIDI MAAROUF</t>
  </si>
  <si>
    <t>EMENE PREFA</t>
  </si>
  <si>
    <t>4 RUE IMAM MOUSLIM, SOUS SOL,OASIS</t>
  </si>
  <si>
    <t>STE JIMARWA TRAVAUX</t>
  </si>
  <si>
    <t>SIDI SLIMANE</t>
  </si>
  <si>
    <t>IMM 34 LOT AGDAL</t>
  </si>
  <si>
    <t>CIMA MOUR</t>
  </si>
  <si>
    <t>HAY EL JADID OULED BERHIL PROVINCE</t>
  </si>
  <si>
    <t>STE IMAF NEGOCE</t>
  </si>
  <si>
    <t>NR 82 RUE 906 CITE ASSALAM</t>
  </si>
  <si>
    <t xml:space="preserve"> HAY EL HAJ ROUTE SEBT IDA OUKRANE</t>
  </si>
  <si>
    <t>STE TEXOL</t>
  </si>
  <si>
    <t>200, AV. PRINCE HÉRITIER, 2ÉME ETAG</t>
  </si>
  <si>
    <t>ATLAS ENERGIE</t>
  </si>
  <si>
    <t>24 ROUTE DU SUD</t>
  </si>
  <si>
    <t>STE GHALI CONSTRUCTION</t>
  </si>
  <si>
    <t>30 APP 8 RUE MOULAY AHMED LOUAKILI</t>
  </si>
  <si>
    <t>STE SMEE</t>
  </si>
  <si>
    <t>56, RUE DU CEDRE, ETAGE 2, BRANES</t>
  </si>
  <si>
    <t>STE AH CONSTRUCTION</t>
  </si>
  <si>
    <t xml:space="preserve"> 10 RUE CHRARDA RDC DERB LOUBILA BO</t>
  </si>
  <si>
    <t>SAFI ENERGY COMPANY</t>
  </si>
  <si>
    <t>TWIN CENTER, TOUR A, 24EME ETAGE, B</t>
  </si>
  <si>
    <t>Mr JABRI ABDELFETTAH</t>
  </si>
  <si>
    <t>LOTISSEMENT MAYSSANE OUELDSALEH LOT</t>
  </si>
  <si>
    <t>N°701 APPT 6 MASSIRA 1B</t>
  </si>
  <si>
    <t>15 RUE DES TOURNELLES RIVIERA</t>
  </si>
  <si>
    <t>STE COSIMCO MAROC SUCCURSALE</t>
  </si>
  <si>
    <t>CENTRE D'AFFAIRE EBUSINESS, 2ÈME ET</t>
  </si>
  <si>
    <t>STE ARAB AGENCEMENT</t>
  </si>
  <si>
    <t>N° 3 RESIDENCE AL FATH</t>
  </si>
  <si>
    <t>STE GLOBAL TRAVAUX SPECIAUX</t>
  </si>
  <si>
    <t>9 RESIDENCE GALIS, 4EME ETAGE, APPT</t>
  </si>
  <si>
    <t>LOT 561 APPT E1 RDC SECTEUR 1 MERS</t>
  </si>
  <si>
    <t>STE YENI CONSTRUCTION</t>
  </si>
  <si>
    <t>RUE DCHIRA N 118 HAY NAHDA APPT</t>
  </si>
  <si>
    <t>STE KODIABEDA</t>
  </si>
  <si>
    <t>12, RUE IBNOU HAJAR, APPARTEMENT 9,</t>
  </si>
  <si>
    <t>18 RUE OMAR IBN KHATTAB APPT N 2 AG</t>
  </si>
  <si>
    <t>STE KENZ MAROC</t>
  </si>
  <si>
    <t>RTE PRINCIPALE DE RABAT KM2</t>
  </si>
  <si>
    <t>STE PHENIX TRAVAUX</t>
  </si>
  <si>
    <t>RUE SOUMAYA RESIDENCE SHEHRAZADE 3-</t>
  </si>
  <si>
    <t>COMPTOIR MOUDNI DE MATERIAUX DE CON</t>
  </si>
  <si>
    <t>228 LOTISSEMENT ALWOUROUD A1 AWAMA</t>
  </si>
  <si>
    <t>LOT DOUNIA, LOT N° 7. BENI DRAR</t>
  </si>
  <si>
    <t>SAMIA 1, SAADA 3</t>
  </si>
  <si>
    <t>GHANICIMA</t>
  </si>
  <si>
    <t>KM 55, RTE DE OUALIDIA</t>
  </si>
  <si>
    <t>GHAT SUD</t>
  </si>
  <si>
    <t>LOT MELK CHEIKH ASMAE II NUMERO 3</t>
  </si>
  <si>
    <t>KALAA NORD</t>
  </si>
  <si>
    <t>LOT MELK CHEIKH ASMAE II NUMERO 5</t>
  </si>
  <si>
    <t>Mr DALI ABDERRAHIM</t>
  </si>
  <si>
    <t>DR DAIJATE OD BOUAZIZ NORD EL JADID</t>
  </si>
  <si>
    <t>STE METRISE D'ATLAS</t>
  </si>
  <si>
    <t>AIT BRAHIM OULED M'BAREK</t>
  </si>
  <si>
    <t>H.A MATERIAUX</t>
  </si>
  <si>
    <t>N173 LOT EL MASSAR</t>
  </si>
  <si>
    <t>15 AVENUE AL ABTAL APPT N 4 AGDAL</t>
  </si>
  <si>
    <t>RITA FER</t>
  </si>
  <si>
    <t>408, ANGLE Bvd ABDELMOUMEN &amp; Bvd AN</t>
  </si>
  <si>
    <t>SUPERFLOR</t>
  </si>
  <si>
    <t>187, MASSIRA I</t>
  </si>
  <si>
    <t>STE MEGAFON</t>
  </si>
  <si>
    <t>10 RUE LIBERTE 3ÉME ETAGE N°5</t>
  </si>
  <si>
    <t>STE REALISATION DES CONSTRUCTION AV</t>
  </si>
  <si>
    <t>16, Rue El Borj, App. N°10, Hassan</t>
  </si>
  <si>
    <t>STE SOECO</t>
  </si>
  <si>
    <t>LOTISSEMENT MASSIRA HASSANIA RUE 05</t>
  </si>
  <si>
    <t>STE FLASH BAT</t>
  </si>
  <si>
    <t>57 BD JININE LOT RATC AL QODS SIDI</t>
  </si>
  <si>
    <t>STE CAMPEZO</t>
  </si>
  <si>
    <t>RUE AIT BAHA LOT BELLE VUE N° 40</t>
  </si>
  <si>
    <t>STE ROUANDI</t>
  </si>
  <si>
    <t>DEMNATE</t>
  </si>
  <si>
    <t>HAY EL KASBA</t>
  </si>
  <si>
    <t>STE LA GENERALE DES MINES ET CARRIE</t>
  </si>
  <si>
    <t>HAY RYAD - MAHAJ RYAD - IMMEUBLE MA</t>
  </si>
  <si>
    <t>STE AVANZA TRAVAUX</t>
  </si>
  <si>
    <t>80 AV AL QODS LOTISSEMENT MERYAM LO</t>
  </si>
  <si>
    <t>STE MEARAJ CONSTRUCTION</t>
  </si>
  <si>
    <t>5 RUE 11 HAY EL MERS APT N°5 HAY HA</t>
  </si>
  <si>
    <t>Mr BRAHIM MOUSSAOUI RAHHALI</t>
  </si>
  <si>
    <t>JNANE CALIFORNIE IMM EMMERAUDE 3 ET</t>
  </si>
  <si>
    <t>PERFORMANCE MATERIEL</t>
  </si>
  <si>
    <t>KM 11.5 DR EL CAID ROUTE DE SAFI</t>
  </si>
  <si>
    <t>STE DBSTELECOM</t>
  </si>
  <si>
    <t>N 20 RUE 321 HAY RIAD SALAM</t>
  </si>
  <si>
    <t>ENCAISSEMENT A IDENTIFIER</t>
  </si>
  <si>
    <t>DELTA MATERIAUX</t>
  </si>
  <si>
    <t>BD OKBA BNOU NAFII - AIN SEBAÂ - KM</t>
  </si>
  <si>
    <t>KM 15 QUARTIER INDUSTRIEL AVENUE HA</t>
  </si>
  <si>
    <t>STE VARWOC</t>
  </si>
  <si>
    <t>N°847 LOT MSGUINA COMMUNE DRARGA</t>
  </si>
  <si>
    <t>343 RDC SIDI GHANEM</t>
  </si>
  <si>
    <t>LE MONDE PREFA</t>
  </si>
  <si>
    <t>BEN ABDELLAH, RÉSIDENCE MARINA CENT</t>
  </si>
  <si>
    <t>RMCO</t>
  </si>
  <si>
    <t>46 BOULEVARD ZERKTOUNI 3EME ETG APT</t>
  </si>
  <si>
    <t>61 AVENUE LALLA YACOUT ANGLE MUSTAP</t>
  </si>
  <si>
    <t>STE V.D.F ENVIRONNEMENT</t>
  </si>
  <si>
    <t>LOTISSEMENT TISSIR, N° 127</t>
  </si>
  <si>
    <t>STE GROVOTRAV</t>
  </si>
  <si>
    <t>LOT ANAS 2B BLOC E N°1 RDC TIT MELL</t>
  </si>
  <si>
    <t>LBH TRANS &amp; TRAVAUX</t>
  </si>
  <si>
    <t>MAGASIN N°140 HAY ELAHD ALJADID BLO</t>
  </si>
  <si>
    <t>STE MAROC EMBALLAGE</t>
  </si>
  <si>
    <t>116,BD SFAX -EX BENAISSA EJJAROUANI</t>
  </si>
  <si>
    <t>STE BAFIM</t>
  </si>
  <si>
    <t>BD AL QODS, IMMEUBLE COLLABORATION,</t>
  </si>
  <si>
    <t>STE CMGP</t>
  </si>
  <si>
    <t>PARC INDUSTRIEL SAPINO, LOTS 102 À</t>
  </si>
  <si>
    <t>VN 10 RUE ATLAS RESIDENCE KHAWLA AP</t>
  </si>
  <si>
    <t>APPRT 7 N° 952 LOT AL MASSAR ROUTE</t>
  </si>
  <si>
    <t>MMC MATERIAUX</t>
  </si>
  <si>
    <t>252 BD YACOUB EL MANSOUR</t>
  </si>
  <si>
    <t>293, BOULEVARD YACOUB EL MANSOUR</t>
  </si>
  <si>
    <t>CHEZ BLOC C N°75 DOUAR AMZIL BENSER</t>
  </si>
  <si>
    <t>STE SOLUTION ENERGIE ET TELECOM</t>
  </si>
  <si>
    <t>RUE 7 N°5 ETAGE 2 APPT 4 SAADA SIDI</t>
  </si>
  <si>
    <t>SANITAIRE ELWAHDA</t>
  </si>
  <si>
    <t>16 BD AL KHALIL HAY ELMSALLA AIN CH</t>
  </si>
  <si>
    <t>STE SAFETTRAS</t>
  </si>
  <si>
    <t>LOTISSEMENT ALIA N°17, DAR BOUAZZA</t>
  </si>
  <si>
    <t>GROUPE TRAVAUX ESSAOUIRA</t>
  </si>
  <si>
    <t>DOUAR HAJ AMHAMED. COMMUNE SIDI ABE</t>
  </si>
  <si>
    <t>STE AFRICELL</t>
  </si>
  <si>
    <t>3, RUE AIT OURIR ETAGE 2 BOURGOGNE</t>
  </si>
  <si>
    <t>LOTISS. DALILA RES. SAWSSANE IMMB 2</t>
  </si>
  <si>
    <t>CIMETAL</t>
  </si>
  <si>
    <t>1 RUE MUSTAPHA ELMEHDAOUI EX LIEUTE</t>
  </si>
  <si>
    <t>STE PROMATEL</t>
  </si>
  <si>
    <t>RUE REGRAGA RESIDENCE LA CORNICHE R</t>
  </si>
  <si>
    <t>STE AL MOTTAHIDA LIL BINA</t>
  </si>
  <si>
    <t>13. RUE AHMED ELMAJJATI. RÉS. LES A</t>
  </si>
  <si>
    <t>STE SOMAGECE</t>
  </si>
  <si>
    <t>26 AVENUE MERS SULTAN APPT3 1ER ETA</t>
  </si>
  <si>
    <t>NADOR</t>
  </si>
  <si>
    <t>DOUAR LAGHRIBA BOUARG</t>
  </si>
  <si>
    <t>OCEON SERV NEGOCE</t>
  </si>
  <si>
    <t>520 RDC LOTISSEMENT AZLEF</t>
  </si>
  <si>
    <t>SOZAD</t>
  </si>
  <si>
    <t>AIT OUZZINE AIT OUALLAL</t>
  </si>
  <si>
    <t>09, RUE LA BRUYÈRE - RÉSIDENCE YACO</t>
  </si>
  <si>
    <t>STE MARRAKECH FOND TRAV</t>
  </si>
  <si>
    <t>N° 8 MOSQUÉE DE JAOUHAR QUARTIER IN</t>
  </si>
  <si>
    <t>ROUTE 107 KM 2 DOUAR AHL LOGHLAM</t>
  </si>
  <si>
    <t>PREFA CHERKAOUI</t>
  </si>
  <si>
    <t>DOUAR BOURAS FROUGA COMMUNE AGAFAY</t>
  </si>
  <si>
    <t>KM 9 ROUTE D'EL JADIDA LISSASFA</t>
  </si>
  <si>
    <t>BIOTRA</t>
  </si>
  <si>
    <t>CENTRE LAHGAGCHA, OULAD AMRANE</t>
  </si>
  <si>
    <t>STE TECHNOCE</t>
  </si>
  <si>
    <t>RDC N°5 RUE ALEXANDRIE QUARTIER EL</t>
  </si>
  <si>
    <t>STE GHARNIT SIGNATURE</t>
  </si>
  <si>
    <t>RES. IMAN IMM A43 AV. ABDELKRIM KHA</t>
  </si>
  <si>
    <t>RA MATERIAU</t>
  </si>
  <si>
    <t>LOT ALAMAL CENTRE AIT AMIRA CHTOUKA</t>
  </si>
  <si>
    <t>STE IFRD NEGOCE</t>
  </si>
  <si>
    <t>AIT MELLOUL AGADIR</t>
  </si>
  <si>
    <t>MAGASIN A HAY BELHOUZI LQLIAA AIT M</t>
  </si>
  <si>
    <t>STE CIMETAL ARMATURE</t>
  </si>
  <si>
    <t>KM 12, ROUTE MEDIOUNA</t>
  </si>
  <si>
    <t>El Kelaâ des Sraghna</t>
  </si>
  <si>
    <t>N° 919 LOT AL BISSAT II TAMELLALT</t>
  </si>
  <si>
    <t>STE SAKAN BNI SIDEL</t>
  </si>
  <si>
    <t>DOUAR TLAT BENI SIDEL</t>
  </si>
  <si>
    <t>STE PROFESSIONAL GREEN</t>
  </si>
  <si>
    <t>RUE 6 IMM HADJ BOUCHTA APPT N°9</t>
  </si>
  <si>
    <t>STE MISATOM (B)</t>
  </si>
  <si>
    <t>KM 56 ROUTE DE OUALIDIA</t>
  </si>
  <si>
    <t>N5 BD DES CITRONNIERS AIN SEBAA</t>
  </si>
  <si>
    <t>MC SUD</t>
  </si>
  <si>
    <t>RÉS. SUPRATOURS, AV MOULAY ISMAIL,P</t>
  </si>
  <si>
    <t>STE ALMO JARDIN</t>
  </si>
  <si>
    <t>17,RUE 5 GROUPE 3 HAY SADRI SIDI OT</t>
  </si>
  <si>
    <t>48 BD HASSAN 2 BENSLIMANE</t>
  </si>
  <si>
    <t>STE DIBBOU TRAVAUX</t>
  </si>
  <si>
    <t>DOUAR ADOUZ C/R OUED SAFA</t>
  </si>
  <si>
    <t>Mr LHASSANI ABDELLAH</t>
  </si>
  <si>
    <t>LOTISSEMENT HAMRIA LOT N°45 AIN CHO</t>
  </si>
  <si>
    <t>STE OLD FOR</t>
  </si>
  <si>
    <t>LOTISSEMENT SIDI ABDELLAH, N° 1538,</t>
  </si>
  <si>
    <t>STE YASOCONST</t>
  </si>
  <si>
    <t>159 BD LA RESISTANCE N°10 1ER ETG</t>
  </si>
  <si>
    <t>STE RUTAS</t>
  </si>
  <si>
    <t>265 BD ZERKTOUNI ETG 9 N 92</t>
  </si>
  <si>
    <t>IMM BOUNIT 1ER ETAGE APPT N°01 RUE</t>
  </si>
  <si>
    <t>NAJAH TEMSIA SERVICE</t>
  </si>
  <si>
    <t>AVENUE AL WIFAQ NR 8546 TEMSIA</t>
  </si>
  <si>
    <t>STE SKAMEPAT</t>
  </si>
  <si>
    <t>75 HAY AL HOUDA ROUTE BOUZAKOURA</t>
  </si>
  <si>
    <t>DOUAR ZAOUITA ISSEN EDDIR OLD TEIMA</t>
  </si>
  <si>
    <t>STE ENTREPRISE ROUDANI ET AATIF DE</t>
  </si>
  <si>
    <t>N°10 BD DE LA LIBÉRTÉ 3ÈME ÉTAGE N°</t>
  </si>
  <si>
    <t>STE ETABLISSEMENT MAROCAIN DES TRAV</t>
  </si>
  <si>
    <t>AFERNI II IMM A5 APPT N°204 RIAD SA</t>
  </si>
  <si>
    <t>SOZAGRI</t>
  </si>
  <si>
    <t>DOUAR AIT OUZZINE AIT OUALLAL</t>
  </si>
  <si>
    <t>STE RMAY TRANS MAROC</t>
  </si>
  <si>
    <t>39 AV LALLA YACOUT APPD 5 EME ETG</t>
  </si>
  <si>
    <t>STE SOTRA ELEGANCE</t>
  </si>
  <si>
    <t>KHENIFRA</t>
  </si>
  <si>
    <t>42 HAY EL KAID IDRISS ELASRI</t>
  </si>
  <si>
    <t>STE GECIVTEL</t>
  </si>
  <si>
    <t>IMM 30 APPT 8 RUE MOULAY AHMED LOUK</t>
  </si>
  <si>
    <t>STE RHNIMA TRAVAUX</t>
  </si>
  <si>
    <t>BD GRANDE CEINTURE N 124 ETG 2 HAY</t>
  </si>
  <si>
    <t>STE MANAZIL FAKHREDDINE</t>
  </si>
  <si>
    <t>RDC 64 HA TISSIR 02</t>
  </si>
  <si>
    <t>N 01 RUE 401 HAY AMOUGAY DCHEIRA EL</t>
  </si>
  <si>
    <t>ANOUAR METAL</t>
  </si>
  <si>
    <t>EL WALID &amp; AV YATA ETG4 N°74, RÉS.</t>
  </si>
  <si>
    <t>PREFAMINE MATERIAUX</t>
  </si>
  <si>
    <t>N° 825 RUE 18 ZONE INDUSTRIELLE</t>
  </si>
  <si>
    <t>L'ORCHIDEE DU SUD</t>
  </si>
  <si>
    <t>PROJET AL ANDALOUS I GH3 IMMEUBLE 8</t>
  </si>
  <si>
    <t>MARCHANDS DE MATERIAUX DE CONSTRUCT</t>
  </si>
  <si>
    <t>MAGASIN SIS À NAJD 2 - 2A - 5E</t>
  </si>
  <si>
    <t>BOUKHLAL MATERIAUX</t>
  </si>
  <si>
    <t>ROUTE DE SAFI A GAUCHE EL OUALIDIA</t>
  </si>
  <si>
    <t>EL MARJANIYA</t>
  </si>
  <si>
    <t>DOUAR DAAIJATE OBN MOULAY ABDELLAH</t>
  </si>
  <si>
    <t>STE KMKA BETON (G)</t>
  </si>
  <si>
    <t>CERCLE MOULAY ABDELLAH, PROPRIÉTÉ A</t>
  </si>
  <si>
    <t>GARAGE AU N°520 LOTISSEMENT AZLEF</t>
  </si>
  <si>
    <t>STE CASA BOUILDING</t>
  </si>
  <si>
    <t>174 ANGLE BD ZERKTOUNI &amp; RUE MOUSSA</t>
  </si>
  <si>
    <t>STE RMFTRAV</t>
  </si>
  <si>
    <t>ANGLE RUE MOZART &amp; Bvd D'ANFA, RES.</t>
  </si>
  <si>
    <t>KMKA BETON</t>
  </si>
  <si>
    <t>STE M'Y MOD</t>
  </si>
  <si>
    <t>BLOC C N 558 LOT EL WAHDA</t>
  </si>
  <si>
    <t>HAY AZEDDINE LOT 24 ESPACE A N5 BD</t>
  </si>
  <si>
    <t>STE AFRICA SOURCING</t>
  </si>
  <si>
    <t>BOULEVARD MASSIRA RUE 6 OCTOBRE N°6</t>
  </si>
  <si>
    <t>STE TEGECO</t>
  </si>
  <si>
    <t>LOT 106 RUE 934 N°3 HAY ASSALAM</t>
  </si>
  <si>
    <t>8, RUE DE CASABLANCA</t>
  </si>
  <si>
    <t>3 RUE AIT OURIR BD MLY YOUSSEF</t>
  </si>
  <si>
    <t>STE AYASER</t>
  </si>
  <si>
    <t>406 ETAGE 1ER, LOTISSEMENT MAJMAA E</t>
  </si>
  <si>
    <t>MAVIRA</t>
  </si>
  <si>
    <t>DRAA EL JERB DOUAR EL KAID HARBIL</t>
  </si>
  <si>
    <t>TOURISME INVESTISSEMENT COMPAGNIE</t>
  </si>
  <si>
    <t>LOT I 18 4 EME ETAGE FOUNTY</t>
  </si>
  <si>
    <t>COMPTOIR GENERAL TAFRAOUT</t>
  </si>
  <si>
    <t>AVENUE HASSAN II HAY EL KORCI</t>
  </si>
  <si>
    <t>16 LOTISSEMENT AL YOSSR RUE AL MASJ</t>
  </si>
  <si>
    <t>STE LIGHT ZYLDI SERVICE (LZS)</t>
  </si>
  <si>
    <t>BLOC 12 N° 9 CENTRE BENSERGAO</t>
  </si>
  <si>
    <t>STE BAAMRANI MOUHCINE CONSTRUCTION</t>
  </si>
  <si>
    <t>10 RUE LIBERTE ETG3 N5 (C/O CA AL H</t>
  </si>
  <si>
    <t>CENTRALE GYPSE</t>
  </si>
  <si>
    <t>34 RUE ARABI SAOUDITE ANGEL6</t>
  </si>
  <si>
    <t>STE TZBTP</t>
  </si>
  <si>
    <t>N 18 RUE 3 RATC 1ER ETAGE AL QODS S</t>
  </si>
  <si>
    <t>LOTISSEMENT EL JADID N°25 APPT 1ER</t>
  </si>
  <si>
    <t>JH MATERIAUX</t>
  </si>
  <si>
    <t>46, BOULEVARD ZERKTOUNI, 2ÉME ETAGE</t>
  </si>
  <si>
    <t>Av. ABDELKRIM EL KHATTABI Res. JAWA</t>
  </si>
  <si>
    <t>STE FAYMOS ACADEMY</t>
  </si>
  <si>
    <t>3 EME ETAGE 303 MHAMID 4</t>
  </si>
  <si>
    <t>STE GRANG MARCHE MAROC</t>
  </si>
  <si>
    <t>BOULEVARD SOUHAIB ERROUMI BC 39 N 2</t>
  </si>
  <si>
    <t>STE GAZELLE ATLAS SERVICE</t>
  </si>
  <si>
    <t>AIN SEBAA AL HADIKA IB 2, 2EME ETG</t>
  </si>
  <si>
    <t>STE MAFODER PREFA (B)</t>
  </si>
  <si>
    <t>KM 9, ROUTE D'EL JADIDA - LISSASFA</t>
  </si>
  <si>
    <t>STE PEPINIERE SANTA MARIA</t>
  </si>
  <si>
    <t>DOUAR HYAYDA, GROUPE OLD AZIZ, SALA</t>
  </si>
  <si>
    <t>ABDELLAH, RÉSIDENCE MARINA CENTER 1</t>
  </si>
  <si>
    <t>STE GENERAL DALLAGE ET RESINE</t>
  </si>
  <si>
    <t>BOULEVARD SOUHAIB ERROUMI BLOC N 39</t>
  </si>
  <si>
    <t>STE PARTHENON BULDING SERVICES</t>
  </si>
  <si>
    <t>PORTE 3 CITY PARK BUSINESS CENTER</t>
  </si>
  <si>
    <t>MARSIM</t>
  </si>
  <si>
    <t>DOUAR OULED BOUMATE LAHGAGCHA OLD A</t>
  </si>
  <si>
    <t>STE EXTRA FAB</t>
  </si>
  <si>
    <t>RÉSIDENCE DCHEIRA NOUVELLE IMM.32 A</t>
  </si>
  <si>
    <t>STE SYMA TRAVAUX</t>
  </si>
  <si>
    <t>BD BOURGOGNE RUE JAAFAR IBNOU HABIB</t>
  </si>
  <si>
    <t>RESIDENCE DYAR BOUSKOURA2, IMM 2 1E</t>
  </si>
  <si>
    <t>STE MY BELLA BATIMENTS</t>
  </si>
  <si>
    <t>BLOC 1 N° 253 LOT AMLAK SOUSS</t>
  </si>
  <si>
    <t>STE MASKRT TRAVAUX</t>
  </si>
  <si>
    <t>44 LOT BERRADI 2 ASEKJOUR</t>
  </si>
  <si>
    <t>MIFTAH AL KHEIR N 1541 TRANCHE II R</t>
  </si>
  <si>
    <t>STE PREMUIM INVEST</t>
  </si>
  <si>
    <t>RUE TIDSSI, HAY NACER, N9</t>
  </si>
  <si>
    <t>AI AFAK ALAWL N° 1012</t>
  </si>
  <si>
    <t>STE KA PREFA</t>
  </si>
  <si>
    <t>KM 9 RTE HADSOUALEM-OULD SIDI AHMED</t>
  </si>
  <si>
    <t>STE EL OUBBADI DE PROMOTION IMMOBIL</t>
  </si>
  <si>
    <t>ZENKET HIHIH 1 N17 MAGASIN</t>
  </si>
  <si>
    <t>STE WG MAROC</t>
  </si>
  <si>
    <t>PLATEFORME N°1, BUREAU N°1, OUED R'</t>
  </si>
  <si>
    <t>YORAMOM TRANS</t>
  </si>
  <si>
    <t>HAY JDID NORD N 257</t>
  </si>
  <si>
    <t>TRANS NETWORK</t>
  </si>
  <si>
    <t>46 BD ZERKTOUNI 2ÉME ÉTAGE, APPT N°</t>
  </si>
  <si>
    <t>REDYOUTRA</t>
  </si>
  <si>
    <t>HAY EL JADID GROUPE 14 NR 2</t>
  </si>
  <si>
    <t>TETOUAN</t>
  </si>
  <si>
    <t>HAY AHRIK AVENUE AL YAMAM NR 7</t>
  </si>
  <si>
    <t>STE CHADAM TRANSPORT</t>
  </si>
  <si>
    <t>202 BOULEVARD AEDELMOUMEN RDC N° 5</t>
  </si>
  <si>
    <t>STE METAL COMPANY</t>
  </si>
  <si>
    <t>N°1 H 3 HAY NASSIME EL MASSIRA</t>
  </si>
  <si>
    <t>C/O N 10 BIS BLOC 11 RUE 7 HAY BIR</t>
  </si>
  <si>
    <t>77 ZONE INDUSTRIELLE SUD OUEST</t>
  </si>
  <si>
    <t>N°4 RUE 216 HAY EL MERS DCHIERA AL</t>
  </si>
  <si>
    <t>STE ECOGEO</t>
  </si>
  <si>
    <t>80 ANGLE Bvd MOULAY SLIMANE ET RUE</t>
  </si>
  <si>
    <t>MAGA LOT NAJD LOT NJ 10</t>
  </si>
  <si>
    <t>STE DINOUNE FER</t>
  </si>
  <si>
    <t>SOUALEM</t>
  </si>
  <si>
    <t>235 LOT EL WAHDA</t>
  </si>
  <si>
    <t>STE TAMESNA VERT</t>
  </si>
  <si>
    <t>RESIDENCE TAMARIS A APPT 11 1ÉRE ET</t>
  </si>
  <si>
    <t>OXY REVET</t>
  </si>
  <si>
    <t>MAG 1 ET 2 N°40 LOT ALMASSAR ROUTE</t>
  </si>
  <si>
    <t>STE BRAND CONSTRUCTION COMPANY</t>
  </si>
  <si>
    <t>29, RUE AMR IBN ASS, 3° ETAGE, N°26</t>
  </si>
  <si>
    <t>STE PNEUMATIQUE BEN AICHA</t>
  </si>
  <si>
    <t>35 AVENUE PASTEUR</t>
  </si>
  <si>
    <t>STE QA FRET</t>
  </si>
  <si>
    <t>LOT AL WAKALA NR 698 BLOC D APPT 03</t>
  </si>
  <si>
    <t>STE PERTINENCE TRAVAUX</t>
  </si>
  <si>
    <t>OPÉRATION BAB ENNAKHIL 1 MAGAZINE B</t>
  </si>
  <si>
    <t>4 RESIDENCE YASMINA ENTRESOL APPT 7</t>
  </si>
  <si>
    <t>STE MODERNE PROVENCALE DU BATIMENT</t>
  </si>
  <si>
    <t>N° 520 LOT AZZOZIA</t>
  </si>
  <si>
    <t>STE MAROC BEST PROJETS INDUSTRIELS</t>
  </si>
  <si>
    <t>ANGLE RUE AL ISTIQLAL &amp; RUE AL MARS</t>
  </si>
  <si>
    <t>2 BD ABU BAKR BEKLINY LOCITANIA APT</t>
  </si>
  <si>
    <t>STE SOURCE CHIMIQUES</t>
  </si>
  <si>
    <t>IMM DAR MABROUKA 8 RUE KHOURIBGA N°</t>
  </si>
  <si>
    <t>70, LOT ESSAADA, T/448, APPT 9</t>
  </si>
  <si>
    <t>STE MILLENIUM HYGIENE GROUPE</t>
  </si>
  <si>
    <t>LLOT N°13, LOT N°5, REZ-DE-CHAUSSÉE</t>
  </si>
  <si>
    <t>STE KONCRETEK</t>
  </si>
  <si>
    <t>1ER ÉTAGE N° 2, IMM 520, AL MANAR 3</t>
  </si>
  <si>
    <t>STE NOUR CHANTIER</t>
  </si>
  <si>
    <t>BUREAU N°1, ETG 1 IMM RES. MOHAMED</t>
  </si>
  <si>
    <t>STE PREFAMAR</t>
  </si>
  <si>
    <t>BUREAU N° 4 IMM ENNASSIM AV. HASSAN</t>
  </si>
  <si>
    <t>STE ITINERA MAROC</t>
  </si>
  <si>
    <t>BD ALAZHAR ETG2 N°58 LOT I 4032 HAY</t>
  </si>
  <si>
    <t>STE IMMO CONSTRUCT</t>
  </si>
  <si>
    <t>40 BELEVARD MED V ETAGE 2 N°14 RESI</t>
  </si>
  <si>
    <t>PORT TAN TAN</t>
  </si>
  <si>
    <t>STE ROUGANI</t>
  </si>
  <si>
    <t>BASE AERIENE DOUAR LAYAYDA ROUTE SI</t>
  </si>
  <si>
    <t>10 RUE LIBERTE ETG3 N5 - 20200</t>
  </si>
  <si>
    <t>BAGGARBATI</t>
  </si>
  <si>
    <t>RESIDENCE AL AMANE GR. 18 IMM. 146</t>
  </si>
  <si>
    <t>FEMACO</t>
  </si>
  <si>
    <t>HAY ELKARSSI BD HASSAN II</t>
  </si>
  <si>
    <t>STE RADIACOM</t>
  </si>
  <si>
    <t>LOT MARHAT HAY EL GHAZALI RUE AMROU</t>
  </si>
  <si>
    <t>OULD BOUAZZA</t>
  </si>
  <si>
    <t>395 BD BRAHIM ROUDANI HAY EL WAHDA</t>
  </si>
  <si>
    <t>STE MAROBETON</t>
  </si>
  <si>
    <t>355 BD MOHAMED V, 9ÉME ÉTAGE</t>
  </si>
  <si>
    <t>STE HAKNA TRADING GROUP</t>
  </si>
  <si>
    <t>RUE RIYAD ZITOUNE IMM 4 N°42 3EME E</t>
  </si>
  <si>
    <t>SOCILOG</t>
  </si>
  <si>
    <t>RUE 567 N° 1 HAY ARAK BOUARGANE</t>
  </si>
  <si>
    <t>STE VALDI CONSTRUCTION</t>
  </si>
  <si>
    <t>ANGLE Bvd MOHAMED V &amp; Bvd ALBERT 1E</t>
  </si>
  <si>
    <t>ROUTE SIDI BRAHIM SECT EL QODS LAAY</t>
  </si>
  <si>
    <t>QUARTIER INDUSTRIEL MUNICIPAL LOT N</t>
  </si>
  <si>
    <t>STE NAMOKA TRAVAUX</t>
  </si>
  <si>
    <t>HAY MOULAY ABDELLAH RUE 39 N° 53 AI</t>
  </si>
  <si>
    <t>STE GRAND TRAVAUX REVETEMENTS DE NO</t>
  </si>
  <si>
    <t>MAGASIN 1 BLOC 3 N°31 HAY MOHAMMADI</t>
  </si>
  <si>
    <t>STE ALLIANCE FOUNTY</t>
  </si>
  <si>
    <t>LOCAL COMMERCIAL N1-209 AL WIFAQ BE</t>
  </si>
  <si>
    <t>STE AFRAG TP</t>
  </si>
  <si>
    <t>HAY ELMASIRA DRARGA</t>
  </si>
  <si>
    <t>AL MUGHRABI CONSTRUCTION</t>
  </si>
  <si>
    <t>ENTREPRISE ECHOUAIF  EL HASSSAN DE</t>
  </si>
  <si>
    <t>ES-SEMARA</t>
  </si>
  <si>
    <t>AV HASSAN II N 65</t>
  </si>
  <si>
    <t>MAGASIN N 2 COMPLEXE HABITATION EZZ</t>
  </si>
  <si>
    <t>B-N BUILDING</t>
  </si>
  <si>
    <t>ANG.BD LALA YACOUT &amp; RUE ELARAAR IM</t>
  </si>
  <si>
    <t>ADDOHA I APP 1 IMM 55 AIN SEBÂA</t>
  </si>
  <si>
    <t>STE M-T INGENIERIE</t>
  </si>
  <si>
    <t>BD, AL KHALIL HAY MOULAY ABDELLAH E</t>
  </si>
  <si>
    <t>STE DE TRANCHAGE &amp; TRAVAUX</t>
  </si>
  <si>
    <t>APPT 6 3EME ETAGE RESIDENCE DINA AV</t>
  </si>
  <si>
    <t>STE OLA PROBATI</t>
  </si>
  <si>
    <t>59, BD ZERKTOUNI, RÉSIDENCE LES FLE</t>
  </si>
  <si>
    <t>STE ALZOU CONSTRUCTION</t>
  </si>
  <si>
    <t>N° 28 LOTISSEMENT ASSALAM FATH ALKH</t>
  </si>
  <si>
    <t>HAY TADAMOUNE</t>
  </si>
  <si>
    <t>STE FK TRAVAUX</t>
  </si>
  <si>
    <t>67, RUE AZIZ BELLAL, 2EME ETAGE, N°</t>
  </si>
  <si>
    <t>STE FAJR BUILDING</t>
  </si>
  <si>
    <t>GROUPE ATTAKADDOUM GH2 17 ETAGE 2 S</t>
  </si>
  <si>
    <t>STE MONAREA TRANS</t>
  </si>
  <si>
    <t>QR NOUVELLE CENTRE OULAD BERHIL</t>
  </si>
  <si>
    <t>SANITAIRE AL HOUSNA</t>
  </si>
  <si>
    <t>N°125 LOTISSEMENT AL HOUSNA I M'HAM</t>
  </si>
  <si>
    <t>STE SELTRA</t>
  </si>
  <si>
    <t>MAG 366 LOTISSEMENT (MEZZANINE) QI</t>
  </si>
  <si>
    <t>STE SAKAN RAMADA</t>
  </si>
  <si>
    <t>81 RUE AL HOUDHOUD</t>
  </si>
  <si>
    <t>STE FIRE PRO ENGINEERING</t>
  </si>
  <si>
    <t>23-25 RUE AIME FERRAUD, AIN BORJA</t>
  </si>
  <si>
    <t>STE SADIKO PROMO</t>
  </si>
  <si>
    <t>HY MOUBARAKA IMM 68 N C5 EL QODS SI</t>
  </si>
  <si>
    <t>BUREAU B IMM 5 LOT N°1 HAY OTHMANE</t>
  </si>
  <si>
    <t>STE INFRA-BUILD</t>
  </si>
  <si>
    <t>RUE ANGLE OMAR SLAOUI ET ABDERRAHMA</t>
  </si>
  <si>
    <t>TAJHIZ AL MASSAR</t>
  </si>
  <si>
    <t>MAG RDC N°1 IMM 959 LOT AL MASSAR R</t>
  </si>
  <si>
    <t>Mr EL HAIMER MOSTAPHA</t>
  </si>
  <si>
    <t>RESIDENCE ZENITH PARK IMM CEDRE 1 E</t>
  </si>
  <si>
    <t>STE CONTRACTORS SOLUTIONS</t>
  </si>
  <si>
    <t>179, ANGLE BOULEVARD DE LONDRES ET</t>
  </si>
  <si>
    <t>STE DETROIT D'AMENAGEMENT ET DE TRA</t>
  </si>
  <si>
    <t>1 RUE CHAIB DOUKALI SOUS SOL BELAIR</t>
  </si>
  <si>
    <t>STE TPMAR</t>
  </si>
  <si>
    <t>AVENUE AL MASSIRA N° 1110 APPT 3 EL</t>
  </si>
  <si>
    <t>STE TALBI BATIMENT</t>
  </si>
  <si>
    <t>16 BIR RAMI RUE N° 1 APPT 4</t>
  </si>
  <si>
    <t>STE GKH CONSTRUCTION</t>
  </si>
  <si>
    <t>RTE 110 KM 11,500 BD CHEFCHAOUNI SI</t>
  </si>
  <si>
    <t>STE CAMIUNI</t>
  </si>
  <si>
    <t>PROPRIETE IBTISSAM AIN ATIG</t>
  </si>
  <si>
    <t>STE DGTA</t>
  </si>
  <si>
    <t>IMM ATRAN IMM A N 51 HAY BOUSKHEN D</t>
  </si>
  <si>
    <t>STE RICHE DALLAGE</t>
  </si>
  <si>
    <t>46 BD ZERKTOUNI 2EME ETAGE APPT 6</t>
  </si>
  <si>
    <t>STE PLANECO</t>
  </si>
  <si>
    <t>61 AV LALA YACOUT ANG MUSTAPHA ELMA</t>
  </si>
  <si>
    <t>STE BOLD CONSTRUCTION</t>
  </si>
  <si>
    <t>46 BOULEVARD ZERKTOUNI 3ÈME ETAGE A</t>
  </si>
  <si>
    <t>STE MT3 SERVICES</t>
  </si>
  <si>
    <t>942 AL MASSAR, RTE DE SAFI, BUREAU</t>
  </si>
  <si>
    <t>STE LD BUILDING</t>
  </si>
  <si>
    <t>2 RUE ESSANAOUBAR ETG 4 APT 12 CO F</t>
  </si>
  <si>
    <t>Mr OUZZAHRA ALI</t>
  </si>
  <si>
    <t>12 rue Jazirat al arab Ocean</t>
  </si>
  <si>
    <t>STE MALAK ET ANIS PROMO</t>
  </si>
  <si>
    <t>HAY MASSIRATE 2 RUE 2 N 15 SEBATA</t>
  </si>
  <si>
    <t>STE FIYARS</t>
  </si>
  <si>
    <t>24 LOTISSEMENT AL ALIA TIT MELLIL</t>
  </si>
  <si>
    <t>STE VARPHI MAROC NEW INVEST</t>
  </si>
  <si>
    <t>DOMICILIEE CHEZ OFFICE CONSULTING S</t>
  </si>
  <si>
    <t>Mr HECHADI MOHAMMED</t>
  </si>
  <si>
    <t>LOT DALIA NR 98 CENTRE BOUSKOURA NO</t>
  </si>
  <si>
    <t>STE NEWERACOM</t>
  </si>
  <si>
    <t>RUE AL HODAL SECTEUR 10 BLOC O LOT</t>
  </si>
  <si>
    <t>STE COMPTOIR RIMAZI</t>
  </si>
  <si>
    <t>95 LOT AL MASSAR BELLEMAJAD MAGASIN</t>
  </si>
  <si>
    <t>Mr RIADI JAMAL</t>
  </si>
  <si>
    <t>BERECHID</t>
  </si>
  <si>
    <t>SIDI EL MEKKI</t>
  </si>
  <si>
    <t>STE EGCA</t>
  </si>
  <si>
    <t>14 AVENUE IBN KHALDOUN AGDAL</t>
  </si>
  <si>
    <t>Mr HAMDAOUI MUSTAPHA</t>
  </si>
  <si>
    <t>LA GENDARMERIE ROYALE</t>
  </si>
  <si>
    <t>IMM. B ETG4 B 4003 BD MOHAMED BOUZI</t>
  </si>
  <si>
    <t>STE SORIMAG</t>
  </si>
  <si>
    <t>30 APPT 8 RUE MY AHMED LOUKILI HASS</t>
  </si>
  <si>
    <t>STE RISMYK TRAVAUX</t>
  </si>
  <si>
    <t>202 BD ABDELMOUMEN N° 5 RDC</t>
  </si>
  <si>
    <t>STE BOUY BUILD</t>
  </si>
  <si>
    <t>ZENITH BUSINESS CENTER RUE MOUSLIM</t>
  </si>
  <si>
    <t>STE MANUTENTION ET TRAVAUX DIVERS</t>
  </si>
  <si>
    <t>LOTISSEMENT AL OMRANE, 2EME ETAGE I</t>
  </si>
  <si>
    <t>STE URBAN BUILDING</t>
  </si>
  <si>
    <t>208 QUARTIER INDUSTRIELLE SIDI GHAN</t>
  </si>
  <si>
    <t>DOUAR LEGHRIBA BOUAARAK SELOUANE</t>
  </si>
  <si>
    <t>DAR DE MATERIAUX DE CONSTRUCTIONS</t>
  </si>
  <si>
    <t>LOTISSEMENT ASSAADA N° 89 SELOUANE</t>
  </si>
  <si>
    <t>PREFERENCE TRANS MAROC</t>
  </si>
  <si>
    <t xml:space="preserve"> 8 RUE NICHAKRA RAHAL EX TOUR 2EME</t>
  </si>
  <si>
    <t>NORD AGGLOS</t>
  </si>
  <si>
    <t>42/44 ZONE INDUSTRIELLE SELOUANE</t>
  </si>
  <si>
    <t>GUARIMETAL</t>
  </si>
  <si>
    <t>OUED AMEKRANE</t>
  </si>
  <si>
    <t>DRIOUCH</t>
  </si>
  <si>
    <t>KROUNA CENTRE TEMSAMANE</t>
  </si>
  <si>
    <t>45 QUARTIER OULED SALEH BENI ANSSAR</t>
  </si>
  <si>
    <t>DOHA AGLO</t>
  </si>
  <si>
    <t>ZONE INDUSTRIELLE R.P 39</t>
  </si>
  <si>
    <t>ITRI BUILDING</t>
  </si>
  <si>
    <t>N 1500 NAKHLA I</t>
  </si>
  <si>
    <t>AGADIR BAY</t>
  </si>
  <si>
    <t>32 RUE TARIK IBN ZIYAD Q.I</t>
  </si>
  <si>
    <t>N°63 4ÈME ÉTAGE IMMEUBLE RACHA 1A,</t>
  </si>
  <si>
    <t>TAJDIMT</t>
  </si>
  <si>
    <t>GUERCIF</t>
  </si>
  <si>
    <t>LOTISSEMENT POLE URBAIN TRANCHE 12</t>
  </si>
  <si>
    <t>LOGIS AGGLO</t>
  </si>
  <si>
    <t>SELOUANE ROUTE D'AL HOCEIMA FACE A</t>
  </si>
  <si>
    <t>OUARGHA FER</t>
  </si>
  <si>
    <t>MARINA CENTER ANGLE BD ZERKTOUNI ET</t>
  </si>
  <si>
    <t>STE LSMBM</t>
  </si>
  <si>
    <t>15 AV AL ABTAL APPT N° 4 AGDAL</t>
  </si>
  <si>
    <t>COMPTOIR SELOUANE</t>
  </si>
  <si>
    <t>ROUTE NATIONAL N° 39 ARUIT EN FACE</t>
  </si>
  <si>
    <t>STE SOGEMAROC</t>
  </si>
  <si>
    <t>HAY ERRAHMANI, RUE 27, N° 86 SIDI M</t>
  </si>
  <si>
    <t>BETRAJAN</t>
  </si>
  <si>
    <t>DOUAR DARDOURA ROUTE AL AROUI</t>
  </si>
  <si>
    <t>75 BD ANFA  ANG RUE CLOS DE PROVENC</t>
  </si>
  <si>
    <t>Mrs NADIR NAJAT &amp; FILALI-FIKRI MOHA</t>
  </si>
  <si>
    <t>ORLANDO</t>
  </si>
  <si>
    <t>4992 HOOK HOLLOW CIR ORLANDO FL 328</t>
  </si>
  <si>
    <t>STE GET SAKANE</t>
  </si>
  <si>
    <t>12 RUE SABRI BOUJAMA ETAGE 1 APPT 6</t>
  </si>
  <si>
    <t>BLOC A HAY MASSIRA EL GUIRA DRARGA</t>
  </si>
  <si>
    <t>STE A.T.M DEVELOPPEMENT</t>
  </si>
  <si>
    <t>N°3 TISSIR N°8 2ÈME ETAGE</t>
  </si>
  <si>
    <t>Mr KDAMAR RADOUANE</t>
  </si>
  <si>
    <t>RUE 07 N°99 ESSALAM BOUSSITE AINSEB</t>
  </si>
  <si>
    <t>SECTEUR HASSAN BLOC 27</t>
  </si>
  <si>
    <t>STE WATEP</t>
  </si>
  <si>
    <t>RCE NAKHIL II IMM 15 APPT 16 AGDAL</t>
  </si>
  <si>
    <t>OULED EL BACHIR OULED SETTOUT</t>
  </si>
  <si>
    <t>STE ZHYRA IMMOBILIER</t>
  </si>
  <si>
    <t>N°7 BOULEVARD MED V EL YOUSR</t>
  </si>
  <si>
    <t>COMPTOIR COMMERCIAL AKLIM</t>
  </si>
  <si>
    <t>BERKANE</t>
  </si>
  <si>
    <t>SOUK HEBDOMADAIRE N° 156 AKLIM</t>
  </si>
  <si>
    <t>Mr RAHIOUI KHALID</t>
  </si>
  <si>
    <t>RUE 316 NR 05 CITE RIAD SALAM</t>
  </si>
  <si>
    <t>STE PARIS CONSTRUCTION</t>
  </si>
  <si>
    <t>AV. ABDELKRIM EL KHATTABI RES JAWAD</t>
  </si>
  <si>
    <t>EL KAJJOUI DISTRIBUTION ET IMPORTAT</t>
  </si>
  <si>
    <t>QT TISSAMGHINE N 62 FARKHANA</t>
  </si>
  <si>
    <t>BANYACO</t>
  </si>
  <si>
    <t>LOTISSEMENT MADINA JADIDA N° 169</t>
  </si>
  <si>
    <t>STE KANS-GH</t>
  </si>
  <si>
    <t>46, BD ZERKTOUNI ETG 5 N° 17</t>
  </si>
  <si>
    <t>STE LA MAROCAINE DES TRAVAUX DE</t>
  </si>
  <si>
    <t>RUE SEBOU IMM LA SHOPE BUREAU 2 5EM</t>
  </si>
  <si>
    <t>STE VIA TRALOC</t>
  </si>
  <si>
    <t>27 AVENUE GOUNDAFA EL YOUSSOUFIA</t>
  </si>
  <si>
    <t>TSAFT NEGOCIENT</t>
  </si>
  <si>
    <t>CENTRE KASSETA IJAOUNEN</t>
  </si>
  <si>
    <t>MATER MAT</t>
  </si>
  <si>
    <t>PARCELLE N° 12 B RUE ASAFI TASSILA</t>
  </si>
  <si>
    <t>STE ETEDEC</t>
  </si>
  <si>
    <t>RESIDENCE NASSIM IM13 MAG2 IBN ROCH</t>
  </si>
  <si>
    <t>Mr EL HAJ ELARBI ETTORY</t>
  </si>
  <si>
    <t>LOT AL BADR NR 16 RDC</t>
  </si>
  <si>
    <t>ANGAD CHRARDA</t>
  </si>
  <si>
    <t>LOT INTISSAR LAATAMNA CERCLE AHFIR</t>
  </si>
  <si>
    <t>LAWTA</t>
  </si>
  <si>
    <t>LOTISSEMENT CHOUIBIR 1 N° 444</t>
  </si>
  <si>
    <t>JAWA BLOC</t>
  </si>
  <si>
    <t>AVENUE HASSAN II N° 16 MIDAR</t>
  </si>
  <si>
    <t>HBS EQUIPEMENT</t>
  </si>
  <si>
    <t>N°1350 HAY MOHAMMADI</t>
  </si>
  <si>
    <t>ZONAFER</t>
  </si>
  <si>
    <t>RUE DE LA MECQUE N°20-22</t>
  </si>
  <si>
    <t>STE FAZAMIDO</t>
  </si>
  <si>
    <t>LOT SIDI SAID N 790 DRARGUA</t>
  </si>
  <si>
    <t>RÉSIDENCE RAMI, 7, RUE SEBTA 2ÈME É</t>
  </si>
  <si>
    <t>GROUPE MOJAZINE</t>
  </si>
  <si>
    <t>LOTISSEMENT LA COLINE N°11, SIDI MA</t>
  </si>
  <si>
    <t>AZMOUR METAL</t>
  </si>
  <si>
    <t>IMMEUBLE MAROUA I AL AROUI</t>
  </si>
  <si>
    <t>5 BD ALLAL BEN ABDELLAH &amp; GHANDI, 4</t>
  </si>
  <si>
    <t>STE SOBRABAT</t>
  </si>
  <si>
    <t>IGHLI 7, 2 EME ETAGE, 40 BIS, M'HAM</t>
  </si>
  <si>
    <t>STE SECOND CONSTRUCTION</t>
  </si>
  <si>
    <t>157 Bvd AL QODS LOT ALMAJD ETG 1 AP</t>
  </si>
  <si>
    <t>Mr BOULHIT YOUNES</t>
  </si>
  <si>
    <t>14 COOP CHABAB DEROUA</t>
  </si>
  <si>
    <t>AGGLOMARBRE DE NORD</t>
  </si>
  <si>
    <t>HAY NAHDA N°55 SELOUANE -62000</t>
  </si>
  <si>
    <t>STE ACHAK &amp; SIMOU TRAVAUX</t>
  </si>
  <si>
    <t>IMMEUBLE ANTEE 8 RUE GHAZALI N°A6</t>
  </si>
  <si>
    <t>STE AMESVERT</t>
  </si>
  <si>
    <t>321 HAY AL AMAL I RDC TIT MELLIL</t>
  </si>
  <si>
    <t>AGGLO SIDALYA</t>
  </si>
  <si>
    <t>LIEU DIT ACHAMRIKH, COMMUNE TLAT</t>
  </si>
  <si>
    <t>KALLAT</t>
  </si>
  <si>
    <t>ALHOCEIMA</t>
  </si>
  <si>
    <t>B.P : 54 CENTRE BENI HADIFA</t>
  </si>
  <si>
    <t>IRIS MATERIAUX</t>
  </si>
  <si>
    <t>RUE SANHAJA - RÉSIDENCE AL ERZ RDC</t>
  </si>
  <si>
    <t>STE CARRIERES ET MINES AOUAL</t>
  </si>
  <si>
    <t>5, BD ABDELLAH BEN YASSINE , IMM BE</t>
  </si>
  <si>
    <t>STE AHMA</t>
  </si>
  <si>
    <t>BOULEVARD MED V SOUK JDID N° 10</t>
  </si>
  <si>
    <t>STE BEST LABOR</t>
  </si>
  <si>
    <t>1 ALL AHMED TEJJAM APPT 02 CENTRE V</t>
  </si>
  <si>
    <t>STE 2MKA</t>
  </si>
  <si>
    <t>51 BIS RUE AGUELMANE SIDI ALI APRT</t>
  </si>
  <si>
    <t>STE JW TRAVAUX</t>
  </si>
  <si>
    <t>2361 LOT MAATALLAH MAG N 1 ASKEJOUR</t>
  </si>
  <si>
    <t>LOCASWIFT</t>
  </si>
  <si>
    <t>RDC DEVANT LE PALAIS DE CONGRES AV</t>
  </si>
  <si>
    <t>Mr LMADANI BOUARAFA</t>
  </si>
  <si>
    <t>19 RUE TAREK BNOZIAD QUARTIER GNANE</t>
  </si>
  <si>
    <t>Mr AHMED AMINE BENABDELJLIL</t>
  </si>
  <si>
    <t>FES MEDINA</t>
  </si>
  <si>
    <t>AGHBAL</t>
  </si>
  <si>
    <t>DOUAR LAMRISS COMMUNE AGHBAL AIN RA</t>
  </si>
  <si>
    <t>PRO MIX</t>
  </si>
  <si>
    <t>5 RUE TAIF HAY EL QODS</t>
  </si>
  <si>
    <t>HAY OUZZAJ AL AROUIT</t>
  </si>
  <si>
    <t>LARMOUSS</t>
  </si>
  <si>
    <t>QUTARTIER EL JADID CENTRE OULAD BER</t>
  </si>
  <si>
    <t>STE FITNESS TRAVAUX</t>
  </si>
  <si>
    <t>25 RUE 124 ETG RC GROUPE J OULFA</t>
  </si>
  <si>
    <t>STE SOBECOM</t>
  </si>
  <si>
    <t>37 RUE IDRISSI AL AKBAR APP N 6. 3E</t>
  </si>
  <si>
    <t>LOTISSEMENT EL WAFAE N°77 BNI TOUZI</t>
  </si>
  <si>
    <t>Mr BENDI OUAFA</t>
  </si>
  <si>
    <t>04 RUE ABOU ALI EL FARISSI</t>
  </si>
  <si>
    <t>Mr LAKHLIFI ZOUHAIR</t>
  </si>
  <si>
    <t>BLOC G NR 152 HAY ELMASSIRA AIT MEL</t>
  </si>
  <si>
    <t>STE ERMAIDI SERVICE</t>
  </si>
  <si>
    <t>À CÔTÉ DE LA MOSQUÉE AL-NOUR, QUART</t>
  </si>
  <si>
    <t>DIMA ALLATI</t>
  </si>
  <si>
    <t>HAY OUZAJ ARUIT</t>
  </si>
  <si>
    <t>X-TREME CARREAUX</t>
  </si>
  <si>
    <t>RUE REGRAGA RES LACORNICHE APPT1 RD</t>
  </si>
  <si>
    <t>STE MOUKHLIS BUILDING</t>
  </si>
  <si>
    <t>61 AV LALLA YACOUT ET MUSTAPHA ELMA</t>
  </si>
  <si>
    <t>RAMA NEGOCE</t>
  </si>
  <si>
    <t>1 BD LA GHOTA SIDI MOUMEN RESIDENCE</t>
  </si>
  <si>
    <t>24 PLACE EL AKKAD HAY EL FATH</t>
  </si>
  <si>
    <t>S.N.T.H</t>
  </si>
  <si>
    <t>LOT.HAY AL QODS L'ILOT « H » IMM H</t>
  </si>
  <si>
    <t>STE M4 TRAVAUX</t>
  </si>
  <si>
    <t>LOT 73 APPARTEMENT N°1 PREMIER ETAG</t>
  </si>
  <si>
    <t>WAY PROJETS</t>
  </si>
  <si>
    <t>84 RUE RUE BOULMANE HY KHAT RAMLA 0</t>
  </si>
  <si>
    <t>STE SOREPHA</t>
  </si>
  <si>
    <t>QUARTIER INDUSTRIEL TASSILA III TRA</t>
  </si>
  <si>
    <t>ZAKOUMED</t>
  </si>
  <si>
    <t>HAY AL MATAR AV HASSAN II AL ARUIT</t>
  </si>
  <si>
    <t>STE MABANI AL YOSSR</t>
  </si>
  <si>
    <t>LOT AL AMAL N 4 RDC BERCHID 26100</t>
  </si>
  <si>
    <t>STE SHERPA SERVICES</t>
  </si>
  <si>
    <t>RUE SOUMAYA IMM 82 ETG 2 N 4 PALMIE</t>
  </si>
  <si>
    <t>STE NEGSA</t>
  </si>
  <si>
    <t>357 BOULEVARD MOHAMED 5, 7ÉME ÉTAGE</t>
  </si>
  <si>
    <t>RES AL BASSATINE GRPE CHAABI, IMM 3</t>
  </si>
  <si>
    <t>IMM N° 253 APPT 1 RESIDENCE AL AMAN</t>
  </si>
  <si>
    <t>Mr BENHADI JAMAL</t>
  </si>
  <si>
    <t>IMMEUBLE 33 APPART 04 MARINA</t>
  </si>
  <si>
    <t>STE TECHNI BUILD</t>
  </si>
  <si>
    <t xml:space="preserve"> LOT.AL MASSAR Q.I. ROUTE DE SAFI N</t>
  </si>
  <si>
    <t>BETOSSINE</t>
  </si>
  <si>
    <t>LOTISSEMENT OKBA IBNOU NAFIE LOT N°</t>
  </si>
  <si>
    <t>Mr ABDESSAMAD ROMAQUI</t>
  </si>
  <si>
    <t>EMERAINVILLE - FRANCE</t>
  </si>
  <si>
    <t>1 ALLEE POETIQUE 77184</t>
  </si>
  <si>
    <t>LOT JNANE EL KHAYER N°1811</t>
  </si>
  <si>
    <t>Mme BEN SOLTANA ZOUBIDA</t>
  </si>
  <si>
    <t>RES AHLAM 1APPT 08 HAY TISSIR 2</t>
  </si>
  <si>
    <t xml:space="preserve"> LOT EL OMRANE N° 3169 SELOUANE</t>
  </si>
  <si>
    <t>105 RUE SIDI AHMED B CHAKROUN</t>
  </si>
  <si>
    <t>STE I-G-L INVEST</t>
  </si>
  <si>
    <t>13 RUE AHMED EL MAJJATI RES LES ALP</t>
  </si>
  <si>
    <t>SELOUANE</t>
  </si>
  <si>
    <t xml:space="preserve"> Z.I. RTE ARUIT, RP 39, LOTISSEMENT</t>
  </si>
  <si>
    <t>Mr OUDAT ABDELLATIF</t>
  </si>
  <si>
    <t>N04 IMM 02 GROUPE 08 RIYAD EL KHEIR</t>
  </si>
  <si>
    <t>STE EDEN SIGNATURE</t>
  </si>
  <si>
    <t>RUE MOUSLIM LOT BOUKAR, ETG 3 APPAR</t>
  </si>
  <si>
    <t>Mr ABOUARAINE HAMZA</t>
  </si>
  <si>
    <t>LOTISSEMENT YASSMINE LOT 28 BOUSKOU</t>
  </si>
  <si>
    <t>Mr BOURAKBA MEHDI</t>
  </si>
  <si>
    <t>NR 87 BLOC C H H</t>
  </si>
  <si>
    <t>STE IMMO AL FARABI</t>
  </si>
  <si>
    <t>15 VENUE AL ABTAL APP N 4 AGDAL</t>
  </si>
  <si>
    <t>STE SOMAGRACO</t>
  </si>
  <si>
    <t>KM 17, ZONE REGIE N 1 AIN HARROUDA</t>
  </si>
  <si>
    <t>STE ENTREPRISE TAGOUTE</t>
  </si>
  <si>
    <t>N15, RUE AMOUGRE TINGHIR</t>
  </si>
  <si>
    <t>STE BON GENIE</t>
  </si>
  <si>
    <t>IMMEUBLE FEMEVI, 9, RUE DE FES, 2ÉM</t>
  </si>
  <si>
    <t>STE RGA BUILDING</t>
  </si>
  <si>
    <t>15 AV. AL ABTAL N 4 AGDAL</t>
  </si>
  <si>
    <t>STE SONATLANTIC</t>
  </si>
  <si>
    <t>DOUAR OUAOUGLOUT TAZARINE</t>
  </si>
  <si>
    <t>STE PISCINES DU MONDE</t>
  </si>
  <si>
    <t>1106 LOT EL MASSAR APP 2 QI 40000</t>
  </si>
  <si>
    <t>STE MIDUS</t>
  </si>
  <si>
    <t>56 BOULEVARD MOULAY YOUSSEF 3EME ET</t>
  </si>
  <si>
    <t>Mr EL-HARIRI AHLAM</t>
  </si>
  <si>
    <t>BOULEVARD MOHAMMED V</t>
  </si>
  <si>
    <t>Mr AALAM ABDELLAH</t>
  </si>
  <si>
    <t>CHICHAOUA</t>
  </si>
  <si>
    <t>DOUAR TIHNAOUNE MZOUDIA</t>
  </si>
  <si>
    <t>STE CONDUITES ET PRODUITS BETON</t>
  </si>
  <si>
    <t>RÉSIDENCE KAYS PLACE - RABÉA EL ADA</t>
  </si>
  <si>
    <t>48, LOT ENNAJD</t>
  </si>
  <si>
    <t>TAWTIN N°6 IMM ARIJA LOT AIT ELBOKH</t>
  </si>
  <si>
    <t>29 RUE AMR IBNJ ASS 3EME ETG N° 26</t>
  </si>
  <si>
    <t>Mr EL MOUAK REDOUAN</t>
  </si>
  <si>
    <t>UNITED KINGDOM</t>
  </si>
  <si>
    <t>5 GOLBORNE FLAT 25 LONDON W10 5PA</t>
  </si>
  <si>
    <t>STE FARISTAR</t>
  </si>
  <si>
    <t>26, AVENUE MRS SULTAN, APPT N° 3, E</t>
  </si>
  <si>
    <t>Mr HADDADI YOUSSEF</t>
  </si>
  <si>
    <t>DERB FOUKARA RUE 36 NR 122 BIS</t>
  </si>
  <si>
    <t>GLOBAL TRADING AND BUILDING</t>
  </si>
  <si>
    <t>LOT N° 84 PARC INDUSTRIEL CFCIM D'O</t>
  </si>
  <si>
    <t>STE KHABIR BINAYAT</t>
  </si>
  <si>
    <t>N°16,RES IFRANE, BDMOHAMED IKBAL, A</t>
  </si>
  <si>
    <t>Mr CHAFRA AZIZ</t>
  </si>
  <si>
    <t>LOT GHITA RUE 01 NR 84 AIN CHOCK</t>
  </si>
  <si>
    <t>STE GROUPEMENT SGTM STAM GIE</t>
  </si>
  <si>
    <t>59 BD ZERKTOUNI 6EME ETAGE N° 18</t>
  </si>
  <si>
    <t>533 QUA RAHRAH B Q, RAHRAH LT, 533</t>
  </si>
  <si>
    <t>CR AIT KAMRA 22 CERCLE BENI OUARIAG</t>
  </si>
  <si>
    <t>STE I MERBEL TRACO</t>
  </si>
  <si>
    <t>CENTRE TAMRAGHT DOUAR NISKTI</t>
  </si>
  <si>
    <t>Mr EL HMAMSI NOUR-EDDINE</t>
  </si>
  <si>
    <t>RUE 316 NR 16 CITE RIAD SALAM</t>
  </si>
  <si>
    <t>STE 361° BUILDING</t>
  </si>
  <si>
    <t>RES. ELBAIDA RUE ABOU ELHASSAN ESSA</t>
  </si>
  <si>
    <t>STE GLOBAL NORD TRAVAUX</t>
  </si>
  <si>
    <t>IMM 30 AVENUE MOULAY AHMED LOUKILI</t>
  </si>
  <si>
    <t>STE CAFFA IMMO</t>
  </si>
  <si>
    <t>ANGLE BD EMILE ZOLA ET RUE RETHEL,</t>
  </si>
  <si>
    <t>STE AZART TRAV</t>
  </si>
  <si>
    <t>96 BD D'ANFA ETG N°09 APPT N° 91 RE</t>
  </si>
  <si>
    <t>ABDELFATAH GHERABI</t>
  </si>
  <si>
    <t>casa</t>
  </si>
  <si>
    <t>83 rue 4 etg 3 appt 3 hay souret</t>
  </si>
  <si>
    <t>STE ANAS AMENAGEMENT</t>
  </si>
  <si>
    <t>BD LALLA YACOUT &amp; RUE EL ARAAR IMM</t>
  </si>
  <si>
    <t>STE ISKANE ECO BUILDING</t>
  </si>
  <si>
    <t>26, AVENUE MERS SULTAN, APT. 3 ETAG</t>
  </si>
  <si>
    <t>LOT AL OMRANE N° 3169 SELOUANE</t>
  </si>
  <si>
    <t>STE SIEMENS GAMESA RENEWABLE ENERGY</t>
  </si>
  <si>
    <t>LOT B, TRANCHE 1 C, ZONE FRANCHE TA</t>
  </si>
  <si>
    <t>STE RAZREV</t>
  </si>
  <si>
    <t>N° 85 A EL WIFAQ BENSARGEO</t>
  </si>
  <si>
    <t>STE GOUTTE A GOUTTE CHAOUIA</t>
  </si>
  <si>
    <t>MAG LOT N 130 OULED ABBOU</t>
  </si>
  <si>
    <t>STE EXCELLENTE IMPRESSION</t>
  </si>
  <si>
    <t>11, LOT ZAKIA, BD CHEFCHAOUNI AIN S</t>
  </si>
  <si>
    <t>STE BABILI PECHE</t>
  </si>
  <si>
    <t>AV. ABDERRAHIM BOUABID IMM N° 20 LO</t>
  </si>
  <si>
    <t>STE ABDOU LAVORI VARI</t>
  </si>
  <si>
    <t>BLOC 30 RUE 2 N 10 HAY MOHAMMADI</t>
  </si>
  <si>
    <t>STE KANDIL GROUPE DU NORD</t>
  </si>
  <si>
    <t>HAY JIRARI 2 AICHA MOUSSAFIR NO 16</t>
  </si>
  <si>
    <t>STE SNTN</t>
  </si>
  <si>
    <t>332 BD BRAHIM ROUDANI ETG5 APPT 21</t>
  </si>
  <si>
    <t>STE DROP IMMO</t>
  </si>
  <si>
    <t>N°5154 HAY MOHAMMADI</t>
  </si>
  <si>
    <t>STE BAHA INVEST CONSULTING</t>
  </si>
  <si>
    <t>RUE MOHAMED EL BEQUAL IMMEUBLE ESPA</t>
  </si>
  <si>
    <t>Mr EL MOUTAOUAKIL ABDALLAH</t>
  </si>
  <si>
    <t>RUE EL KAOUAKIBI NR 7 CITE DAKHLA</t>
  </si>
  <si>
    <t>MEDA AGGLO</t>
  </si>
  <si>
    <t>ROUTE PRINCIPALE 2</t>
  </si>
  <si>
    <t>STE ELITE CHANTIER</t>
  </si>
  <si>
    <t>15 AVENUE AL ABTAL APPART 4, AGDAL</t>
  </si>
  <si>
    <t>STE DOUNA ROUCHES</t>
  </si>
  <si>
    <t>N°7 RUE AHMED TOUKI 2ÈME ETAGE</t>
  </si>
  <si>
    <t>STE SOBAFER</t>
  </si>
  <si>
    <t>LOT 461 RTE DE BIOUGRA ZONE INDUSTR</t>
  </si>
  <si>
    <t>STE NETRANOV</t>
  </si>
  <si>
    <t>HAY EL AIN EL BAHRANI AVENUE 385 AI</t>
  </si>
  <si>
    <t>STE S.M DE L'ART DE BATIMENT</t>
  </si>
  <si>
    <t>IMM JAOUHAR APPT N°07 ETAGE 2 RUE B</t>
  </si>
  <si>
    <t>STE ISOLTEC</t>
  </si>
  <si>
    <t>183 AV PRINCE HERITIER CENTRE NREA</t>
  </si>
  <si>
    <t>Mr TALBI BRAHIM</t>
  </si>
  <si>
    <t>QUARTIER SMAALA BOULEVARD CHENGUITE</t>
  </si>
  <si>
    <t>STE M&amp;M PESAGE</t>
  </si>
  <si>
    <t>HAY LALLA MERYEM BLOC C N° 271 -130</t>
  </si>
  <si>
    <t>Mr AHEDDOUNE SAMIR</t>
  </si>
  <si>
    <t>V 20 LOT WIFAQ BENSERGAO</t>
  </si>
  <si>
    <t>STE A.R-CON</t>
  </si>
  <si>
    <t>N°186 BD AL MORABITINE BLOC 11 HAY</t>
  </si>
  <si>
    <t>STE TRANSPORT AZGUEZAW</t>
  </si>
  <si>
    <t>MASSIRA 1 D N 16 APPARTEMENT N 1ETA</t>
  </si>
  <si>
    <t>STE HIDOTRAV</t>
  </si>
  <si>
    <t>MAGASIN 1 PROJET EL HAMRA 567 AIN A</t>
  </si>
  <si>
    <t>STE IRSANE DE TRANSPORT DE MARCHAND</t>
  </si>
  <si>
    <t>IM180 APT 4 HAY ANAJAH TAMESNA</t>
  </si>
  <si>
    <t>Mr AHEDDOUNE EL HABIB</t>
  </si>
  <si>
    <t>NR 20 AL WIFAQ BENSERGAO</t>
  </si>
  <si>
    <t>IMMEUBLE IFRANE LA PERGOLA DCHEIRA</t>
  </si>
  <si>
    <t>STE TAYBA SMART</t>
  </si>
  <si>
    <t>LOTISSEMENT MAJMAA EL KHEIR N°728</t>
  </si>
  <si>
    <t>STE AREDCO TRAVAUX</t>
  </si>
  <si>
    <t>DOUAR LOUDADNA OULAD ABBOU 26450</t>
  </si>
  <si>
    <t>STE TIZIMMO</t>
  </si>
  <si>
    <t>ENGUERIRE</t>
  </si>
  <si>
    <t>REGION CONSERVATION COMMUNALE SIDI</t>
  </si>
  <si>
    <t>STE YANSEL MAROC</t>
  </si>
  <si>
    <t>13 RUE AHMED ELMAJJATI RES LES ALPE</t>
  </si>
  <si>
    <t>DAOUDI CIMENT</t>
  </si>
  <si>
    <t>LOT HSSINI AAMAR N° 134 ZAIO</t>
  </si>
  <si>
    <t>BENI ENSAR NEGOCE</t>
  </si>
  <si>
    <t>45 OULED SALAH BENI ANSSAR</t>
  </si>
  <si>
    <t>STE QUMAR HD</t>
  </si>
  <si>
    <t xml:space="preserve"> C O LOT B112 N 174 ZI TASSILA</t>
  </si>
  <si>
    <t>STE SOUSS ESPACES VERTS</t>
  </si>
  <si>
    <t>COMMUNE RURALE DE OUED ESSAFA, LIEU</t>
  </si>
  <si>
    <t>Mr KHALID DIANE</t>
  </si>
  <si>
    <t>VILLA 179  LA VILLE VERTE  BOUSKOUR</t>
  </si>
  <si>
    <t>STE VATAR</t>
  </si>
  <si>
    <t>HAY ZAAZAA TAMAITE  DRARGUA</t>
  </si>
  <si>
    <t>STE TRDT</t>
  </si>
  <si>
    <t>10 4 EME ET IMM ELIDRISSI FM 16 ANN</t>
  </si>
  <si>
    <t>ASSIFILL BUILDINGS</t>
  </si>
  <si>
    <t>34 rue EL MENARA Hay EL HANA</t>
  </si>
  <si>
    <t>STE SBBTR</t>
  </si>
  <si>
    <t>DR AMAN IKIDAR OUAKLIM TNGHIR 45800</t>
  </si>
  <si>
    <t>STE DXF</t>
  </si>
  <si>
    <t>LOT TILILA N 1513 TIKIOUINE</t>
  </si>
  <si>
    <t>STE GCCR</t>
  </si>
  <si>
    <t>IMMEUBLE ELIDRISSI FM 16 ANEXE N 04</t>
  </si>
  <si>
    <t>STE QOSAP</t>
  </si>
  <si>
    <t>ZONE INDUSTRIELLE, LOTISSEMENT N 9</t>
  </si>
  <si>
    <t>Mr BASSOU MALEK</t>
  </si>
  <si>
    <t>HAY NAHDA 2 N 1032</t>
  </si>
  <si>
    <t>STE MJ4 BUILDING</t>
  </si>
  <si>
    <t>46 BD ZERKTOUNI 2 EME ETAGE APPT N°</t>
  </si>
  <si>
    <t>GRANKHA</t>
  </si>
  <si>
    <t>ROUTE TEMSAMANE À COTÉ SOUK HEBDOMA</t>
  </si>
  <si>
    <t>Mr MESKOUR MOHAMED</t>
  </si>
  <si>
    <t>DR TAGADIRET DRARGA</t>
  </si>
  <si>
    <t>STE SAFDAM BATIMENT</t>
  </si>
  <si>
    <t>202 BD ABDELMOUMEN N 5 RDC CHEZ CRE</t>
  </si>
  <si>
    <t>STE ARABIC GENERAL ENTREPRISE</t>
  </si>
  <si>
    <t>N 3 2EME ETG RES 110 BIS BD HASSAN</t>
  </si>
  <si>
    <t>STE ISOTRON MAROC</t>
  </si>
  <si>
    <t>138 ANGLE BD ZERKTOUNI ET BD D'ANFA</t>
  </si>
  <si>
    <t>AL FIDA DERB SOLTANE</t>
  </si>
  <si>
    <t>STE BENCHAHBOUN TRAVAUX DIVERS</t>
  </si>
  <si>
    <t>LOT HAY SAADA 01 NR 106 RUE IBN ISH</t>
  </si>
  <si>
    <t>STE MEDIAL</t>
  </si>
  <si>
    <t>LOT AMINE, N°143, SIDI MAAROUF</t>
  </si>
  <si>
    <t>L'OMNIUM DES BATISSEURS MAROCAINS</t>
  </si>
  <si>
    <t>BUREAU 9 IMM ETG2 RESIDENCE PERLE B</t>
  </si>
  <si>
    <t>NKH METAL</t>
  </si>
  <si>
    <t>UN TERRAIN ÉQUIPÉ AU PROPRIETE OULA</t>
  </si>
  <si>
    <t>STE SDEP TRAVAUX</t>
  </si>
  <si>
    <t>LOT N 1 ZONE INDUSTRIELLE IBN KHALD</t>
  </si>
  <si>
    <t>DOUAR AZOUGAR CR OUED ESSAFA BIOUGR</t>
  </si>
  <si>
    <t>STE TIKIDA PLASTIQUE</t>
  </si>
  <si>
    <t>DOMAINE AMRAGH CENTRE AGRICULTURE A</t>
  </si>
  <si>
    <t>STE GECOVA</t>
  </si>
  <si>
    <t>ZONE LOGISTIQUE LOT NO 180 TFZ</t>
  </si>
  <si>
    <t>Mr ZBITOU MOHAMED MEHDI</t>
  </si>
  <si>
    <t>MONTREAL - CANADA</t>
  </si>
  <si>
    <t>3500 RIDGWOOD APT 200 MONTREAL QC H</t>
  </si>
  <si>
    <t>STE BENGUDIME IMMOBILIER</t>
  </si>
  <si>
    <t>N°139 APPT AU 2EME ETAGE MHAMID 3</t>
  </si>
  <si>
    <t>STE MORROCCO LINE SERVICE SABLE</t>
  </si>
  <si>
    <t>DOUAR TIKNI OBN</t>
  </si>
  <si>
    <t>STE ELVE</t>
  </si>
  <si>
    <t>180 BD GHANDI RES AMINE 1</t>
  </si>
  <si>
    <t>Mr EL IDRISSI MOHAMMED</t>
  </si>
  <si>
    <t>BLOC D1 NR 11 QU I</t>
  </si>
  <si>
    <t>STE GREENWOODS CONSTRUCTION</t>
  </si>
  <si>
    <t>RUE SIAM IMM N 6 APPT N 3</t>
  </si>
  <si>
    <t>EXTRA REVSOL</t>
  </si>
  <si>
    <t>DOUAR OULAD CHAIB CERCLE MY ABDALLA</t>
  </si>
  <si>
    <t>STE FARM HOPE</t>
  </si>
  <si>
    <t>12 RUE SABRI BOUJEMAA 1ER ETAGE APT</t>
  </si>
  <si>
    <t>STE ASCA SOLAR</t>
  </si>
  <si>
    <t>C/O N°95 RUE AL FARABI CITE DAKHLA</t>
  </si>
  <si>
    <t>Mr EL KARRAZI ABDELMAJID</t>
  </si>
  <si>
    <t>LUXEMBOURG</t>
  </si>
  <si>
    <t>6 C PORTE DE FRANCE 4360 ESCH SUR A</t>
  </si>
  <si>
    <t>Mr ABDELOUAHED FARHAOUI</t>
  </si>
  <si>
    <t>ARFOUD</t>
  </si>
  <si>
    <t>KSAR JRANA</t>
  </si>
  <si>
    <t>Mr EL AISSAOUI TOUHAMI</t>
  </si>
  <si>
    <t>LOTISSEMENT ALMAZ 2 LOT N°303</t>
  </si>
  <si>
    <t>ENTREPRISE GENERALES DE CONSEIL ET</t>
  </si>
  <si>
    <t>59BD ZERKTOUNI ETG3 N8 CHEZ METROPO</t>
  </si>
  <si>
    <t>STE ATENCO</t>
  </si>
  <si>
    <t>IMM 1 N 12 BD BRAHIMROUDANI CENTRE</t>
  </si>
  <si>
    <t>STE INDUSTRIAL CLEANING SERVICE</t>
  </si>
  <si>
    <t>KHOURIBGA</t>
  </si>
  <si>
    <t>N°186 BD BRAHIM ROUDANI HAY EL HOUD</t>
  </si>
  <si>
    <t>STE ZINTRAD</t>
  </si>
  <si>
    <t>NASSIM N° 260 MHAMID</t>
  </si>
  <si>
    <t>STE U-TEL</t>
  </si>
  <si>
    <t>RUE 7 N 5 2EME ETG APPT N 4 SAADA S</t>
  </si>
  <si>
    <t>STE EL INBIAT MESGUNA</t>
  </si>
  <si>
    <t>RUE KACEM AMIN N 25 1ER ETAGE DAKHL</t>
  </si>
  <si>
    <t>S.M.P</t>
  </si>
  <si>
    <t>24, RUE MUSTAPHA EL MANFALOUTI - GA</t>
  </si>
  <si>
    <t>STE BOUHANE TRAVAUX</t>
  </si>
  <si>
    <t>DR BOUHANE BIH OLD AMER TIZMARINE R</t>
  </si>
  <si>
    <t>STE DAOUDI PAV</t>
  </si>
  <si>
    <t>APPT 3, IMM 9 RUE VARSOVIE L'OCÉAN</t>
  </si>
  <si>
    <t>ALLATI SAKANE</t>
  </si>
  <si>
    <t>HAY ESSADA</t>
  </si>
  <si>
    <t>DAR ALLATI</t>
  </si>
  <si>
    <t>BD SAKIA AL HAMRA</t>
  </si>
  <si>
    <t>CIMO FER HIBA</t>
  </si>
  <si>
    <t>HAY OULED BOUATIA RUE 03 N 11 L 286</t>
  </si>
  <si>
    <t>STE GAMUTEC</t>
  </si>
  <si>
    <t>59, BD ZERKTOUNI, 6EME ETAGE, N°18</t>
  </si>
  <si>
    <t>STE AROMEK</t>
  </si>
  <si>
    <t>ANGLE RUE BAHT ET OUED SEBOU IMM 8,</t>
  </si>
  <si>
    <t>STE OMNIUM GENERAL DE CONS. ET D'AM</t>
  </si>
  <si>
    <t>OMNIUM GENERAL DE CONS. ET D'AMENAG</t>
  </si>
  <si>
    <t>LMF DISTRIBUTION</t>
  </si>
  <si>
    <t>RESIDENCE IMAN CENTER N45</t>
  </si>
  <si>
    <t>STE COMPTOIR AFRICAN DE CONSTRUCTIO</t>
  </si>
  <si>
    <t>LOT SAADA N° 115 ETG RDC AIN ATIK</t>
  </si>
  <si>
    <t>STE PARA PROJET</t>
  </si>
  <si>
    <t>N°1236 HAY MOHAMMADI</t>
  </si>
  <si>
    <t>STE EL MERJE CONFECTION</t>
  </si>
  <si>
    <t>ROUTE DE MEKNES KM 4, RUE EZZARBIA</t>
  </si>
  <si>
    <t>EGCA</t>
  </si>
  <si>
    <t>DAR LAAROUSSI MTC</t>
  </si>
  <si>
    <t>OLD BOUYTAYEB 283</t>
  </si>
  <si>
    <t>STE VLM CONSULTING</t>
  </si>
  <si>
    <t>LOTISSEMENT BAB EL KHEIR, LOT N° 9,</t>
  </si>
  <si>
    <t>STE CONCEPT ET JARDINAGE</t>
  </si>
  <si>
    <t>BD ZERKTOUNI 2EME ETG APPT 6</t>
  </si>
  <si>
    <t>STE KLEIN MACHINE</t>
  </si>
  <si>
    <t>46,Bd Zerktouni 2ème Etage Appartem</t>
  </si>
  <si>
    <t>STE ACHGHAL AL JANOUB</t>
  </si>
  <si>
    <t>253 HAY TILILA TIKIOUINE</t>
  </si>
  <si>
    <t>STE URBAMEX</t>
  </si>
  <si>
    <t>RUE SOUMAYA RESIDENCE SHEHRAZADE 3,</t>
  </si>
  <si>
    <t>STE MARKETING-INNOV</t>
  </si>
  <si>
    <t>IMM,N° 665 3EME ETAGE APP N° 03 MAS</t>
  </si>
  <si>
    <t>Mr ZAKY MOHAMMED</t>
  </si>
  <si>
    <t>BLOC A NR 543 LOT ANZA ELOULYA TADD</t>
  </si>
  <si>
    <t>Mr BOURAZZA RACHID</t>
  </si>
  <si>
    <t>HAY CHEIKH MFADEL RUE BOUKRAA NR 44</t>
  </si>
  <si>
    <t>STE SERV ELEC KHALIL</t>
  </si>
  <si>
    <t>26 AV MERS SULTAN ETG 1 APPT 3 -200</t>
  </si>
  <si>
    <t>AMG BETON MAROC</t>
  </si>
  <si>
    <t>61 AV LALLA YACOUT ETG 1 N°39 C/O C</t>
  </si>
  <si>
    <t>STE P.C.F TRAVAUX</t>
  </si>
  <si>
    <t>DAR SAADA 1 IMM C22 ETAGE 3 APPT 6</t>
  </si>
  <si>
    <t>Mr ZAHAOUI MOHAMED</t>
  </si>
  <si>
    <t>Mr LAHOUCINE AGARNID</t>
  </si>
  <si>
    <t>LOT WAHDA 02 RUE 01 N°04 HASSANIA 0</t>
  </si>
  <si>
    <t>STE SOHAL TRAVAUX</t>
  </si>
  <si>
    <t>BLOC A N 122 HAY EL MASSIRA</t>
  </si>
  <si>
    <t>DE TRAVAUX ABOUOTHMAN</t>
  </si>
  <si>
    <t>DOUAR OULED BOUAZIZ SIDI HAJJAJ OUA</t>
  </si>
  <si>
    <t>STE MOBIDECO</t>
  </si>
  <si>
    <t>N°06 ET 07, BD MARRAKECH HAY AFRAG</t>
  </si>
  <si>
    <t>STE JOULOR FRUITS</t>
  </si>
  <si>
    <t>249 3EME TALINTE 1 ROUTE BIUOGRA</t>
  </si>
  <si>
    <t>Mr KCHIKECH MOHAMED</t>
  </si>
  <si>
    <t>SECT FATH AV FIAMAGHRAOUA N1219 LAA</t>
  </si>
  <si>
    <t>STE BH4C</t>
  </si>
  <si>
    <t>261, BD ABDELMOUMEN RÉSIDENCE AL AM</t>
  </si>
  <si>
    <t>STE ENIDRACO</t>
  </si>
  <si>
    <t>REZ-DE-CHAUSSÉE N° 131 MASSIRA II</t>
  </si>
  <si>
    <t>STE ROMIBAT</t>
  </si>
  <si>
    <t>RUE IBN KATIR BEETHOVEN I, 1ER ETAG</t>
  </si>
  <si>
    <t>STE TRANS FARAJI K.M.A.S</t>
  </si>
  <si>
    <t>170 RUE DE FES RES NISRINE 1ER ETG</t>
  </si>
  <si>
    <t>STE JET CONTRACTORS</t>
  </si>
  <si>
    <t>78, QUARTIER INDUSTRIEL TAKKADOUM</t>
  </si>
  <si>
    <t>STE PROMAR CONSTRUCTION</t>
  </si>
  <si>
    <t>46 BOULEVARD ZERKTOUNI 3 ÉME ETG AP</t>
  </si>
  <si>
    <t>STE TILILA MAWAD</t>
  </si>
  <si>
    <t>MAGASIN N° 01 R.P. 40 - E 5, Z.I TA</t>
  </si>
  <si>
    <t>Mr INDJAREN LAHOUCINE</t>
  </si>
  <si>
    <t>HAY AIT MHAND BLOC 05 RUE 16 NR 10</t>
  </si>
  <si>
    <t>STE J.A.D CONTRACTORS</t>
  </si>
  <si>
    <t>AMAL 4 COMPL, N 250 N, CY.M.</t>
  </si>
  <si>
    <t>Mr EL MEDKOURI AMINA</t>
  </si>
  <si>
    <t>LOT BETHOVEN N 11 RUE OUED SEBOU HA</t>
  </si>
  <si>
    <t>ZAIO AGGLOS</t>
  </si>
  <si>
    <t>DOUAR BOULBA- OULED ALLAL. MY RACHI</t>
  </si>
  <si>
    <t>STE TASSAIT DE CONSTRUCTION</t>
  </si>
  <si>
    <t>HAY ASSAKA BLOC B N 16 TIKIOUINE</t>
  </si>
  <si>
    <t>STE ACRIBIE</t>
  </si>
  <si>
    <t>19 RUE HADJ OMAR RIFFI ETG5 APT 25</t>
  </si>
  <si>
    <t>Mr EL BASLAMI ABDELLAH</t>
  </si>
  <si>
    <t>APPT 11 IMM 26 LOT ABOUAB SALA AL M</t>
  </si>
  <si>
    <t>Mr ZOUHRI MBAREK</t>
  </si>
  <si>
    <t>HAY SALAM VILLA IRAK A NUM 12</t>
  </si>
  <si>
    <t>Mr HACHAM LAHCEN</t>
  </si>
  <si>
    <t>BC 7 N 210 HAY ASSAIS AZROU</t>
  </si>
  <si>
    <t>STE ARMAN BUILDING</t>
  </si>
  <si>
    <t>N° 12 RUE SABRI BOUJAMAA 1ER ETAGE</t>
  </si>
  <si>
    <t>Mr CHEMSEDDINE EL MOSTAFA</t>
  </si>
  <si>
    <t>QUARTIER EL KHEIR RUE BOUCHAIB MAKD</t>
  </si>
  <si>
    <t>ITALIE</t>
  </si>
  <si>
    <t>VENTES AU PERSONNEL D'AGADIR</t>
  </si>
  <si>
    <t>Rue AMAR RIFFI, N°179 Imm AL WAHDA</t>
  </si>
  <si>
    <t>SOCIETE NOUVELLE TRAVAUX MAROC</t>
  </si>
  <si>
    <t>1,Av. Al Istiqlal   BP  45</t>
  </si>
  <si>
    <t>STE ORBATIKE</t>
  </si>
  <si>
    <t>18 RUE TANSIFT APPT 11 AGDAL</t>
  </si>
  <si>
    <t>AV 11 JANVIER IMM 78 cite DAKHLA</t>
  </si>
  <si>
    <t>STE FACEMAG</t>
  </si>
  <si>
    <t>311 OULED RAHOU QUARTIER SIDI MAARO</t>
  </si>
  <si>
    <t>STE DES ENTREPRISES GHENJAOUI</t>
  </si>
  <si>
    <t xml:space="preserve"> LOT COSMOS LOT N5 RUE LIEUTENANT F</t>
  </si>
  <si>
    <t>7 RUE OUED BAHT N° 6 AGDAL</t>
  </si>
  <si>
    <t>HAY MINO RUE 1  N° 49 GDE CEINTURE</t>
  </si>
  <si>
    <t>ZONE INDUSTRIEL  TASSILA</t>
  </si>
  <si>
    <t>ACHAHBOUN LAHOUCINE</t>
  </si>
  <si>
    <t>HAY BELAKCHACH M'HAITA</t>
  </si>
  <si>
    <t>ECHOUAIF EL HASSAN</t>
  </si>
  <si>
    <t>AV MLY ABDELAZIZ N° 42</t>
  </si>
  <si>
    <t>N 179 RUE AMAR RIFI, ANGLE BD LA RE</t>
  </si>
  <si>
    <t>STE URBAGEC</t>
  </si>
  <si>
    <t>STE ABIG TRAVAUX</t>
  </si>
  <si>
    <t>772, GUICH LOUDAYA LOTISSEMENT AL I</t>
  </si>
  <si>
    <t>STE PROTELEC</t>
  </si>
  <si>
    <t>RUE D'AGADIR 135 RUE ZARHOUN</t>
  </si>
  <si>
    <t>77, KHYAM II</t>
  </si>
  <si>
    <t>STE SOMGC</t>
  </si>
  <si>
    <t>32, KISSARIAT AL QODS 2, SIDI BERNO</t>
  </si>
  <si>
    <t>NAJMAT AL JANOUB II IMMEUBLE B APP</t>
  </si>
  <si>
    <t>30 BD DES FORCES AUXILIARES</t>
  </si>
  <si>
    <t>STE KARIM GENERAL ENTREPRISE</t>
  </si>
  <si>
    <t>17 RUE DE GASCOGNE Q. HOPITAUX</t>
  </si>
  <si>
    <t>STE ZAOUIA ENT</t>
  </si>
  <si>
    <t>5 RUE LIEUTENANT FERNAND</t>
  </si>
  <si>
    <t>76, GROUPE 5, AVENUE LALLA ASMAE, S</t>
  </si>
  <si>
    <t>LAARBI MOUIGUINA</t>
  </si>
  <si>
    <t>LAMZOUDIA - CAIDATE CHICHAOUA</t>
  </si>
  <si>
    <t>103. BD AL MOUKAOUAMA</t>
  </si>
  <si>
    <t>STE ATIPERIA</t>
  </si>
  <si>
    <t>N 1542 TYPE E CITE ESSALAM</t>
  </si>
  <si>
    <t>STE ETS MED EL HARTI</t>
  </si>
  <si>
    <t>LOT RIO N 2 ROUTE ZENATA AIN SEBAA</t>
  </si>
  <si>
    <t>4 AV MED V EL WAFA 2</t>
  </si>
  <si>
    <t>FILBAM CONSTRUCTION</t>
  </si>
  <si>
    <t>N° 5 RTE BEN BRAHIM  JEMMAA SAHIM</t>
  </si>
  <si>
    <t>CITE SALAM BLOC A-45 BIS N2008</t>
  </si>
  <si>
    <t>STE SO.SO.TRAD</t>
  </si>
  <si>
    <t>QUARTIER INDUSTRIEL TASNIA N°12</t>
  </si>
  <si>
    <t>Entreprise SOGEPROL</t>
  </si>
  <si>
    <t>635 BD MED V</t>
  </si>
  <si>
    <t>DOUAR AIN ROZ, LOT MILOUDIA SIDI LH</t>
  </si>
  <si>
    <t>311 BD OUED ERRABII</t>
  </si>
  <si>
    <t>3 HAY ECHAOUI TAMELALET</t>
  </si>
  <si>
    <t>NAKHIL LAMHAMID</t>
  </si>
  <si>
    <t>BP8058 Douar Elhafra Askejour 1, La</t>
  </si>
  <si>
    <t>AGAOUZ DE MATERIAUX DE CONSTRUCTION</t>
  </si>
  <si>
    <t>CHICHAOUA -MARRAKECH</t>
  </si>
  <si>
    <t>HAY ADAR IMINTANOUTE</t>
  </si>
  <si>
    <t>STE MARJANA ETUDES &amp; TRAVAUX</t>
  </si>
  <si>
    <t>48 BD MOHAMMED V</t>
  </si>
  <si>
    <t>APPT N°17 IMM NAKHIL RUE OUM RABIAA</t>
  </si>
  <si>
    <t>STE INTERNATIONAL E/se DE SERVICE B</t>
  </si>
  <si>
    <t>25 RUE 96 HAY MLY ABDELLAH AIN CHOC</t>
  </si>
  <si>
    <t>STE PERMASOL</t>
  </si>
  <si>
    <t>29 RUE ABDERRAHMAN SAHRAOUI</t>
  </si>
  <si>
    <t>STE IDM TD</t>
  </si>
  <si>
    <t>RÉS. AL MANAR IMM. B APPT. 39 ROUTE</t>
  </si>
  <si>
    <t>IDZIMETAL</t>
  </si>
  <si>
    <t>N° 44 Hay  El Youssoufia</t>
  </si>
  <si>
    <t>APP N°10IMM4 RESIDENCE NESNISSA SID</t>
  </si>
  <si>
    <t>AKNSOUS MATERIAUX</t>
  </si>
  <si>
    <t>D14 CITE LA COOHABITATION</t>
  </si>
  <si>
    <t>STE MADINA AGREGATS</t>
  </si>
  <si>
    <t>57 RUE L'ISERE LOT BAGATELLE POLO</t>
  </si>
  <si>
    <t>STE RENOV HABITAT</t>
  </si>
  <si>
    <t>RUE ABBAS IBN FARNASS ANGLE 467 AV</t>
  </si>
  <si>
    <t>PLATEAU DE BUREAU AL BADR IMM 106,</t>
  </si>
  <si>
    <t>STE EDIMAB</t>
  </si>
  <si>
    <t>16 RUE POINT DU JOUR EXTENSION RACI</t>
  </si>
  <si>
    <t>JALAL DE MATERIAUX DE CONSTRUCTION</t>
  </si>
  <si>
    <t>N°358,BD 20 AOUT  TAROUDANT</t>
  </si>
  <si>
    <t>BETON CHANTIER</t>
  </si>
  <si>
    <t>38  AVENUE ATLAS  2EME ETAGE, AGADA</t>
  </si>
  <si>
    <t>ESPACE FRET</t>
  </si>
  <si>
    <t>2244 HAY WAHDA</t>
  </si>
  <si>
    <t>MIXTRA S.A.R.L</t>
  </si>
  <si>
    <t>HAY MOHAMADI LASTAH TAROUDANT</t>
  </si>
  <si>
    <t>STE A 4 P MARKETING</t>
  </si>
  <si>
    <t>28 KISSARIAT BOUDERKA 1 er ETAGE AV</t>
  </si>
  <si>
    <t>STE REMAD SALMI</t>
  </si>
  <si>
    <t>AMAL 5 MASSIRA N° 11 CYM</t>
  </si>
  <si>
    <t>STE NOUVELLE DE COMMERCE ET MAINTEN</t>
  </si>
  <si>
    <t>CITE BOUSKOURA BP 147</t>
  </si>
  <si>
    <t>STE GRITEL</t>
  </si>
  <si>
    <t>PASSAGE TROUNAZ IMM C ETG 5 N 16 RE</t>
  </si>
  <si>
    <t>1 LOTISSEMENT SAKANI K ETAGE 1 APPT</t>
  </si>
  <si>
    <t>SOTRAGNAR (STE DE TRAVAUX AGNAR)</t>
  </si>
  <si>
    <t>AV DKHLA IMM HARZI 1 APPT N°1 HAY E</t>
  </si>
  <si>
    <t>TIGAMI LJDID TARMIGTE</t>
  </si>
  <si>
    <t>ZI GZENAYA LOT N°140, 1er ETGAE BUR</t>
  </si>
  <si>
    <t>STE ARD VERTE</t>
  </si>
  <si>
    <t>APPT N 4 1ER ETAGE - SIDI MAAROUF</t>
  </si>
  <si>
    <t>STE GEOTEHNIKA</t>
  </si>
  <si>
    <t>ANGLE RP BD AL QODS &amp; RS 1029/RPAL</t>
  </si>
  <si>
    <t>STE SYSTHERM (B)</t>
  </si>
  <si>
    <t>17, quartier Takadoum, q.indust. yo</t>
  </si>
  <si>
    <t>ECTD ZAIZAA S.A.R.L</t>
  </si>
  <si>
    <t>LOT N°5LOTISSEMENT KOUAR 1ER ETAGE</t>
  </si>
  <si>
    <t>AZEMMOUR</t>
  </si>
  <si>
    <t>N°24 LOT.FEDDAN EL MANZAH KM81 RTE</t>
  </si>
  <si>
    <t>223, BD ABDELMOUMEN, RESIDENCE REDA</t>
  </si>
  <si>
    <t>N°246,2EME TRANCHE B MOKHTAR SOUSSI</t>
  </si>
  <si>
    <t>BISENGAR HASSAN ET AHMED</t>
  </si>
  <si>
    <t>LOT 555 ERRABII</t>
  </si>
  <si>
    <t>LOUTRA CONSTRUCTION S.A.R.L</t>
  </si>
  <si>
    <t>HAY IZOURANE, Rue EL MESSLAH</t>
  </si>
  <si>
    <t>STE MENASTEEL INDUSTRY (B)</t>
  </si>
  <si>
    <t>LOT N°11 ZI BOUZNIKA</t>
  </si>
  <si>
    <t>ASNDAL BETON S.A.R.L</t>
  </si>
  <si>
    <t>HAY OULED EL GHAZAL BP 3133</t>
  </si>
  <si>
    <t>AFAK MAOUAD</t>
  </si>
  <si>
    <t>N°68 CITE AL HOUDA</t>
  </si>
  <si>
    <t>Mr HAMDINOU AHMED</t>
  </si>
  <si>
    <t>AV MY YOUSSEF N°49 TABRIQUET</t>
  </si>
  <si>
    <t>STE CHASSE TRAVAUX</t>
  </si>
  <si>
    <t>3 RUE SIDI BEMOU APP 15 3EME ETAGE</t>
  </si>
  <si>
    <t>STE CASEP</t>
  </si>
  <si>
    <t>HAY AL MAGHREB AL ARABI IMMEUBLE 14</t>
  </si>
  <si>
    <t>STE ALTATRAV</t>
  </si>
  <si>
    <t>N°2 PRES DE LA MOSQUEE MED VI HAY E</t>
  </si>
  <si>
    <t>STE HYDROPRO</t>
  </si>
  <si>
    <t>KM 15 QUARTIER INDUSTRIEL AV HASSAN</t>
  </si>
  <si>
    <t>LOTISSEMENT HADDADA N 1817</t>
  </si>
  <si>
    <t>DOUAR TOUNANIARABEN TAFTCHNA TINZOU</t>
  </si>
  <si>
    <t>STE FERRONIER KDAMAR FRERES</t>
  </si>
  <si>
    <t>76 RUE FETOUAKA DERB SAAD HAY MOHAM</t>
  </si>
  <si>
    <t>STE GETCA</t>
  </si>
  <si>
    <t xml:space="preserve"> GARAGE N° 42 BLOC 2 RUE 6 HAY IGHO</t>
  </si>
  <si>
    <t>STE AL JAZIRA CIVIL WORK</t>
  </si>
  <si>
    <t>RUE YAKOUB EL MANSOUR 21 BIS</t>
  </si>
  <si>
    <t>AL HIKMA TRANS S.A.R.L</t>
  </si>
  <si>
    <t>N°25/4 TARGA ZEDAGHNIA</t>
  </si>
  <si>
    <t>STE IGHBOULA TRAVAUX</t>
  </si>
  <si>
    <t>BENI MELAL</t>
  </si>
  <si>
    <t>QI AJJAOUNE ZAOUIT ECHEIKH</t>
  </si>
  <si>
    <t>STE S.N.L TRAVAUX (B)</t>
  </si>
  <si>
    <t>SAFAA-24 AVENUE MOULAY ABDELLAH, AP</t>
  </si>
  <si>
    <t>STE FANDI PREFA</t>
  </si>
  <si>
    <t>AIN DADDA SAADA KM1 RTE D'AGADIR</t>
  </si>
  <si>
    <t>STE N.S.P.M</t>
  </si>
  <si>
    <t>PROJET AL BADR IMM 106 BUR 1 AIN SE</t>
  </si>
  <si>
    <t>59,BOULVARD ZERKTOUNI N° 24 AU 3eme</t>
  </si>
  <si>
    <t>BOULEVARD ALQODS LOGIMOU A 130 APPT</t>
  </si>
  <si>
    <t>DOUAR JNANE TEMSIA AIT MELLOUL</t>
  </si>
  <si>
    <t>STE RENOTECH</t>
  </si>
  <si>
    <t>8 ETG 2 JET CENTER Blvd EL QODS SAK</t>
  </si>
  <si>
    <t>STE MAMOUT BATIMENT</t>
  </si>
  <si>
    <t>18, RUE SOUHAIL IBN OMAR, LOT. OULA</t>
  </si>
  <si>
    <t>STE MIXTRA</t>
  </si>
  <si>
    <t>HAY MOUHAMADY LASTH AAROUDONT N°53</t>
  </si>
  <si>
    <t>LOT ANOUAR N°10 KTIAA</t>
  </si>
  <si>
    <t>CIMAGOT</t>
  </si>
  <si>
    <t>CENTRE LAHGAGCHA OULED AMRABE</t>
  </si>
  <si>
    <t>STE SNTRO</t>
  </si>
  <si>
    <t>RESIDENCE MANAHIL 23 APPT6 GUELIZ</t>
  </si>
  <si>
    <t>STE ENTD</t>
  </si>
  <si>
    <t>10 RUE BOULMANE 7EME ETAGE APPT 19</t>
  </si>
  <si>
    <t>LOTISSEMENT MELK ALLAH IMM MALK ALL</t>
  </si>
  <si>
    <t>GROUPE IMMOBILIER EL ATOUANI</t>
  </si>
  <si>
    <t>VILLA DES ARTS ET METIERS N°18 LOT</t>
  </si>
  <si>
    <t>STE CONTRA-ROU</t>
  </si>
  <si>
    <t>BEN SLIMANE</t>
  </si>
  <si>
    <t>141 RUE 10 HAY LALLA MERIEM</t>
  </si>
  <si>
    <t>STE ING TRAVAUX</t>
  </si>
  <si>
    <t>HAY NASER, SECT 2, N° 122, AIN AOUD</t>
  </si>
  <si>
    <t>BADDOU LAHCEN</t>
  </si>
  <si>
    <t>36 AVENUE MOHAMED V HAY CHERARDA</t>
  </si>
  <si>
    <t>TADDARINE S.A.R.L</t>
  </si>
  <si>
    <t>SIDI BIBI ROUTE DE TIZNIT CENTRE CH</t>
  </si>
  <si>
    <t>STE VALTECH</t>
  </si>
  <si>
    <t>ANGLE RUE ABDELFETTAH SEBBATA &amp; RUE</t>
  </si>
  <si>
    <t>112 HAY RIYAD</t>
  </si>
  <si>
    <t>STE DE MARQUAGE &amp; DE SIGNALISATION</t>
  </si>
  <si>
    <t>71, ALLEE DES CASUARINAS AIN SEBAA</t>
  </si>
  <si>
    <t>STE LATIFA LILBINAE</t>
  </si>
  <si>
    <t>MOHAMEDIA</t>
  </si>
  <si>
    <t>148 BD OUALMASSE LOT KINANI ALIA</t>
  </si>
  <si>
    <t>N°35 BLOC G3 CITE DAKHLA AGADIR</t>
  </si>
  <si>
    <t>SIEGE SOCIAL ENSEMBLE RES AL BADR N</t>
  </si>
  <si>
    <t>ORYX BMNA S.A.</t>
  </si>
  <si>
    <t>TIT MELLIL</t>
  </si>
  <si>
    <t>MARZAKA 136 LOTISSEMENT INDUSTRIEL</t>
  </si>
  <si>
    <t>BATIM</t>
  </si>
  <si>
    <t>AVENUE MOUKHTAR SOUSSI SIDI MIMOUNE</t>
  </si>
  <si>
    <t>STE SOLOTRA</t>
  </si>
  <si>
    <t>BOULEVARD LAAYOUNE HAY BOUCHANE N°</t>
  </si>
  <si>
    <t>LES CHANTIERS MAROCAINS MODERNES</t>
  </si>
  <si>
    <t>IMM 1 SECT 1 LOT 24 HA APPT N°2</t>
  </si>
  <si>
    <t>STE REDA TRAV</t>
  </si>
  <si>
    <t>MY ABDELAH N°56</t>
  </si>
  <si>
    <t>STE YASMINE NAKHIL</t>
  </si>
  <si>
    <t>MOHAMADIA</t>
  </si>
  <si>
    <t>172 B HASSANIA II</t>
  </si>
  <si>
    <t>STE  LATITRAV</t>
  </si>
  <si>
    <t>26 AV OMAR IBN KHATTAB APPT 8</t>
  </si>
  <si>
    <t>25 AVENUE PATRICE LUMUMBA HASSAN 2</t>
  </si>
  <si>
    <t>STE ENNA KHA TRAVAUX</t>
  </si>
  <si>
    <t>92, DOUAR BOUAOUID AIT OUANGA TAMAZ</t>
  </si>
  <si>
    <t>STE IMMO - CONNEXION</t>
  </si>
  <si>
    <t>ZARHOUNE 3 IMM. 19 N°08 SIDI MOUMEN</t>
  </si>
  <si>
    <t>N 86 SECTEUR 1 HAY MOULAY ISMAIL</t>
  </si>
  <si>
    <t>STE E\se FODACAYS</t>
  </si>
  <si>
    <t>OUED DAION RUE 32 N°62 OULFA</t>
  </si>
  <si>
    <t>Mr BELAKHROUF MOHAMED</t>
  </si>
  <si>
    <t>217 HAY AMAL</t>
  </si>
  <si>
    <t>STE CHANTIERS AL AMAL</t>
  </si>
  <si>
    <t>1851 HAY AL WAHDA</t>
  </si>
  <si>
    <t>SOUSSTRAL</t>
  </si>
  <si>
    <t>LOT B 48 ZONE INDUSTRIEL TASSILA DC</t>
  </si>
  <si>
    <t>STE CONFORAMA</t>
  </si>
  <si>
    <t>KM 15 AUTO ROUTE RABAT CASA</t>
  </si>
  <si>
    <t>Mr OUMHAND ABDELLATIF</t>
  </si>
  <si>
    <t>AV IBN EL HAYTHEM N°157 LAAYAYDA</t>
  </si>
  <si>
    <t>STE CHATRAV</t>
  </si>
  <si>
    <t>N'FISS 1 N8 C3 AV ALLAL EL FASSI</t>
  </si>
  <si>
    <t>DOUAR AIT MOUSSA N°123 TEMSSIA</t>
  </si>
  <si>
    <t>STE 2MIC</t>
  </si>
  <si>
    <t>51 RUE TUNIS HAY EL FARAH</t>
  </si>
  <si>
    <t>Mr CHAHBI ABDERRAHIM</t>
  </si>
  <si>
    <t>LOTISSEMENT BLED EL KHEIR LOT N°33</t>
  </si>
  <si>
    <t>ENGOR</t>
  </si>
  <si>
    <t>BUREAU N 2 ALBADR ETG3 AIN SBAA</t>
  </si>
  <si>
    <t>KM 3 KIADAT HAD HRARA DR JBARAT</t>
  </si>
  <si>
    <t>STE SGEE</t>
  </si>
  <si>
    <t>Bd AL KAHRABAA Z.I.SIDI BERNOUSSI</t>
  </si>
  <si>
    <t>STE G.S.M.C.</t>
  </si>
  <si>
    <t>HAY CHARAF N°576 APPT N°1 BIS</t>
  </si>
  <si>
    <t>HAY INARA BLOC 7 N°465 TARGA</t>
  </si>
  <si>
    <t>Z.I. OULED SALEH BP 191, BOUSKOURA</t>
  </si>
  <si>
    <t>MOHAMED IBNAIN</t>
  </si>
  <si>
    <t>Bd MOHAMED V, RUE 20 AOUT EL MARSA</t>
  </si>
  <si>
    <t>201 RUE MUSTAPHA ELMAANI 2EME ÉTAGE</t>
  </si>
  <si>
    <t>STE STRACOBA</t>
  </si>
  <si>
    <t>IMM 429 AVENUE HASSAN II MAGASIN 35</t>
  </si>
  <si>
    <t>STE MOKHTAR POLY SERVICE</t>
  </si>
  <si>
    <t>TIT MELLIL - CASABLANCA</t>
  </si>
  <si>
    <t>DOUAR OULED SIDI MESSAOUD COMMUNE S</t>
  </si>
  <si>
    <t>STE BASSAINE AHMED</t>
  </si>
  <si>
    <t>BLOC 2 N°59 B2 HAY LAARAB AZROU</t>
  </si>
  <si>
    <t>STE SACOMED</t>
  </si>
  <si>
    <t>5, DÉPÔTS DES PRINCES, RP1 CASA - R</t>
  </si>
  <si>
    <t>ERRACHIDIA</t>
  </si>
  <si>
    <t>AVENUE MOHAMED V SECTEUR 9 N°313 GO</t>
  </si>
  <si>
    <t>STE SAMCO DEVELOPPEMENT</t>
  </si>
  <si>
    <t>12, RUE SABRI BOUJAMAA 1ERE ETAGE A</t>
  </si>
  <si>
    <t>STE AQUA VIVA</t>
  </si>
  <si>
    <t>HAY MOULAY ABDELLAH RUE 128 N°15 AI</t>
  </si>
  <si>
    <t>INNOVATIVE BUILDING SOLUTIONS INBS</t>
  </si>
  <si>
    <t>35 RUE LOUBNANE Br 26 OCEAN</t>
  </si>
  <si>
    <t>N°06 HAY OUMTOUNSSI</t>
  </si>
  <si>
    <t>AL OMARIYA, IMMEUBLE 404, APPARTEME</t>
  </si>
  <si>
    <t>STE EASY BULDING</t>
  </si>
  <si>
    <t>61, Av. LALLA YACOUT ANGLE RUE MUST</t>
  </si>
  <si>
    <t>SAKANBTP</t>
  </si>
  <si>
    <t>VILLA N°11 RESIDENCE OASIS</t>
  </si>
  <si>
    <t>86 BIS RUE TITO CITE AL QODS</t>
  </si>
  <si>
    <t>N° 32 ETAGE 4 IMMEUBLE «AAMARA» HAY</t>
  </si>
  <si>
    <t>SOCIETE NOHA CONSTRUCTION</t>
  </si>
  <si>
    <t>LOT ESSANAOUBAR IMM 447 APPT 2</t>
  </si>
  <si>
    <t>STE AJ BAT</t>
  </si>
  <si>
    <t>N° 113, RUE 9, RDC, LOT MOULAY THAM</t>
  </si>
  <si>
    <t>STE ADRAR LAGH TRAV</t>
  </si>
  <si>
    <t>N° 326 LOT BERRADI 3</t>
  </si>
  <si>
    <t>STE TRADIMAG</t>
  </si>
  <si>
    <t>38 APPT N°9 COMPLEXE TAFOUKT DCHEIR</t>
  </si>
  <si>
    <t>10 RUE CHEIKH BLOC C SECTEUR 13 HAY</t>
  </si>
  <si>
    <t>STE WINARUS ING</t>
  </si>
  <si>
    <t>10, RUE LIBERTÉ 3ÈME ÉTAGE APPT 6</t>
  </si>
  <si>
    <t>STE HORSE MECANIQUE</t>
  </si>
  <si>
    <t>CITE MAKAM BD HASSAN ALAOUI N29 AIN</t>
  </si>
  <si>
    <t>STE SAFAE AGROALIMENTAIRE</t>
  </si>
  <si>
    <t>ANGLE RUE SAYED KOTB ET AL YAMAN</t>
  </si>
  <si>
    <t>6, RUE 3, Q. EL BOUGI IAZ</t>
  </si>
  <si>
    <t>STE PHILEAS</t>
  </si>
  <si>
    <t>IMM 62, RUE 61, 3ÈME ÉTG, CITÉ TARI</t>
  </si>
  <si>
    <t>STE CIENCO MAROC</t>
  </si>
  <si>
    <t>191 BD FOUARAT HAY ADIL 3 ETG H.M H</t>
  </si>
  <si>
    <t>STE NACER ELEC</t>
  </si>
  <si>
    <t>10, RUE LIBERTÉ, 3ÈME ÉTAGE APPT N°</t>
  </si>
  <si>
    <t>STE CAP LOGE</t>
  </si>
  <si>
    <t>12 RUE SABRI BOUJEMAA APT 6</t>
  </si>
  <si>
    <t>LOTISEMENT ZOUBIDA, N°46, SIDI MAAR</t>
  </si>
  <si>
    <t>STE UNION DES AMIS TRAVAILLEURS</t>
  </si>
  <si>
    <t>N°07 LOT MOULAY DRARGA</t>
  </si>
  <si>
    <t>CLARIDGE GROUP AFRICA</t>
  </si>
  <si>
    <t>STE MS COMPANY</t>
  </si>
  <si>
    <t>N 229 HAY EL FIRAOUS</t>
  </si>
  <si>
    <t>11, HASSANIA BD MOKHTAR SOUSSI</t>
  </si>
  <si>
    <t>STE COLLINES D'AGADIR</t>
  </si>
  <si>
    <t>N°42 RUE 828 N°42 HAY EL MASSIRA</t>
  </si>
  <si>
    <t>STE M.E.P PROFESSIONNEL</t>
  </si>
  <si>
    <t xml:space="preserve"> 18 RUE SOUHAIL IBN OMAR LOT OULADI</t>
  </si>
  <si>
    <t>133 BD MOHAMED SMIHA SIDI OMAR</t>
  </si>
  <si>
    <t>STE YOUFOBAT</t>
  </si>
  <si>
    <t>15 AVENUE AL ABTAL N° 4 AGDAL</t>
  </si>
  <si>
    <t>1 RUE AHMED AMINE</t>
  </si>
  <si>
    <t>APP 12 IMM A6 TARGA TILILA</t>
  </si>
  <si>
    <t>STE SOLORAN</t>
  </si>
  <si>
    <t>B 72 DOUAR OULED SIDI ALI</t>
  </si>
  <si>
    <t>AVENUE HASSAN II RÉSIDENCE ILHAM N°</t>
  </si>
  <si>
    <t>APPT N°9 3ème ETG N°36 BLOC G CITE</t>
  </si>
  <si>
    <t>Mr MOUNAIM MOUHIB</t>
  </si>
  <si>
    <t>HAY KAMAL BLOC C N°1300</t>
  </si>
  <si>
    <t>STE ELMAIFI NEGOCE</t>
  </si>
  <si>
    <t>1er ETAGE KISSARIAT OUED EDDAHAB N°</t>
  </si>
  <si>
    <t>N°64 BLOC 13 BIS RUE 143</t>
  </si>
  <si>
    <t>LOT N° 74 ZONE INDUSTRIELLE DAR BOU</t>
  </si>
  <si>
    <t>MAZAGAN GROS ŒUVRE</t>
  </si>
  <si>
    <t>DOUAR TEKNI MOULAY AHMED</t>
  </si>
  <si>
    <t>STE LE PALAIS D'AMENAGEMENT</t>
  </si>
  <si>
    <t>20 RUE AGUELMANE SIDI ALI APPT N02</t>
  </si>
  <si>
    <t>17 QUARTIER INDUSTRIEL TAQADOUM</t>
  </si>
  <si>
    <t>STE TARGA POOL</t>
  </si>
  <si>
    <t>APPT 1 N°10 BLOC A RUE IMAM CHAFAI</t>
  </si>
  <si>
    <t>OUHAKI</t>
  </si>
  <si>
    <t>ROUT FQUIH BEN SALAH OULAD AYAD</t>
  </si>
  <si>
    <t>Mr ENAGRE ABDESSALAM</t>
  </si>
  <si>
    <t>LOT AIN EL HAYAT 02 NR 94</t>
  </si>
  <si>
    <t>STE TISSIR FIRST</t>
  </si>
  <si>
    <t>59, BD ZERKTOUNI ETAGE 3 N°8</t>
  </si>
  <si>
    <t>IMMEUBLE B, RUE DAYET ROUMI, N 34,</t>
  </si>
  <si>
    <t>BROTHER'S INITIATIVE SERVICES</t>
  </si>
  <si>
    <t>46 BD ZERKTOUNI 2 EME ETAGE APT</t>
  </si>
  <si>
    <t>Mr KHALID HANINE</t>
  </si>
  <si>
    <t>84 RUE 20 JAMILA 05 CD</t>
  </si>
  <si>
    <t>STE VMP IMPORT</t>
  </si>
  <si>
    <t>65 AVENUE CHAHID AKACHAR HAY ZAOUDI</t>
  </si>
  <si>
    <t>DAMAN INVESTMENTS</t>
  </si>
  <si>
    <t>APPT N°8 AVENUE AL MASSIRA VN</t>
  </si>
  <si>
    <t>SEKOSTAR</t>
  </si>
  <si>
    <t>DR ELHAJEB COMMUNE OURIKA ALHAOUZ</t>
  </si>
  <si>
    <t>GR ATTAKADOUM GH2 -17 - ETAGE 2 - B</t>
  </si>
  <si>
    <t>STE LAZRAK CONTRACTORS</t>
  </si>
  <si>
    <t>LOTISSEMENT ATTAOUFIK IMMEUBLE ZENI</t>
  </si>
  <si>
    <t>GALERIE NOUR MAGN° 14 Q. ERRAHA, RU</t>
  </si>
  <si>
    <t>KM 10, ROUTE BOUSKOURA, 109, SIDI M</t>
  </si>
  <si>
    <t>STE BEST TASK</t>
  </si>
  <si>
    <t>RDC, ZONE INDUSTRIELLE LISSASFA 02,</t>
  </si>
  <si>
    <t>73, BD ANG RUE CLOS-DE PROVENCE ETG</t>
  </si>
  <si>
    <t>STE SELFIM</t>
  </si>
  <si>
    <t>ANGLE AVENUE KADI AYAD ET AVENUE AL</t>
  </si>
  <si>
    <t>Mme FAHOULI EP KHAZZAR AMINA</t>
  </si>
  <si>
    <t>BOULEVARD FES RESIDENCE MYAMAR VILL</t>
  </si>
  <si>
    <t>STE HORIZON NS</t>
  </si>
  <si>
    <t>QUARTIER BOURGOGNE, 7 RUE IBNOU JAH</t>
  </si>
  <si>
    <t>BUREAU N° 4 ETG 1 IMM SIS AU LOTISS</t>
  </si>
  <si>
    <t>STE ETABLISSEMENT AFRA FRERES</t>
  </si>
  <si>
    <t>5 RUE DE MARRAKECH QUARTIER INDUSTI</t>
  </si>
  <si>
    <t>BOULMANE</t>
  </si>
  <si>
    <t>DOUAR OULAD SLIMANE</t>
  </si>
  <si>
    <t>81 BD LA RESISTANCE 4EME ETAGE APPT</t>
  </si>
  <si>
    <t>131, AV ALLAL BEN ABDELLAH, N 8</t>
  </si>
  <si>
    <t>URBAM</t>
  </si>
  <si>
    <t>ANDALOUSS III GH11 IMMEUBLE N 3 APP</t>
  </si>
  <si>
    <t>Mr AIT OUCHENE ABDELHAK</t>
  </si>
  <si>
    <t>RESIDENCE ELMANZAH IMM 23 RUE 1 APP</t>
  </si>
  <si>
    <t>STE FARES BATIMENT</t>
  </si>
  <si>
    <t>10 RUE LIBERTE 3EME ETAGE APPT 6</t>
  </si>
  <si>
    <t>REGIONAL QUICK ROAD</t>
  </si>
  <si>
    <t>STE ABRI DESIGN</t>
  </si>
  <si>
    <t>20, RUE DES ÉCOLES, R'MEL</t>
  </si>
  <si>
    <t>44 RUE AL HOUBOUS BP 10 121</t>
  </si>
  <si>
    <t>STE SAMEJA</t>
  </si>
  <si>
    <t>61 AV LALLA YACOUT ANG MUSTAPHA EL</t>
  </si>
  <si>
    <t>STE PROTON</t>
  </si>
  <si>
    <t>RES ATTAKADDOUM GH2-17 ETAGE 2 SIDI</t>
  </si>
  <si>
    <t>STE CANAL BTP</t>
  </si>
  <si>
    <t>128, BD LA GRANDE CEINTURE 2ÈME ÉTA</t>
  </si>
  <si>
    <t>1 ANGLE RUE TARIK IBN ZIAD ET ZRAID</t>
  </si>
  <si>
    <t>DOUAR TIKNI COMMUNE MOULAY ABDELLAH</t>
  </si>
  <si>
    <t>DOUAR TEKNI</t>
  </si>
  <si>
    <t>Mr OUABBAS ABDELATIF</t>
  </si>
  <si>
    <t>RESIDENCE STYLIA II IMM 34 APPT 1 C</t>
  </si>
  <si>
    <t>N°3 IMM EL AYADI AV HASSAN 2 MHAITA</t>
  </si>
  <si>
    <t>STE SUTMA - SUD TECHNIQUE MARJANE</t>
  </si>
  <si>
    <t>397 C HAY AL HOUDA</t>
  </si>
  <si>
    <t>AV MLY ABDELLAH LOT MABROUKA IMM AW</t>
  </si>
  <si>
    <t>STE HSOM PROMO</t>
  </si>
  <si>
    <t>26 BD MERS SULTANE 1ER ETG APPT 3</t>
  </si>
  <si>
    <t>STE ZAHRAT CHAOUIA</t>
  </si>
  <si>
    <t>RDC. LOT N° 337 TISSIR II</t>
  </si>
  <si>
    <t>STE DOMAROC BTP</t>
  </si>
  <si>
    <t>46 RUE EL BATINIA IMM LA ROSE III M</t>
  </si>
  <si>
    <t>STE AMNAB ENGINEERING ET TRAVAUX</t>
  </si>
  <si>
    <t>RUE AL WOUROUD, IMMEUBLE N 63, APPA</t>
  </si>
  <si>
    <t>11, RUE AZIZ BELLAL, 5ÉME ETAGE - B</t>
  </si>
  <si>
    <t>DOUAR DHAK N° 104 BP 1226</t>
  </si>
  <si>
    <t>STE CHARAHIL ELECTRIQUE</t>
  </si>
  <si>
    <t>GARAGE SIS N° 284 BLOC 8 HAY HASSAN</t>
  </si>
  <si>
    <t>N° 202 BD ABDELMOUMEN N° 5 RDC</t>
  </si>
  <si>
    <t>4 RUE 106 HAY EL HASSANIA ANZA</t>
  </si>
  <si>
    <t>STE GROUPE SCOLAIRE IBN MAJID PRIVE</t>
  </si>
  <si>
    <t>DOUAR NOUIFAT, AIN ATIG, BP 6992 CE</t>
  </si>
  <si>
    <t>HAY ABI REGREG RUE 47 N 42</t>
  </si>
  <si>
    <t>STE EBATIR</t>
  </si>
  <si>
    <t>BOULEVARD MED V TABRIKT RES EL KOUM</t>
  </si>
  <si>
    <t>64 RUE ABDELLAH EL MEDIOUNI ETG 1 A</t>
  </si>
  <si>
    <t>LA GENERALE DES MINES ET CARRIERES</t>
  </si>
  <si>
    <t>STE IMMOBILIERE FI BAYTI</t>
  </si>
  <si>
    <t>TASSILA 3, NR. 112340/09, LE QUARTI</t>
  </si>
  <si>
    <t>STE GPTC</t>
  </si>
  <si>
    <t>AVENUE MOULAY SLIMANE, IMMEUBLE N°</t>
  </si>
  <si>
    <t>MENARA MULTIMATERIAUX</t>
  </si>
  <si>
    <t>LOT RIAD 3 N° 12</t>
  </si>
  <si>
    <t>10 RUE LIBERTE ETG3 N5 C/O CA AL HI</t>
  </si>
  <si>
    <t>STE M.GARDCORPS</t>
  </si>
  <si>
    <t>SECTEUR 8, N 1081, HAY SALAM, REZ D</t>
  </si>
  <si>
    <t>STE DYNAMIQUE ATLAS</t>
  </si>
  <si>
    <t>213 BLOC A HAY ZAITOUINE TIKIOUINE</t>
  </si>
  <si>
    <t>STE DAMOUH ARTINET</t>
  </si>
  <si>
    <t>BLOC 13 N153 1ER ETAGE HAY SALAM</t>
  </si>
  <si>
    <t>IMM. N ,105 RES AZOHOUR APP N 5 AV.</t>
  </si>
  <si>
    <t>STE SUISSE PARTNER</t>
  </si>
  <si>
    <t>OUED SFAQS N15 HAY ENNASR LOT 342-3</t>
  </si>
  <si>
    <t>STE ENTREPRISE KHMICH</t>
  </si>
  <si>
    <t>AV EL HIZAM, N° 25, HAY PRINCE HERI</t>
  </si>
  <si>
    <t>STE GENERALE DE TRAVAUX INDUSTRIE</t>
  </si>
  <si>
    <t>30, LOT IBN KHALDOUNE, BLOC 3</t>
  </si>
  <si>
    <t>STE SBS IMMO</t>
  </si>
  <si>
    <t>LOT I3 N°33 ZONE INDUSTRIELLE OULAD</t>
  </si>
  <si>
    <t>STE GOUMGHAR MATERIAUX</t>
  </si>
  <si>
    <t>N° E59 ZONE INDUSTRIELLE TASSILA DC</t>
  </si>
  <si>
    <t>MLY TAIB AL ALAOUI RESI. AL AMAL AP</t>
  </si>
  <si>
    <t>STE STRABATIM</t>
  </si>
  <si>
    <t>N° 1 JBEL BOUIBLANE AGDAL</t>
  </si>
  <si>
    <t>Mr ELAIMANI ELMAHDI</t>
  </si>
  <si>
    <t>HAY TILILA EL FARABI 03 BLOC A NR 0</t>
  </si>
  <si>
    <t>STE GLOBAL PLANET</t>
  </si>
  <si>
    <t>N 164 HAY NAHDA III</t>
  </si>
  <si>
    <t>RESIDENCE AL FATH 217 BOULEVARD BRA</t>
  </si>
  <si>
    <t>ESPACE INMAA</t>
  </si>
  <si>
    <t>BAB ENAKHIL 1 MAGAZINE B/3 AZZOUZZI</t>
  </si>
  <si>
    <t>AVENUE HASSAN2 RES AJIAD 2 APP 13 2</t>
  </si>
  <si>
    <t>Mr EL HAMRAOUI BENAISSA</t>
  </si>
  <si>
    <t>LOT ALADARISSA N 23 SIDI MAAROUF</t>
  </si>
  <si>
    <t>STE JAWZ</t>
  </si>
  <si>
    <t>BV ALAMIR SIDI MOHAMED N 20 HAY ESS</t>
  </si>
  <si>
    <t>YEV-BATIMENT</t>
  </si>
  <si>
    <t>384 LOT AL MASSAR BEL MAJAD ROUTE D</t>
  </si>
  <si>
    <t>STE OUIMAJ</t>
  </si>
  <si>
    <t>RUE REGRAG RES LA CORNICHE</t>
  </si>
  <si>
    <t>STE ATELIERS INDUSTRIEL HALIOPOLIS</t>
  </si>
  <si>
    <t>RDC  IMM IFRANE WAFA 2 N 02 AV AL M</t>
  </si>
  <si>
    <t>STE OBH TRAVAUX</t>
  </si>
  <si>
    <t>DOUAR TAMDA AIT SAADLLI ABADOU AIT</t>
  </si>
  <si>
    <t>STE Ese GENERALE DE CONSTRUCTION MA</t>
  </si>
  <si>
    <t>807 AVENUE MOHAMED VI DRISSIA</t>
  </si>
  <si>
    <t>N°09. MAGASIN N°03, LOTISSEMENT AL</t>
  </si>
  <si>
    <t>STE SQABER BUILDING</t>
  </si>
  <si>
    <t>SECTEUR 4 - M1 - AVENUE AL ARZ -HAY</t>
  </si>
  <si>
    <t>ANGLES RUE DE TOURS APPT. N10, 4EME</t>
  </si>
  <si>
    <t>STE GROUPE SCOLAIRE RAYANE AL AMAL</t>
  </si>
  <si>
    <t>N 48 BD MED 5 LOT ESSAFI ETAGE 01</t>
  </si>
  <si>
    <t>SALA EL JADIDA</t>
  </si>
  <si>
    <t>RESIDENCE ALOSRA IMMEUBLE E APPARTE</t>
  </si>
  <si>
    <t>STE AGRIPOSE</t>
  </si>
  <si>
    <t>328 AR-RYHANE 17 BOULEVARD BRAHIM R</t>
  </si>
  <si>
    <t>STE FTOUH SH</t>
  </si>
  <si>
    <t>AV MOULAY RACHID N°50</t>
  </si>
  <si>
    <t>STE SK BETON</t>
  </si>
  <si>
    <t>91 RUE DE LA LIBERTE</t>
  </si>
  <si>
    <t>Mr TAHRIR SAID</t>
  </si>
  <si>
    <t>NR 08 IMM 1742 AVENUE MOUSLIM SECTE</t>
  </si>
  <si>
    <t>STE ETYMOL NORD</t>
  </si>
  <si>
    <t>5 AVENUE YOUSSEF IBNOU TACHEFINE ET</t>
  </si>
  <si>
    <t>Mr KHALIL NAJOUM</t>
  </si>
  <si>
    <t>53 RUE REGRAGA</t>
  </si>
  <si>
    <t>LOTISS EL HAOUZIA BLOC M N° 78</t>
  </si>
  <si>
    <t>STE OMNI PROJECTS</t>
  </si>
  <si>
    <t>RTE DE RABAT COMPLEXE AL IRFANE IMM</t>
  </si>
  <si>
    <t>STE PARIS CARPET</t>
  </si>
  <si>
    <t>61 AV LALLAYACOUT ANGLE MUSTAFA ELM</t>
  </si>
  <si>
    <t>STE GRANDS TRAVAUX BATIMENTS ET ROU</t>
  </si>
  <si>
    <t>N° 8, RUE 1, LOTISSEMENT RIZKI, ZIT</t>
  </si>
  <si>
    <t>Mr BATI GHAOUACH</t>
  </si>
  <si>
    <t>LARACHE</t>
  </si>
  <si>
    <t>191 LOT HAY JADID TRANCHE II</t>
  </si>
  <si>
    <t>STE TASLIMANT CONSTRUCTION</t>
  </si>
  <si>
    <t>HAY EL KALAA, AV.EL MORABITINE M'DI</t>
  </si>
  <si>
    <t>STE AGADIR PACK</t>
  </si>
  <si>
    <t>RUE EL KHMAIS HAY L'HÔPITAL</t>
  </si>
  <si>
    <t>N°265, BLOC B HAY EL KASSAM</t>
  </si>
  <si>
    <t>STE BAHLOU TRAV</t>
  </si>
  <si>
    <t>Mr GUERBOUB ABDELHAFID</t>
  </si>
  <si>
    <t>RESIDENCE AL AAILA BLOC J NR 45 APP</t>
  </si>
  <si>
    <t>HOUMET EL MOUARID THTANI TAMESLOHT</t>
  </si>
  <si>
    <t>N°15 IMMB 112 OLIVERAIE DOHA RTE AI</t>
  </si>
  <si>
    <t>STE IRON BATIS</t>
  </si>
  <si>
    <t>N°30 BIS RUE 8 HAY EL AMANE</t>
  </si>
  <si>
    <t>Mr KATOUNI MAROUANE</t>
  </si>
  <si>
    <t>RESIDENCE ALFAJR IMMEUBLE C ETG2 AP</t>
  </si>
  <si>
    <t>STE BATIVAS</t>
  </si>
  <si>
    <t>4, ANGLE RUE CHAOUIA &amp; KAMAL MED, 3</t>
  </si>
  <si>
    <t>N2, RUE ANNABIA, HAY RYAD</t>
  </si>
  <si>
    <t>TAJDA TARMIGTE</t>
  </si>
  <si>
    <t>15 MIFTAH EL KHEIR GH 4 IMM 8 DAR B</t>
  </si>
  <si>
    <t>SIDI MOUMEN JDID, GROUPE 2, RUE 3,</t>
  </si>
  <si>
    <t>STE TECHNO BEST</t>
  </si>
  <si>
    <t>IMMEUBLE B, ÉTAGE2, N° 4, (BUREAU N</t>
  </si>
  <si>
    <t>STE NADA BATIMENT</t>
  </si>
  <si>
    <t>NASSIM 5 LOT BAKIRI N° 11 APPT 1 ET</t>
  </si>
  <si>
    <t>WAHAT LKHALIL</t>
  </si>
  <si>
    <t>N°133 LKHALIL 1 MHAMID</t>
  </si>
  <si>
    <t>BD ZIRAOUI, 58 RUE MOHAMED SIDKI 1E</t>
  </si>
  <si>
    <t>Mr BELHADI ABDELKRIM</t>
  </si>
  <si>
    <t>CANADA</t>
  </si>
  <si>
    <t>444 OUIMET APT 252 MONTREAL QC H4L5</t>
  </si>
  <si>
    <t>Mr QAFLI MOHAMMED</t>
  </si>
  <si>
    <t>SECTEUR M NR 95 CITY FOUNTY</t>
  </si>
  <si>
    <t>STE LG-BTP</t>
  </si>
  <si>
    <t>ETG5 APPT N° 51 RUE IBN AÏCHA RÉS.</t>
  </si>
  <si>
    <t>RES MICHILFINE 1 APPT 4 B BD IDRISS</t>
  </si>
  <si>
    <t>Mr AKRA AHMED</t>
  </si>
  <si>
    <t>DOUAR AZIB CHORFA OULED SLAMA</t>
  </si>
  <si>
    <t>STE ARANGO TRAVAUX</t>
  </si>
  <si>
    <t>13 RUE AL KASSAR 5 EME ETG APT N°10</t>
  </si>
  <si>
    <t>Mr BAGHDAD YOUNES</t>
  </si>
  <si>
    <t>124 RUE BIR ANZARANE APPT 38 RESIDE</t>
  </si>
  <si>
    <t>STE ALPHA TECHNICAL</t>
  </si>
  <si>
    <t>170, LOT. RABHA ETAGE 1 DEROUA</t>
  </si>
  <si>
    <t>STE EXTRAVINEG</t>
  </si>
  <si>
    <t>HAY ESSALAM 1ERE TRANCHE N° 145</t>
  </si>
  <si>
    <t>STE PERFORMANCE DES TRAVAUX DIVERS</t>
  </si>
  <si>
    <t>APPT 5 IMM 242 ALEM 3 BASSATINE</t>
  </si>
  <si>
    <t>Mr SOUHAIL HABBOUB</t>
  </si>
  <si>
    <t>RESIDENCE AL AMANAA  GH1A NR 26 SID</t>
  </si>
  <si>
    <t>STE JB WATER</t>
  </si>
  <si>
    <t>MAGASIN 231 ZONE INDUSTRIELLE SAKAN</t>
  </si>
  <si>
    <t>Mme ESSALHI KHADIJA</t>
  </si>
  <si>
    <t>OUED ZEM</t>
  </si>
  <si>
    <t>01 JAMILA EXTENSION</t>
  </si>
  <si>
    <t>10, RUE LIBERTE 3EME ETAGE, APPT 6</t>
  </si>
  <si>
    <t>STE GOUGHBAR TRAVAUX</t>
  </si>
  <si>
    <t>1503. SECTEUR 2. LOT DOUAR ZERDAL,</t>
  </si>
  <si>
    <t>DOUAR OULED EL AYACHI AMEUR</t>
  </si>
  <si>
    <t>2 BD LALLA YACOUT ETG 1 APPT 10</t>
  </si>
  <si>
    <t>STE MAK COMPANY</t>
  </si>
  <si>
    <t>67 RUE DAMAS 1ER ÉTAGE</t>
  </si>
  <si>
    <t>STE GOLD SUD BATIMENT</t>
  </si>
  <si>
    <t>7 IMM KDIRA 1ER ETAGE HAY MASSIRA P</t>
  </si>
  <si>
    <t>Mr HICHAMI JAOUAD</t>
  </si>
  <si>
    <t>VIA CHIESA DI SESTO 6  IMOLA BOLOGN</t>
  </si>
  <si>
    <t>Mr BOUSSAKINE DRISS</t>
  </si>
  <si>
    <t>HAY LINBIAAT RUE LAAOUAMRA N°644</t>
  </si>
  <si>
    <t>Mr EL HASNAOUI ABDELGHANI</t>
  </si>
  <si>
    <t>HAY EL KHAIR RUE LAYTI BOUCHAIB BEN</t>
  </si>
  <si>
    <t>STE CONVE TRAVAUX</t>
  </si>
  <si>
    <t>HAY MOULAY ABDELLAH RUE 108 N°109 A</t>
  </si>
  <si>
    <t>STE PROCIVIL</t>
  </si>
  <si>
    <t>N°16 AVENUE MOHAMED V</t>
  </si>
  <si>
    <t>Mme KHALDOUN WAFAA</t>
  </si>
  <si>
    <t>LOTISSEMENT ALMAZ ROUTE N°502</t>
  </si>
  <si>
    <t>STE WALZAK CONSTRUCTION</t>
  </si>
  <si>
    <t>46 BOULEVARD ZERKTOUNI 2ÈME ETAGE A</t>
  </si>
  <si>
    <t>Mme EL ACHCHAK NISRINE</t>
  </si>
  <si>
    <t>SALA ALJADIDA</t>
  </si>
  <si>
    <t>RES BAYTI 6 IMM 9APP 323</t>
  </si>
  <si>
    <t>STE REVETANCHE SYSTEME</t>
  </si>
  <si>
    <t>46, BD ZERKTOUNI 3EME ETG APPT N°6</t>
  </si>
  <si>
    <t>Mr OUBOU ABDELLATIF</t>
  </si>
  <si>
    <t>34 BIS JNANE SOUSSIA LMHAITA</t>
  </si>
  <si>
    <t>MAGAZIN N 01 A DOUAR BEN RAHMOUNE A</t>
  </si>
  <si>
    <t>Mr BOUSTANE MOUHSINE</t>
  </si>
  <si>
    <t>QUARTIER FARAH 02 RUE KASSEM AMINE</t>
  </si>
  <si>
    <t>Mr EL ATMANI ABDERRAHIM</t>
  </si>
  <si>
    <t>LOTISSEMENT RIAD SALAM TR6-208</t>
  </si>
  <si>
    <t>STE PURE RENOVATION COMPANY</t>
  </si>
  <si>
    <t>6 RUE DAYAT AOUA ETAGE 4 APPT N° 16</t>
  </si>
  <si>
    <t>Mr HACHIMI JAMAL EDDINE</t>
  </si>
  <si>
    <t>AVENUE ABDERRAHIM BOUABID N102 HAY</t>
  </si>
  <si>
    <t>N 44 BLOC N HAY ELJADIDE</t>
  </si>
  <si>
    <t>STE PROMOFAN</t>
  </si>
  <si>
    <t>80 AV HACHMI FILALI POLO 33200</t>
  </si>
  <si>
    <t>Mr EL MENSOURI EZ-ZAHIR</t>
  </si>
  <si>
    <t>DOUAR AMECHKOUK SIDI YAACOUB FETOUA</t>
  </si>
  <si>
    <t>Mr EL HAILA MOHAMED</t>
  </si>
  <si>
    <t>LOT EL OUAHDA ATH EL KHER N 25</t>
  </si>
  <si>
    <t>HAY ENNAKHIL, GR P 4, IMMEUBLE 12,</t>
  </si>
  <si>
    <t>Mme SAKINA LAKHOUILI</t>
  </si>
  <si>
    <t>HAY EL KHEIR RUE ANOUAL NO 50</t>
  </si>
  <si>
    <t>Mr CHAIRECH ZOUHAIR</t>
  </si>
  <si>
    <t>AMAL 3 RUE 16 NR 18 BERNOUSSI</t>
  </si>
  <si>
    <t>STE MAM BUILDING</t>
  </si>
  <si>
    <t>APPT N° 01 1 ER ETAGE BD OMAR BEN J</t>
  </si>
  <si>
    <t>STE ZAHIGLACE</t>
  </si>
  <si>
    <t>DOUAR WELAD SIDI ABDENBI</t>
  </si>
  <si>
    <t>Mr EL KASSMI ABDERRAHIM</t>
  </si>
  <si>
    <t>2 BOULEVARD AL AAKABA HAY EL HOUDA</t>
  </si>
  <si>
    <t>Mr MBAREK BOUTLI</t>
  </si>
  <si>
    <t>HAY RAHMA SELECT E NO 882</t>
  </si>
  <si>
    <t>Mr ELHANJRI ABDESSAMAD</t>
  </si>
  <si>
    <t>10 LOT ALMADINA 2 RUE RANDA HAY ELH</t>
  </si>
  <si>
    <t>Mr RHADBANE AHMED</t>
  </si>
  <si>
    <t>DOUAR OD GHADBANE MY ABDELLAH</t>
  </si>
  <si>
    <t>Mr EL BRINI EL HOUSSIEN</t>
  </si>
  <si>
    <t>LOT TASSNIM L ETG 3 APPT 7 AIN CHOC</t>
  </si>
  <si>
    <t>Mr EL AMRANI SAAD EDDINE</t>
  </si>
  <si>
    <t>LOT YOUSRA ET ZARKA VILLA 18 RTE KE</t>
  </si>
  <si>
    <t>Mr EL WARARI HICHAM</t>
  </si>
  <si>
    <t>N° 85 RUE AIT OURIR HAU LINBIAT</t>
  </si>
  <si>
    <t>Mr EL HOUSSAINI SOUFIANE</t>
  </si>
  <si>
    <t>QUARTIER SMAALA BOULEVARD ZERKTOUNI</t>
  </si>
  <si>
    <t>STE SOTKON MOROCCO</t>
  </si>
  <si>
    <t>59, BD ZERKTOUNI, 6ÈME ÉTAGE N°18</t>
  </si>
  <si>
    <t>STE SALEMI</t>
  </si>
  <si>
    <t>HAY EL NOUR RUE 4 N 278</t>
  </si>
  <si>
    <t>STE INNOVATION CONSTRUCTION COMPANY</t>
  </si>
  <si>
    <t>5 RUE ABDESLAM EL KABBAJ APPT N 5 H</t>
  </si>
  <si>
    <t>STE IQRAA TRAVAUX</t>
  </si>
  <si>
    <t>61 AV LALLA YACOUT MUSTAPHA EL MAAN</t>
  </si>
  <si>
    <t>STE ERRAI TRAVAUX ET AMENAGEMENT</t>
  </si>
  <si>
    <t>56 BD MOULAY YOUSSEF 3ÉME ETAGE APP</t>
  </si>
  <si>
    <t>STE VISUAL COM</t>
  </si>
  <si>
    <t>LOT 92, LOTISSEMENT SIDI ABDERRAHMA</t>
  </si>
  <si>
    <t>12 RUE LAATARA RDC MAISON</t>
  </si>
  <si>
    <t>ANGLE BD LALLA YACOUT ET RUE ARAAR</t>
  </si>
  <si>
    <t>Mr KHALID BOUHAIK</t>
  </si>
  <si>
    <t>DERB LEKRAM RUE 1 NR 45 AIN SEBAA</t>
  </si>
  <si>
    <t>HAY SIDI BOUABD RUE 01 N 01 SEITAT</t>
  </si>
  <si>
    <t>STE ESMEFA</t>
  </si>
  <si>
    <t>N°46 BD ZERKTOUNI 2ÈME ETAGE APPART</t>
  </si>
  <si>
    <t>STE C.R.J BAYANE</t>
  </si>
  <si>
    <t>61 AV LALLA YACOUT ANGLE MUSTAPHA M</t>
  </si>
  <si>
    <t>46, BOULEVARD ZERKTOUNI, 2ÉME ETG,</t>
  </si>
  <si>
    <t>Mr ANAHI BRAHIM</t>
  </si>
  <si>
    <t>MERS SULTAN DERB SOLTANE ALFIDA</t>
  </si>
  <si>
    <t>N°27 RUE WAHDA WATANIA 1 ETAGE LES</t>
  </si>
  <si>
    <t>Mme FADIL RACHIDA</t>
  </si>
  <si>
    <t>11460 RUE PELLETIER APPT 302 H1H 38</t>
  </si>
  <si>
    <t>Mr AIT BAID ABDALLAH</t>
  </si>
  <si>
    <t>HAY MASSIRA 1 NO 324</t>
  </si>
  <si>
    <t>STE MAROCAINE DE TRANSFORMATION</t>
  </si>
  <si>
    <t>AV SAID DAOUDI N° 129 BUR 4</t>
  </si>
  <si>
    <t>Mr BIRZYNE EL HASSANE</t>
  </si>
  <si>
    <t>LOT MANDAROUNA NR 167 SIDI MAAROUF</t>
  </si>
  <si>
    <t>INTER CONSTRUCTION</t>
  </si>
  <si>
    <t>182, BD ANOUAL -EX FELIX FAURE, TOU</t>
  </si>
  <si>
    <t>Mr HOUSNI ADIL</t>
  </si>
  <si>
    <t>19 LOT LAYALI 2</t>
  </si>
  <si>
    <t>STE EXTRABAT</t>
  </si>
  <si>
    <t>DOUAR AKHACHABI LKASSABI</t>
  </si>
  <si>
    <t>STE SEINTECHNO</t>
  </si>
  <si>
    <t>45 LOT LAAMIRI BD MED V APPT N°5 ET</t>
  </si>
  <si>
    <t>STE INSTALEQUIP</t>
  </si>
  <si>
    <t>8 KM 16 ROUTE 110</t>
  </si>
  <si>
    <t>STE LAGHZAOUNA</t>
  </si>
  <si>
    <t>DR CHORFA FAKHDAT LAHOUAZA OLD SAID</t>
  </si>
  <si>
    <t>STE REVETOU</t>
  </si>
  <si>
    <t>51, RUE ATTABARI - MAARIF EXTENSION</t>
  </si>
  <si>
    <t>STE ZAGOURA LILIAMAR</t>
  </si>
  <si>
    <t>N 28 LOTISSEMENT ALWIFAQ RUE OUED-</t>
  </si>
  <si>
    <t>STE SOGATRA</t>
  </si>
  <si>
    <t>AVENUE A N125 AL QODS LOT 1101 SIDI</t>
  </si>
  <si>
    <t>STE SOPIM</t>
  </si>
  <si>
    <t>20 RES LEONORE 2 ABDELLAH GUENNOUNE</t>
  </si>
  <si>
    <t>STE A2B CONCEPT</t>
  </si>
  <si>
    <t>TWIN CENTER TOUR OUEST ETG8 ANGLE B</t>
  </si>
  <si>
    <t>Mr BAHRI ABDELLATIF</t>
  </si>
  <si>
    <t>NR 09 CERISIER ROUTE OULED SAID</t>
  </si>
  <si>
    <t>Mr ELANBARI RACHID</t>
  </si>
  <si>
    <t>LOTISSEMENT ENNAJD NUMERO 75</t>
  </si>
  <si>
    <t>STE RESSORTS GAGNEBIN</t>
  </si>
  <si>
    <t>LOT 49, PARC INDUSTRIEL CFCIM</t>
  </si>
  <si>
    <t>STE ENTREPRISE AWRACHE DOUKKALA</t>
  </si>
  <si>
    <t>COOPERATIVE NAMAA LOT N°217</t>
  </si>
  <si>
    <t>STE PRESTIGE PREFA</t>
  </si>
  <si>
    <t>75 BD D'ANFA ANGLE RUE CLOS DE PROV</t>
  </si>
  <si>
    <t>STE T.PRORISK MAROC</t>
  </si>
  <si>
    <t>1 COMP ASSANAOUBAR IMM.D RDC N 106</t>
  </si>
  <si>
    <t>STE TEKNISKA</t>
  </si>
  <si>
    <t>30 APPT 8 RUE MOULAY AHMED LOUKILI</t>
  </si>
  <si>
    <t>STE SAFCOMAR</t>
  </si>
  <si>
    <t>BLOC 21, N° 1704, HAY ANNAHDA 1</t>
  </si>
  <si>
    <t>STE ATIKI MOHAMMED</t>
  </si>
  <si>
    <t>NR 35 LOT TOUAMI AV HASSAN 2 BIOUGR</t>
  </si>
  <si>
    <t>STE AMLEG CONSTRUCTION</t>
  </si>
  <si>
    <t>50 IMM K PLACE OUED HAY DAKHLA</t>
  </si>
  <si>
    <t>STE TT SUD CARRIERE</t>
  </si>
  <si>
    <t>ZONE INDUSTRIELLE, ROUTE DE TETOUAN</t>
  </si>
  <si>
    <t>Mr SABIR MOHAMED</t>
  </si>
  <si>
    <t>65 RUE KHAIZOURANE HAY EL HOUDA</t>
  </si>
  <si>
    <t>STE IDJA CONSTRUCTION</t>
  </si>
  <si>
    <t>IMM TAYA N°23 LOT. LES ARÈNES RUE 2</t>
  </si>
  <si>
    <t>Mr RACHDIA ABDELGHANI</t>
  </si>
  <si>
    <t>20 RUE AYADA LOT BOURAHAL ETAGE 2</t>
  </si>
  <si>
    <t>STE 2F MATERIAUX</t>
  </si>
  <si>
    <t>LOT ENNOUR TRANCHE R4I N 21 OULED S</t>
  </si>
  <si>
    <t>Mr EL HAKIMY ABDERRAHIM</t>
  </si>
  <si>
    <t>SANIAT BOUCHAARA II RUE 4 NR 87 SID</t>
  </si>
  <si>
    <t>STE SOBOUKOB</t>
  </si>
  <si>
    <t>24 LOT ENNOUR TRANCHE 1 MARJAN 1</t>
  </si>
  <si>
    <t>STE SK2 CONSTRUCTION</t>
  </si>
  <si>
    <t>MAGASIN N° 1, LOT IZDIHAR N° 366 RT</t>
  </si>
  <si>
    <t>Mr ABBAD ABDELLAH</t>
  </si>
  <si>
    <t>HAY CHEIKH LAMFADEL RUE DALIA 2 NR</t>
  </si>
  <si>
    <t>STE SMF LASER</t>
  </si>
  <si>
    <t>LOT 202 ZONE INDUSTRIELLE SUD OUEST</t>
  </si>
  <si>
    <t>Mr AGHDOUS MOHAMED</t>
  </si>
  <si>
    <t>LOTISSEMENT LES JARDINS DE LA COLLI</t>
  </si>
  <si>
    <t>LOTISSEMENT RECASEMENT ZENATA LOT N</t>
  </si>
  <si>
    <t>STE AGRONIK INVESTMENT</t>
  </si>
  <si>
    <t>10, BD LA LIBERTE. 3ÈME ETAGE, APT</t>
  </si>
  <si>
    <t>Mr KHIARA MOHAMED</t>
  </si>
  <si>
    <t>MOUHIT TR.2 LOT-V21 COMMUNE OULED A</t>
  </si>
  <si>
    <t>Mr BOUSSELHAM SHAIMI</t>
  </si>
  <si>
    <t>RESIDENCE SAFAE 06 IMM 44 APPRT 15</t>
  </si>
  <si>
    <t>STE NEW SUN DISTRIBUTION EXPRESS</t>
  </si>
  <si>
    <t>LOT N°830-288 LA ZONE INDUSTREIL TA</t>
  </si>
  <si>
    <t>STE INDUSTEM</t>
  </si>
  <si>
    <t>BOULVARD IBN TACHAFINE RES L'OPERA</t>
  </si>
  <si>
    <t>STE PAYVERT</t>
  </si>
  <si>
    <t>F6, APPT 2, 1ER ETAGE, YASMINA I BD</t>
  </si>
  <si>
    <t>Mr ALLAOUI ABDELMOUNAAIM &amp; LATIFA B</t>
  </si>
  <si>
    <t>RES. RIVER PALM MSRIA 17 COMMUNE &amp;</t>
  </si>
  <si>
    <t>STE LAZIO SAKANE</t>
  </si>
  <si>
    <t>RUE REGRAGA RESIDENCE LA CORNICHE A</t>
  </si>
  <si>
    <t>STE PREMIUM BUILDING TECHNOLOGY</t>
  </si>
  <si>
    <t>2 RUE ESSANAOUBAR ETG 4 APPT 12 C/O</t>
  </si>
  <si>
    <t>30 APPT 8 RUE MLY AHMED LAOUKILI HA</t>
  </si>
  <si>
    <t>STE F.I.T.C TRAV MED</t>
  </si>
  <si>
    <t>RESIDENCE AL AZIZIA BD ROYAUME ARAB</t>
  </si>
  <si>
    <t>STE SOWAMA</t>
  </si>
  <si>
    <t>KAMAL PARC CENTER IMM A N°20 ETG4 A</t>
  </si>
  <si>
    <t>STE SETRAT FZ</t>
  </si>
  <si>
    <t>BUR. 5 PLAT. 1 LOT 140 Z.F. LOG. KS</t>
  </si>
  <si>
    <t>STE CEMATEC</t>
  </si>
  <si>
    <t>429 AVENUE HASSAN II N°4</t>
  </si>
  <si>
    <t>STE PISTONE</t>
  </si>
  <si>
    <t>RÉSIDENCE ZIHRI RUE YAZIDI MED N°7</t>
  </si>
  <si>
    <t>Mr OUARDI SAID</t>
  </si>
  <si>
    <t>LOTISSEMENT "ELKARAM" LOT N°341</t>
  </si>
  <si>
    <t>RES AL AMANE IMM A 113 ÉTAGE 1 N° 5</t>
  </si>
  <si>
    <t>Mrs ELMESSAOUDI MESSAOUDI &amp; GHMARI</t>
  </si>
  <si>
    <t>124 RUE ABI KACEM CHABBI</t>
  </si>
  <si>
    <t>STE VARISCO</t>
  </si>
  <si>
    <t>23, RUE SEBOU APPT. 5 AGDAL</t>
  </si>
  <si>
    <t>STE TAWRIMA 7 TRAVAUX</t>
  </si>
  <si>
    <t>STE DEPX</t>
  </si>
  <si>
    <t>N°269 BLOC B HAY SALAM DRARGA AGADI</t>
  </si>
  <si>
    <t>Mr BARRA YOUSSEF</t>
  </si>
  <si>
    <t>LOTISSEMENT ALMAZ LOT 89 OULED AZZO</t>
  </si>
  <si>
    <t>SOUK LARBAA</t>
  </si>
  <si>
    <t>ROUTE DE TANGER N 1160</t>
  </si>
  <si>
    <t>Mme TOUMANI MINA</t>
  </si>
  <si>
    <t>37 RUE DE LILLE ETG 6 APPT 20 BELVE</t>
  </si>
  <si>
    <t>STE THE BEST PLATRE - TBP</t>
  </si>
  <si>
    <t>GROUPE 8, RUE AISSA EL HASSAN, N°73</t>
  </si>
  <si>
    <t>Mr FATIMI MOHAMED ABDELAZIZ</t>
  </si>
  <si>
    <t>CENTRE RAS EL AIN BEN AHMED</t>
  </si>
  <si>
    <t>LOT ALOUAHDA HAY FARAH 3B</t>
  </si>
  <si>
    <t>Mr OUAHMANE MOHAMMED</t>
  </si>
  <si>
    <t>AVENUE ABDELLAH BEN HSSAIN NR 78 CI</t>
  </si>
  <si>
    <t>Mme SEBBANE HANANE</t>
  </si>
  <si>
    <t>52 RUE IBN ZAIDOUNE HAY EL YOUSSR 2</t>
  </si>
  <si>
    <t>8 RUE BOUANAN HAY EL AMAL K.O.M</t>
  </si>
  <si>
    <t>STE ABIDINE IAMAR</t>
  </si>
  <si>
    <t>SECTEUR ENNAHDA, RUE ETTADHIA, N 15</t>
  </si>
  <si>
    <t>Mr MOUNADI HICHAM</t>
  </si>
  <si>
    <t>RUE 414 NR 75 CITE ANOUAR SOUSS</t>
  </si>
  <si>
    <t>STE LONG FENG VERMICELLE</t>
  </si>
  <si>
    <t>BD ABDELMOUMEN N°236, RUE PASQUIER,</t>
  </si>
  <si>
    <t>N° 289 APPT 6 LOT CHAHDIA 3 AL MANS</t>
  </si>
  <si>
    <t>Mme ASMAA KHAYA BENT ELAYACHI &amp; CON</t>
  </si>
  <si>
    <t>LOTISSEMENT NASSIM ISLANE EXTENSION</t>
  </si>
  <si>
    <t>RESIDENCE SAFAE 51 BD RAHAL EL MESK</t>
  </si>
  <si>
    <t>STE RAY LOTI</t>
  </si>
  <si>
    <t>147 BD LA RESISTANCE RES AFA 2EME E</t>
  </si>
  <si>
    <t>STE GENERALE DES TRAVAUX ET PERFORM</t>
  </si>
  <si>
    <t>AV MLY YOUSSEF IMMB EL FATH N 28</t>
  </si>
  <si>
    <t>Mme BOUZLAF AICHA</t>
  </si>
  <si>
    <t>ACIAT RAHMA LOT N°29 DARBOUAAZA</t>
  </si>
  <si>
    <t>STE VIMATRAV</t>
  </si>
  <si>
    <t>527 HASSANIA 1 EL ALIA</t>
  </si>
  <si>
    <t>STE HIVORYTEL</t>
  </si>
  <si>
    <t>RUE 7 N°5 2EME ETAGE APPT N°4 SAADA</t>
  </si>
  <si>
    <t>RUE REGRAGA RES LA CORNICHE APPT N1</t>
  </si>
  <si>
    <t>STE HOLDING ESCOT TELECOM MAROC</t>
  </si>
  <si>
    <t>4 RUE DE BERNE, 2ÈME ÉTAGE N°4</t>
  </si>
  <si>
    <t>STE AGADIR ESPACE BUREAU</t>
  </si>
  <si>
    <t>MAG N 01 MOSQUE AHL SOUSS TILILA TI</t>
  </si>
  <si>
    <t>STE 3C TRANS</t>
  </si>
  <si>
    <t>271, BD LA RÉSISTANCE HASSANIA 1 RU</t>
  </si>
  <si>
    <t>STE OPTIFLEX AFRICA</t>
  </si>
  <si>
    <t>CHEZ TEK EQUIPEMENT, IMM 30, APT 8,</t>
  </si>
  <si>
    <t>STE NEW TRAMDEC</t>
  </si>
  <si>
    <t>Q.I SIDI GHANEM N°158, 1ER ETAGE BU</t>
  </si>
  <si>
    <t>STE TGN SOCIETE DE TRAVAUX DIVERS</t>
  </si>
  <si>
    <t>1 COMPLEXE COMARISPA TR 7 IMMEUBLE</t>
  </si>
  <si>
    <t>Mr EL MOUKTAFI YOUSSEF</t>
  </si>
  <si>
    <t>17 RUE AL BALABIL</t>
  </si>
  <si>
    <t>5 BD ADELLAH BEN YASSINE IMM BELLED</t>
  </si>
  <si>
    <t>CENTRE COMMUNE EL HORA CENTRE SIDI</t>
  </si>
  <si>
    <t>Mr BOUJENOUIA HAFID</t>
  </si>
  <si>
    <t>APPT 14 IMM 61 LOT ABOUAB SALA MOUH</t>
  </si>
  <si>
    <t>STE ORODIAR</t>
  </si>
  <si>
    <t>Mr HAMDOUNE ABDELKRIM</t>
  </si>
  <si>
    <t>QUARTIER EL KHEIR RUE BOUCHAIB BEN</t>
  </si>
  <si>
    <t>RES SHEHRAZADE 3, ETG 4, N°20, PALM</t>
  </si>
  <si>
    <t>Mr BENTAYEB MONSEF</t>
  </si>
  <si>
    <t>ANG TARIK IBN ZIAD ET OMAR IBN ABDE</t>
  </si>
  <si>
    <t>Mme ELANGRA FATIMA EZZAHRA</t>
  </si>
  <si>
    <t>LOT EL KHOUZAMA HH ETG 2 APPT 8 GH</t>
  </si>
  <si>
    <t>STE MENA GREEN POWER</t>
  </si>
  <si>
    <t>80 BOULEVARD MY SLIMANE N°22 ROCHES</t>
  </si>
  <si>
    <t>STE COMPTOIR AGRICOLE DU SOUSS</t>
  </si>
  <si>
    <t>Z.I, ROUTE DE BIOUGRA AIT MELLOUL</t>
  </si>
  <si>
    <t>STE YOUR BTP</t>
  </si>
  <si>
    <t>APPARTEMENT 2, IMMEUBLE 18, RÉSIDEN</t>
  </si>
  <si>
    <t>STE LES DEUX PROMOS</t>
  </si>
  <si>
    <t>167 BD BOURGOGNE RESIDENCE BANA</t>
  </si>
  <si>
    <t>STE COMAFRESH</t>
  </si>
  <si>
    <t>AV HASSAN II ROUTE AIT BAHA BIOUGRA</t>
  </si>
  <si>
    <t>CHAHIDI SAID</t>
  </si>
  <si>
    <t>1 er base aerienne forces royales a</t>
  </si>
  <si>
    <t>STE ORYX BMNA</t>
  </si>
  <si>
    <t>Mr EZZAROUALI RACHID</t>
  </si>
  <si>
    <t>HAY ELFIRDAOUS N°617</t>
  </si>
  <si>
    <t>357 BD MOHAMED V A/5 10ÉME ETAGE</t>
  </si>
  <si>
    <t>Mr EL ALJ MOHAMMED</t>
  </si>
  <si>
    <t>40 RUE DES PAPILLONS OASIS</t>
  </si>
  <si>
    <t>STE PROMAM</t>
  </si>
  <si>
    <t>45 AVENUE DE FRANCE APPT N 8 AGDAL</t>
  </si>
  <si>
    <t>STE MZOUDA PLANTE</t>
  </si>
  <si>
    <t>67 RUE CHEVALIER BAYARD 5EME ETAGE</t>
  </si>
  <si>
    <t>STE SOTRAMES</t>
  </si>
  <si>
    <t>RUE EL HADIKA QUARTIER BEAUSSITE IB</t>
  </si>
  <si>
    <t>STE LUOZHAM</t>
  </si>
  <si>
    <t>AV HASSAN II IMM N° 31 1ER ETAGE</t>
  </si>
  <si>
    <t>STE A.M.B LINK INVEST</t>
  </si>
  <si>
    <t>ROUTE REGIONALE N°105 AKHCHAB LQLIA</t>
  </si>
  <si>
    <t>STE LAMRHIZEL TRAV</t>
  </si>
  <si>
    <t>10 RUE CHRARDA RDC DERB LOUBILA BOU</t>
  </si>
  <si>
    <t>Mr MOHAMED ZIN EL ABDIIN KHADIRI</t>
  </si>
  <si>
    <t>HAY EL QODS RESIDENCE AL KHALIL IMM</t>
  </si>
  <si>
    <t>STE BNIFORT</t>
  </si>
  <si>
    <t>ESPACE AL MSSIRA ANGLE BD MASSIRA E</t>
  </si>
  <si>
    <t>Mme BELMEJDOUB IMANE</t>
  </si>
  <si>
    <t>10 BIS RUE IBN CHEIKH KAIRAOUANI ET</t>
  </si>
  <si>
    <t>STE MAC PLUS</t>
  </si>
  <si>
    <t>CENTRE RIAD 61, ANGLE AV LALLA YACO</t>
  </si>
  <si>
    <t>Mr ANSARI MONCEF</t>
  </si>
  <si>
    <t>NR 127 BOULEVARD LALLA YACOUT ETG 4</t>
  </si>
  <si>
    <t>Mr ETTOUATI MOHAMMED</t>
  </si>
  <si>
    <t>10 BOULEVARD SIDI ABDERRAHMANE HAY</t>
  </si>
  <si>
    <t>Mr EL HOUARI BRAHIM</t>
  </si>
  <si>
    <t>738 HAY TISSIR 2</t>
  </si>
  <si>
    <t>GP ATTAKKADDOUM GH2-17 ETG 2 SIDI B</t>
  </si>
  <si>
    <t>Mr ETTABAA HASSAN</t>
  </si>
  <si>
    <t>LISSASFA LOT SMIRALDA NR 140</t>
  </si>
  <si>
    <t>STE BRICOBE</t>
  </si>
  <si>
    <t>RUE EL HIND APPT N°12 LOT ZAOUIA IM</t>
  </si>
  <si>
    <t>STE ENDT</t>
  </si>
  <si>
    <t>HAY RIAD SECTEUR B N°472</t>
  </si>
  <si>
    <t>STE FORAGES ET TUBAGES</t>
  </si>
  <si>
    <t>91, RUE HALIMA SAADIA IMPASSE 2 HAY</t>
  </si>
  <si>
    <t>STE I.M.T.M BUILDING</t>
  </si>
  <si>
    <t>N°156 TRANCHE 1 O TAMANSOURTE</t>
  </si>
  <si>
    <t>EVACS</t>
  </si>
  <si>
    <t>IMM N°57 APPT N°10 AV ABDELLAH GANO</t>
  </si>
  <si>
    <t>Mr CHAFIK ABDALLAH</t>
  </si>
  <si>
    <t>LOT MOUNA RUE 1 NR 50 HAY EL INARA</t>
  </si>
  <si>
    <t>Mr KHLISS AHMED</t>
  </si>
  <si>
    <t>LOTISSEMENT EL KHEIR BOULEVARD 11 J</t>
  </si>
  <si>
    <t>STE BERANA</t>
  </si>
  <si>
    <t>46, RUE DE LILLE</t>
  </si>
  <si>
    <t xml:space="preserve">       Mtant en DI</t>
  </si>
  <si>
    <t>Dev.I</t>
  </si>
  <si>
    <t>SERHAT</t>
  </si>
  <si>
    <t>COGEBA</t>
  </si>
  <si>
    <t>PLANUM</t>
  </si>
  <si>
    <t>IDSI AHMED AHMED</t>
  </si>
  <si>
    <t>ZENATA TERRASSEMENT</t>
  </si>
  <si>
    <t>TRACOFIGEN</t>
  </si>
  <si>
    <t>RACHID EL YAACOUBI</t>
  </si>
  <si>
    <t>LOUCOPI</t>
  </si>
  <si>
    <t>EL OMARANE</t>
  </si>
  <si>
    <t>LOUADDI BATIMENT</t>
  </si>
  <si>
    <t>LANDA BETON</t>
  </si>
  <si>
    <t>SOBRATUNI</t>
  </si>
  <si>
    <t>EBCR</t>
  </si>
  <si>
    <t>BATISTA ISKAN</t>
  </si>
  <si>
    <t>CEGIM</t>
  </si>
  <si>
    <t>IFOURT</t>
  </si>
  <si>
    <t>DES TRAVAUX AIT AYACH</t>
  </si>
  <si>
    <t>ENT BAHADI</t>
  </si>
  <si>
    <t>MED BOUSSAQ</t>
  </si>
  <si>
    <t>ENT DE BATIMENT BOUSSAQ</t>
  </si>
  <si>
    <t>SECOMAV</t>
  </si>
  <si>
    <t>SOBAMED</t>
  </si>
  <si>
    <t>M'BARKYNE</t>
  </si>
  <si>
    <t>ECODEPP</t>
  </si>
  <si>
    <t>EL HAJJI ABDELLAH</t>
  </si>
  <si>
    <t>CIMOX</t>
  </si>
  <si>
    <t>STBMH</t>
  </si>
  <si>
    <t>BELLE RAMA</t>
  </si>
  <si>
    <t>AMMSK</t>
  </si>
  <si>
    <t>ENT MERRAR AISSA</t>
  </si>
  <si>
    <t>EL FASSI EL FIHRI ET MED CHAKIR</t>
  </si>
  <si>
    <t>EL YASSINI LAHCEN</t>
  </si>
  <si>
    <t>MADITE</t>
  </si>
  <si>
    <t>OAT TRANS</t>
  </si>
  <si>
    <t>STRADIBAT</t>
  </si>
  <si>
    <t>FINITION M</t>
  </si>
  <si>
    <t>HIMOU</t>
  </si>
  <si>
    <t>MOSCOM</t>
  </si>
  <si>
    <t>CABO BLANCO</t>
  </si>
  <si>
    <t>SOTRACOV</t>
  </si>
  <si>
    <t>SOUSS ITKANE AL BINAYAT</t>
  </si>
  <si>
    <t>STE JBILAT RIF</t>
  </si>
  <si>
    <t>DAR AL BINAA ENT</t>
  </si>
  <si>
    <t>AGALMOUS TRAVAUX</t>
  </si>
  <si>
    <t>LARJAME</t>
  </si>
  <si>
    <t>PROSPECO</t>
  </si>
  <si>
    <t>BEM CONCEPTION</t>
  </si>
  <si>
    <t>EN NACEUR AHMED</t>
  </si>
  <si>
    <t>AHNSAL CONSTRUCTION TRAVAUX</t>
  </si>
  <si>
    <t>SOTRAVO</t>
  </si>
  <si>
    <t>BOUFEKHDA ABDELAZIZ</t>
  </si>
  <si>
    <t>MARHA FOURNITURES ET TRAVAUX</t>
  </si>
  <si>
    <t>MOULZIN CONSTRUCTION</t>
  </si>
  <si>
    <t>MAROC PHOSPHOR</t>
  </si>
  <si>
    <t>PISCINES ET LOISIRS</t>
  </si>
  <si>
    <t>MOHAMED JALAL</t>
  </si>
  <si>
    <t>MR BOUGTOUB ABDENABI</t>
  </si>
  <si>
    <t>SOPLOM</t>
  </si>
  <si>
    <t>AMACONS SARL</t>
  </si>
  <si>
    <t>MOUMJID BATIMENT</t>
  </si>
  <si>
    <t>SAFRIA</t>
  </si>
  <si>
    <t>MOUNSIF MOUBARIK</t>
  </si>
  <si>
    <t>NOURACH</t>
  </si>
  <si>
    <t>ISKANY NORD</t>
  </si>
  <si>
    <t>ENCL IMMOBILIER</t>
  </si>
  <si>
    <t>OASIS BEACH</t>
  </si>
  <si>
    <t>CISSO TRAV</t>
  </si>
  <si>
    <t>SBIT CONSTRUCTION</t>
  </si>
  <si>
    <t>MAVER</t>
  </si>
  <si>
    <t>MEGAMINE</t>
  </si>
  <si>
    <t>LES DUNES CONSTRUCTION</t>
  </si>
  <si>
    <t>SOREXO</t>
  </si>
  <si>
    <t>REVTECH SARL</t>
  </si>
  <si>
    <t>WASMIA</t>
  </si>
  <si>
    <t>BENDRISS SAID</t>
  </si>
  <si>
    <t>BOUYAHIA ABDELKARIM</t>
  </si>
  <si>
    <t>ENT SIDI ABDELLAH RHIAT</t>
  </si>
  <si>
    <t>TOUAREG TRAVAUX</t>
  </si>
  <si>
    <t>ECB</t>
  </si>
  <si>
    <t>UNIVERS TCE</t>
  </si>
  <si>
    <t>ENT HIMOU</t>
  </si>
  <si>
    <t>OBRA MAROC</t>
  </si>
  <si>
    <t>SITRANE</t>
  </si>
  <si>
    <t>GEC SOUSS</t>
  </si>
  <si>
    <t>EL MANGAR BILAL</t>
  </si>
  <si>
    <t>SOMARYO</t>
  </si>
  <si>
    <t>CENTRE DE FORMATION PROFESSIONNEL</t>
  </si>
  <si>
    <t>CHARAF MED</t>
  </si>
  <si>
    <t>EKOB</t>
  </si>
  <si>
    <t>AVEDELEC</t>
  </si>
  <si>
    <t>LAMELA HORMIGON</t>
  </si>
  <si>
    <t>EL ANBAR BOUCHAIB</t>
  </si>
  <si>
    <t>STE TARMIGT</t>
  </si>
  <si>
    <t>TRADIVIN</t>
  </si>
  <si>
    <t>RHAMNA NEGOCE</t>
  </si>
  <si>
    <t>MAJESTIC BUILDING</t>
  </si>
  <si>
    <t>ROUHI MED</t>
  </si>
  <si>
    <t>HAJJOUB MARZOUKI</t>
  </si>
  <si>
    <t>OUGHRIS HAMID</t>
  </si>
  <si>
    <t>OTPD</t>
  </si>
  <si>
    <t>AIOUJ EL MOSTAPHA</t>
  </si>
  <si>
    <t>MOUNA KENNAOUI</t>
  </si>
  <si>
    <t>BAKADDOURI TRAVAUX</t>
  </si>
  <si>
    <t>STE ABOUBAKR MAADI</t>
  </si>
  <si>
    <t>AC3</t>
  </si>
  <si>
    <t>BENSABRE</t>
  </si>
  <si>
    <t>STE ANSAR</t>
  </si>
  <si>
    <t>SFTD</t>
  </si>
  <si>
    <t>FUSION MANAGEMENT</t>
  </si>
  <si>
    <t>COSMAROC</t>
  </si>
  <si>
    <t>STE FER LUXE</t>
  </si>
  <si>
    <t>MAHD EZZOHOR</t>
  </si>
  <si>
    <t>AFJ CONSTRUCTION</t>
  </si>
  <si>
    <t>RAJA NORD OUEST</t>
  </si>
  <si>
    <t>TIMICHA ET FILS</t>
  </si>
  <si>
    <t>NASSAMAT BUILDING</t>
  </si>
  <si>
    <t>BATI SOFT</t>
  </si>
  <si>
    <t>PREFABRICATION COSTAMAR</t>
  </si>
  <si>
    <t>BEN MASLOUHIA ENTREPRISE</t>
  </si>
  <si>
    <t>ETALLEB AMINE</t>
  </si>
  <si>
    <t>BENLHOUCINE BOUAZZA</t>
  </si>
  <si>
    <t>HANI LAMIAE</t>
  </si>
  <si>
    <t>IBNOU ZOHR LIMITED</t>
  </si>
  <si>
    <t>COMPTOIR MEGOUNA</t>
  </si>
  <si>
    <t>MAZZOUZI</t>
  </si>
  <si>
    <t>ABDELKRIM ISSAOUI- YAGOUBI DRISS</t>
  </si>
  <si>
    <t>ABDELHAK CHAIBIA ET MOUTIA FATIHA</t>
  </si>
  <si>
    <t>UNION SERVICES</t>
  </si>
  <si>
    <t>SOHICOBA</t>
  </si>
  <si>
    <t>TEXIS</t>
  </si>
  <si>
    <t>TIGHADINE</t>
  </si>
  <si>
    <t>NAFAA CONSTRUCTION</t>
  </si>
  <si>
    <t>SBD CONSTRUCTION</t>
  </si>
  <si>
    <t>BOUBRI TRANSPORT</t>
  </si>
  <si>
    <t>BAYAICH</t>
  </si>
  <si>
    <t>OUZ BAN</t>
  </si>
  <si>
    <t>OMAMINE</t>
  </si>
  <si>
    <t>STE ISSDAS</t>
  </si>
  <si>
    <t>ENT BONOTRAV</t>
  </si>
  <si>
    <t>AMGHAR TRAITEMENT PAYSAGER</t>
  </si>
  <si>
    <t>MRIMEE</t>
  </si>
  <si>
    <t>COMPLEXE D'HABITATION ABIR</t>
  </si>
  <si>
    <t>URBATEC</t>
  </si>
  <si>
    <t>EMT BATIMENT</t>
  </si>
  <si>
    <t>MGHARFAOUI AHMED</t>
  </si>
  <si>
    <t>VALDO CONSULTING</t>
  </si>
  <si>
    <t>SBTI</t>
  </si>
  <si>
    <t>TWIN CARRIERE</t>
  </si>
  <si>
    <t>EURO SERVICE</t>
  </si>
  <si>
    <t>EDDOUH ABDERRAFIK</t>
  </si>
  <si>
    <t>BATI PROF</t>
  </si>
  <si>
    <t>ZAINA BASSOU</t>
  </si>
  <si>
    <t>OMOAD</t>
  </si>
  <si>
    <t>UES</t>
  </si>
  <si>
    <t>SATAC</t>
  </si>
  <si>
    <t>AL AZHAR</t>
  </si>
  <si>
    <t>AZUR INGENIERIE</t>
  </si>
  <si>
    <t>GLOBAL FORWARDING MOROCCO</t>
  </si>
  <si>
    <t>STE ITALI EDIFICATIONE</t>
  </si>
  <si>
    <t>RAYANA PROMOTION</t>
  </si>
  <si>
    <t>TAKI KHALED</t>
  </si>
  <si>
    <t>LC BUILDING</t>
  </si>
  <si>
    <t>MR KEBBAJ YOUSSEF</t>
  </si>
  <si>
    <t>STE D'HABITAT DE DEVELOPPEMENT</t>
  </si>
  <si>
    <t>STE AEDIFICA</t>
  </si>
  <si>
    <t>STE HTC BUILDING</t>
  </si>
  <si>
    <t>MR BOUQAFA MOHAMED</t>
  </si>
  <si>
    <t>STE RASBINAE</t>
  </si>
  <si>
    <t>STE EGTM</t>
  </si>
  <si>
    <t>ENT EL BAIDA</t>
  </si>
  <si>
    <t>ECBI</t>
  </si>
  <si>
    <t>MR SABIH TARIK</t>
  </si>
  <si>
    <t>JUAN BETON</t>
  </si>
  <si>
    <t>MR AZELARAB ZOUYA</t>
  </si>
  <si>
    <t>STE SAJDA TRANS</t>
  </si>
  <si>
    <t>SOMT BTP</t>
  </si>
  <si>
    <t>MAROC CONTRACTOR</t>
  </si>
  <si>
    <t>KASABLANCA BEACH</t>
  </si>
  <si>
    <t>STAIC</t>
  </si>
  <si>
    <t>UNION MALKI LAASSIRI</t>
  </si>
  <si>
    <t>STE RAMA MATERIAUX</t>
  </si>
  <si>
    <t>DORMED</t>
  </si>
  <si>
    <t>AGAZOUMI</t>
  </si>
  <si>
    <t>COPISA MAROC</t>
  </si>
  <si>
    <t>MR YOUSSEF TABIRI</t>
  </si>
  <si>
    <t>STE CONSMAB</t>
  </si>
  <si>
    <t>STE ANDALOUS CONCEPT</t>
  </si>
  <si>
    <t>STE MZS BUILDING</t>
  </si>
  <si>
    <t>STE BEMATRAX</t>
  </si>
  <si>
    <t>STE AKSAA CONSTRUCTION</t>
  </si>
  <si>
    <t>STE MOPEC</t>
  </si>
  <si>
    <t>STE GEPTECH</t>
  </si>
  <si>
    <t>BIOUI TRAVAUX</t>
  </si>
  <si>
    <t>SADZEN</t>
  </si>
  <si>
    <t>CONSTRUCTION DES PYRAMIDES ETERNELLES</t>
  </si>
  <si>
    <t>STE SAHIT WORLD</t>
  </si>
  <si>
    <t>STE MY DREAM HOUSE MDH</t>
  </si>
  <si>
    <t>STE SALMA EL KHEIR</t>
  </si>
  <si>
    <t>MR HADI BENACEUR</t>
  </si>
  <si>
    <t>ASSOCIATION BINAA MASSJID ISSLAH</t>
  </si>
  <si>
    <t>STE AQUATEC INTERNATIONAL</t>
  </si>
  <si>
    <t>STBK</t>
  </si>
  <si>
    <t>SORGA TRAVAUX</t>
  </si>
  <si>
    <t>LADIV DE CONSTRUCTION</t>
  </si>
  <si>
    <t>STE DONDIGNE</t>
  </si>
  <si>
    <t>YAPI MAROC</t>
  </si>
  <si>
    <t>MR LHOUSSAINE ATLAGH</t>
  </si>
  <si>
    <t>SOBATICO</t>
  </si>
  <si>
    <t>STE BGCMO</t>
  </si>
  <si>
    <t>STE AMRY PROMI</t>
  </si>
  <si>
    <t>AL YOUSSR ET AL AMANA PROMOTION</t>
  </si>
  <si>
    <t>LUBRO SERVICES</t>
  </si>
  <si>
    <t>SBMC</t>
  </si>
  <si>
    <t>AMASTRAV</t>
  </si>
  <si>
    <t>UNO BATI</t>
  </si>
  <si>
    <t>STE RK FUTURE</t>
  </si>
  <si>
    <t>I FIXE</t>
  </si>
  <si>
    <t>CDRS</t>
  </si>
  <si>
    <t>SOKATRADIC</t>
  </si>
  <si>
    <t>FAJO TRAV</t>
  </si>
  <si>
    <t>STE FREECOS</t>
  </si>
  <si>
    <t>SOTMAN</t>
  </si>
  <si>
    <t>SOKETRADOZ</t>
  </si>
  <si>
    <t>OASIS TRAVAUX</t>
  </si>
  <si>
    <t>MITUC</t>
  </si>
  <si>
    <t>MATECOGC</t>
  </si>
  <si>
    <t>MEDITERRANEAN CONTRACTOR</t>
  </si>
  <si>
    <t>STE ICGT</t>
  </si>
  <si>
    <t>SOPRED</t>
  </si>
  <si>
    <t>STE OUVRMAROC</t>
  </si>
  <si>
    <t>YOU HNA MED</t>
  </si>
  <si>
    <t>STE CHAMALHOUSE</t>
  </si>
  <si>
    <t>JORDANIE CONSTRUCTION</t>
  </si>
  <si>
    <t>AGHBALO TRANS</t>
  </si>
  <si>
    <t>GLOBAL ELECTRIQUE ET TELECOMMUNICATION</t>
  </si>
  <si>
    <t>ESMAPROYECT</t>
  </si>
  <si>
    <t>STE BATI LOUR</t>
  </si>
  <si>
    <t>SANOMA TRAVAUX</t>
  </si>
  <si>
    <t>RENOV HABITAT</t>
  </si>
  <si>
    <t>BAYT AL AZIZ</t>
  </si>
  <si>
    <t>STE ZINNERS WORKS BAT</t>
  </si>
  <si>
    <t>STE IMMOBILIERE CARCASONE</t>
  </si>
  <si>
    <t>STE DE CONSTRUCTION DE BATIMENT ROSALINA</t>
  </si>
  <si>
    <t>PROMOFAD</t>
  </si>
  <si>
    <t>ASTER TRAVAUX</t>
  </si>
  <si>
    <t>NGADI</t>
  </si>
  <si>
    <t>IMAMED</t>
  </si>
  <si>
    <t>GTR</t>
  </si>
  <si>
    <t>STE MASSAFAT PROMOTION IMMOBILIERE</t>
  </si>
  <si>
    <t>STE HMD CONSTRUCTION</t>
  </si>
  <si>
    <t>AJIAD STI</t>
  </si>
  <si>
    <t>STE TRAVYSA</t>
  </si>
  <si>
    <t>WIKAYA TRAVAUX DE CONSTRUCTION</t>
  </si>
  <si>
    <t>STE BOUSSIF POUR L'ENTREPRISE</t>
  </si>
  <si>
    <t>STE URBA BUILDING COMPANY</t>
  </si>
  <si>
    <t>BEN URBAN</t>
  </si>
  <si>
    <t>STE BATSSADINE</t>
  </si>
  <si>
    <t>STE TRAVAUX LAMOUADDAN</t>
  </si>
  <si>
    <t>STE SAJINAT TRANSPORT</t>
  </si>
  <si>
    <t>STE NARBO TRAVAUX</t>
  </si>
  <si>
    <t>STE CMCGC</t>
  </si>
  <si>
    <t>GRAVESIN BATIMENT</t>
  </si>
  <si>
    <t>MOROCCAN IRON EL</t>
  </si>
  <si>
    <t>ZAKIAT DE CONSTRUCTION</t>
  </si>
  <si>
    <t>ALE CONSTRUCTION</t>
  </si>
  <si>
    <t>BATI NEUF</t>
  </si>
  <si>
    <t>BGI TRAVAUX</t>
  </si>
  <si>
    <t>BIMAR CONSTRUCTION</t>
  </si>
  <si>
    <t>CHOUBEN TRAVAUX</t>
  </si>
  <si>
    <t>DAUAM EDIF</t>
  </si>
  <si>
    <t>DRIVI</t>
  </si>
  <si>
    <t>DROBATI</t>
  </si>
  <si>
    <t>ENT BEDITRAD</t>
  </si>
  <si>
    <t>FOUAD ASRI DES TRAVAUX DIVERS</t>
  </si>
  <si>
    <t>HADAIK TASSNIM</t>
  </si>
  <si>
    <t>INJAZAT PROJET</t>
  </si>
  <si>
    <t>JAWHARA BOULDINQUE</t>
  </si>
  <si>
    <t>KAWKABAT ZIRARA</t>
  </si>
  <si>
    <t>KMMC</t>
  </si>
  <si>
    <t>MARRAKECH HOLDING DE LUXE</t>
  </si>
  <si>
    <t>MASYNY TRAVAUX</t>
  </si>
  <si>
    <t>MIAHI ABDERRAHIM TARAVAUX</t>
  </si>
  <si>
    <t>ROYAL CLUB EQUESTRE CHELLALTE</t>
  </si>
  <si>
    <t>SAMEG</t>
  </si>
  <si>
    <t>SOBABA TRAVAUX</t>
  </si>
  <si>
    <t>STE GTI (GRAND TRAVAUX ISSEN) (B)</t>
  </si>
  <si>
    <t>STE IKBAL CONSTRUCTION</t>
  </si>
  <si>
    <t>STE PTS</t>
  </si>
  <si>
    <t>STE TARSINE</t>
  </si>
  <si>
    <t>TAKADOSTE SARL</t>
  </si>
  <si>
    <t>TOUNA BATIMENT</t>
  </si>
  <si>
    <t>BEMATRAX</t>
  </si>
  <si>
    <t>SOTRADEMA</t>
  </si>
  <si>
    <t>TRAGAT</t>
  </si>
  <si>
    <t>STE JRF</t>
  </si>
  <si>
    <t>IKHOUAN ALJANOUB</t>
  </si>
  <si>
    <t>AIT OURIR</t>
  </si>
  <si>
    <t>LA MAROCAINE D'INGENIERIE</t>
  </si>
  <si>
    <t>NEW STYLE TRAVAUX</t>
  </si>
  <si>
    <t>SIM TRAVAUX EQUIPEMENT</t>
  </si>
  <si>
    <t>RA WORKS COMPANY</t>
  </si>
  <si>
    <t>M2A DES MATERIAUX DE CONSTRUCTION</t>
  </si>
  <si>
    <t>STE SEFIANI</t>
  </si>
  <si>
    <t>STE SASSIBAT</t>
  </si>
  <si>
    <t>ESPACE BENNES</t>
  </si>
  <si>
    <t>STE BATI INTELLIGENT</t>
  </si>
  <si>
    <t>STE SOLUDEC</t>
  </si>
  <si>
    <t>IMMI CONSTRUCTION</t>
  </si>
  <si>
    <t>KHYI CONSTRUCTION</t>
  </si>
  <si>
    <t>ARA GRAND CHANTIER</t>
  </si>
  <si>
    <t>BHIRA CONSTUCTION</t>
  </si>
  <si>
    <t>STE IMMOBILIERE SOULAIMA</t>
  </si>
  <si>
    <t>STE BAISM SERVICES</t>
  </si>
  <si>
    <t>BATIRAM</t>
  </si>
  <si>
    <t>STE LES ATELIERS GHALI</t>
  </si>
  <si>
    <t>STE AZAK</t>
  </si>
  <si>
    <t>STE CADEMAT</t>
  </si>
  <si>
    <t>STE DREAME CAST</t>
  </si>
  <si>
    <t>STE KARIMDEN</t>
  </si>
  <si>
    <t>STE 2G-CTP</t>
  </si>
  <si>
    <t>STE MTAL</t>
  </si>
  <si>
    <t>STE CLARIDGE GROUP AFRICA</t>
  </si>
  <si>
    <t>STE PILOT SERVICE</t>
  </si>
  <si>
    <t>STE DREAM ASSAS</t>
  </si>
  <si>
    <t>STE OUIAM BAT</t>
  </si>
  <si>
    <t>STE SPBTP</t>
  </si>
  <si>
    <t>Mr CHAKIR MOHAMED</t>
  </si>
  <si>
    <t>STE SOMADRI</t>
  </si>
  <si>
    <t xml:space="preserve">STE D'EDIFICATION ET BATIMENT </t>
  </si>
  <si>
    <t xml:space="preserve">STE EXTRAV SOLUTION </t>
  </si>
  <si>
    <t>MUSTAPHA ASSOU</t>
  </si>
  <si>
    <t xml:space="preserve">STE NOHA CONSTRUCTION </t>
  </si>
  <si>
    <t xml:space="preserve">STE TASNIM GARDEN </t>
  </si>
  <si>
    <t xml:space="preserve">STE IIB </t>
  </si>
  <si>
    <t>STE ARABE DES TRAVAUX ET EQUIPEMENTS</t>
  </si>
  <si>
    <t>STE TRADE HOLDING</t>
  </si>
  <si>
    <t>STE EDILE ROUCHDI</t>
  </si>
  <si>
    <t>STE CNBTP</t>
  </si>
  <si>
    <t>STE BELKOBAT</t>
  </si>
  <si>
    <t>STE AMJAD ARGANA</t>
  </si>
  <si>
    <t xml:space="preserve">STE MAROCAINE DE TRANSFORMATION </t>
  </si>
  <si>
    <t>RASTAJ</t>
  </si>
  <si>
    <t>STE LE PROFESSIONNEL DE BTP</t>
  </si>
  <si>
    <t>STE ZAHRAT ALMAD</t>
  </si>
  <si>
    <t>STE IZAHANE MOHAMED</t>
  </si>
  <si>
    <t xml:space="preserve"> STE GEWORK</t>
  </si>
  <si>
    <t>STE LUMTRA</t>
  </si>
  <si>
    <t xml:space="preserve">STE BENHASSOUNE BTP </t>
  </si>
  <si>
    <t xml:space="preserve">STE OUIMAJ </t>
  </si>
  <si>
    <t>STE MARJANA ETUDES ET TRAVAUX</t>
  </si>
  <si>
    <t xml:space="preserve"> STE GAZELLE ATLAS SERVICE</t>
  </si>
  <si>
    <t>STE TRANSPORT DAMYA</t>
  </si>
  <si>
    <t>23/11/2022 et 12/12/2022</t>
  </si>
  <si>
    <t xml:space="preserve"> Sté Batitour</t>
  </si>
  <si>
    <t>Sté AL ADGHAME</t>
  </si>
  <si>
    <t>SICOFAM
AWB et CDM</t>
  </si>
  <si>
    <t>STE LIMOUN</t>
  </si>
  <si>
    <t>VECONS</t>
  </si>
  <si>
    <t>EQUIPEMENT ET MATERIAUX MENARA</t>
  </si>
  <si>
    <t>SUD BETON</t>
  </si>
  <si>
    <t>STE ERDA</t>
  </si>
  <si>
    <t>STE HAMDOUNE MATERIAUX DE CONSTRUCTION</t>
  </si>
  <si>
    <t>EMT</t>
  </si>
  <si>
    <t>MF DE CONSTRUCTION</t>
  </si>
  <si>
    <t>AMAL ZAGORA</t>
  </si>
  <si>
    <t>SPORO METAL</t>
  </si>
  <si>
    <t>MAFRIC</t>
  </si>
  <si>
    <t>LAANAITI MATERIAUX DE CONSTRUCTION</t>
  </si>
  <si>
    <t>ADDOU FRERES</t>
  </si>
  <si>
    <t>ORYX AGGLOS ET PLANCHIERS</t>
  </si>
  <si>
    <t>STE FOUM EL OUED MENISSA</t>
  </si>
  <si>
    <t xml:space="preserve">STE BINMA </t>
  </si>
  <si>
    <t>AGOURMACH MOHAMED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</si>
</sst>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1380C]dd/mm/yyyy;@"/>
  </numFmts>
  <fonts count="1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  <charset val="1"/>
    </font>
    <font>
      <sz val="11"/>
      <color indexed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5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60"/>
      </patternFill>
    </fill>
    <fill>
      <patternFill patternType="solid">
        <fgColor theme="0"/>
        <bgColor indexed="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11" fillId="0" borderId="0"/>
  </cellStyleXfs>
  <cellXfs count="96">
    <xf numFmtId="0" fontId="0" fillId="0" borderId="0" xfId="0"/>
    <xf numFmtId="164" fontId="3" fillId="0" borderId="1" xfId="0" applyNumberFormat="1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5" fillId="3" borderId="1" xfId="0" applyFont="1" applyFill="1" applyBorder="1" applyAlignment="1">
      <alignment vertical="center"/>
    </xf>
    <xf numFmtId="0" fontId="4" fillId="0" borderId="1" xfId="0" applyFont="1" applyBorder="1"/>
    <xf numFmtId="14" fontId="3" fillId="4" borderId="1" xfId="0" applyNumberFormat="1" applyFont="1" applyFill="1" applyBorder="1"/>
    <xf numFmtId="0" fontId="4" fillId="2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4" fontId="3" fillId="0" borderId="1" xfId="0" applyNumberFormat="1" applyFont="1" applyBorder="1"/>
    <xf numFmtId="4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vertical="center"/>
    </xf>
    <xf numFmtId="14" fontId="3" fillId="0" borderId="1" xfId="0" applyNumberFormat="1" applyFont="1" applyBorder="1"/>
    <xf numFmtId="0" fontId="4" fillId="4" borderId="1" xfId="0" applyFont="1" applyFill="1" applyBorder="1"/>
    <xf numFmtId="4" fontId="3" fillId="0" borderId="1" xfId="0" applyNumberFormat="1" applyFont="1" applyBorder="1" applyAlignment="1">
      <alignment horizontal="right"/>
    </xf>
    <xf numFmtId="4" fontId="3" fillId="4" borderId="1" xfId="0" applyNumberFormat="1" applyFont="1" applyFill="1" applyBorder="1"/>
    <xf numFmtId="1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4" fontId="4" fillId="4" borderId="1" xfId="0" applyNumberFormat="1" applyFont="1" applyFill="1" applyBorder="1"/>
    <xf numFmtId="0" fontId="5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14" fontId="4" fillId="0" borderId="1" xfId="0" applyNumberFormat="1" applyFont="1" applyBorder="1"/>
    <xf numFmtId="0" fontId="3" fillId="0" borderId="0" xfId="0" applyFont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left"/>
    </xf>
    <xf numFmtId="0" fontId="8" fillId="0" borderId="1" xfId="0" applyFont="1" applyBorder="1" applyAlignment="1">
      <alignment vertical="center"/>
    </xf>
    <xf numFmtId="14" fontId="3" fillId="0" borderId="2" xfId="0" applyNumberFormat="1" applyFont="1" applyBorder="1"/>
    <xf numFmtId="0" fontId="8" fillId="0" borderId="3" xfId="0" applyFont="1" applyBorder="1" applyAlignment="1">
      <alignment vertical="center"/>
    </xf>
    <xf numFmtId="14" fontId="6" fillId="6" borderId="1" xfId="0" applyNumberFormat="1" applyFont="1" applyFill="1" applyBorder="1"/>
    <xf numFmtId="14" fontId="4" fillId="5" borderId="1" xfId="0" applyNumberFormat="1" applyFont="1" applyFill="1" applyBorder="1"/>
    <xf numFmtId="0" fontId="5" fillId="0" borderId="3" xfId="0" applyFont="1" applyBorder="1" applyAlignment="1">
      <alignment vertical="center"/>
    </xf>
    <xf numFmtId="14" fontId="3" fillId="5" borderId="1" xfId="0" applyNumberFormat="1" applyFont="1" applyFill="1" applyBorder="1"/>
    <xf numFmtId="4" fontId="3" fillId="5" borderId="1" xfId="0" applyNumberFormat="1" applyFont="1" applyFill="1" applyBorder="1"/>
    <xf numFmtId="14" fontId="3" fillId="5" borderId="2" xfId="0" applyNumberFormat="1" applyFont="1" applyFill="1" applyBorder="1"/>
    <xf numFmtId="0" fontId="5" fillId="5" borderId="3" xfId="0" applyFont="1" applyFill="1" applyBorder="1" applyAlignment="1">
      <alignment vertical="center"/>
    </xf>
    <xf numFmtId="0" fontId="0" fillId="4" borderId="0" xfId="0" applyFill="1"/>
    <xf numFmtId="0" fontId="0" fillId="4" borderId="1" xfId="0" applyFill="1" applyBorder="1"/>
    <xf numFmtId="0" fontId="9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4" fontId="9" fillId="4" borderId="1" xfId="0" applyNumberFormat="1" applyFont="1" applyFill="1" applyBorder="1" applyAlignment="1">
      <alignment horizontal="right"/>
    </xf>
    <xf numFmtId="4" fontId="9" fillId="4" borderId="1" xfId="0" applyNumberFormat="1" applyFont="1" applyFill="1" applyBorder="1" applyAlignment="1">
      <alignment horizontal="center"/>
    </xf>
    <xf numFmtId="14" fontId="9" fillId="4" borderId="1" xfId="0" applyNumberFormat="1" applyFont="1" applyFill="1" applyBorder="1" applyAlignment="1">
      <alignment horizontal="center"/>
    </xf>
    <xf numFmtId="14" fontId="9" fillId="4" borderId="1" xfId="0" applyNumberFormat="1" applyFont="1" applyFill="1" applyBorder="1" applyAlignment="1">
      <alignment horizontal="center" wrapText="1"/>
    </xf>
    <xf numFmtId="0" fontId="10" fillId="4" borderId="1" xfId="0" applyFont="1" applyFill="1" applyBorder="1" applyAlignment="1">
      <alignment vertical="center"/>
    </xf>
    <xf numFmtId="0" fontId="10" fillId="4" borderId="1" xfId="0" applyFont="1" applyFill="1" applyBorder="1"/>
    <xf numFmtId="14" fontId="10" fillId="4" borderId="1" xfId="0" applyNumberFormat="1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4" fontId="3" fillId="4" borderId="1" xfId="4" applyNumberFormat="1" applyFont="1" applyFill="1" applyBorder="1"/>
    <xf numFmtId="0" fontId="4" fillId="0" borderId="1" xfId="0" applyFont="1" applyBorder="1" applyAlignment="1">
      <alignment horizontal="left"/>
    </xf>
    <xf numFmtId="0" fontId="3" fillId="0" borderId="3" xfId="0" applyFont="1" applyBorder="1"/>
    <xf numFmtId="4" fontId="3" fillId="4" borderId="1" xfId="5" applyNumberFormat="1" applyFont="1" applyFill="1" applyBorder="1"/>
    <xf numFmtId="4" fontId="3" fillId="4" borderId="1" xfId="1" applyNumberFormat="1" applyFont="1" applyFill="1" applyBorder="1" applyAlignment="1">
      <alignment horizontal="right"/>
    </xf>
    <xf numFmtId="4" fontId="0" fillId="4" borderId="1" xfId="0" applyNumberFormat="1" applyFill="1" applyBorder="1"/>
    <xf numFmtId="0" fontId="3" fillId="4" borderId="1" xfId="4" applyFont="1" applyFill="1" applyBorder="1"/>
    <xf numFmtId="0" fontId="3" fillId="4" borderId="1" xfId="6" applyFont="1" applyFill="1" applyBorder="1"/>
    <xf numFmtId="43" fontId="3" fillId="4" borderId="1" xfId="1" applyFont="1" applyFill="1" applyBorder="1"/>
    <xf numFmtId="43" fontId="3" fillId="4" borderId="1" xfId="1" applyFont="1" applyFill="1" applyBorder="1" applyAlignment="1"/>
    <xf numFmtId="1" fontId="3" fillId="4" borderId="1" xfId="0" applyNumberFormat="1" applyFont="1" applyFill="1" applyBorder="1"/>
    <xf numFmtId="0" fontId="3" fillId="4" borderId="1" xfId="5" applyFont="1" applyFill="1" applyBorder="1"/>
    <xf numFmtId="49" fontId="3" fillId="4" borderId="1" xfId="0" applyNumberFormat="1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1" fontId="3" fillId="4" borderId="1" xfId="0" applyNumberFormat="1" applyFont="1" applyFill="1" applyBorder="1" applyAlignment="1">
      <alignment horizontal="right"/>
    </xf>
    <xf numFmtId="4" fontId="10" fillId="4" borderId="1" xfId="0" applyNumberFormat="1" applyFont="1" applyFill="1" applyBorder="1" applyAlignment="1">
      <alignment horizontal="right" vertical="center"/>
    </xf>
    <xf numFmtId="4" fontId="0" fillId="4" borderId="0" xfId="0" applyNumberFormat="1" applyFill="1"/>
    <xf numFmtId="0" fontId="2" fillId="4" borderId="1" xfId="0" applyFont="1" applyFill="1" applyBorder="1"/>
    <xf numFmtId="4" fontId="2" fillId="4" borderId="1" xfId="0" applyNumberFormat="1" applyFont="1" applyFill="1" applyBorder="1"/>
    <xf numFmtId="0" fontId="2" fillId="4" borderId="0" xfId="0" applyFont="1" applyFill="1"/>
    <xf numFmtId="0" fontId="2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2" fillId="4" borderId="1" xfId="7" applyFont="1" applyFill="1" applyBorder="1"/>
    <xf numFmtId="0" fontId="4" fillId="4" borderId="1" xfId="7" applyFont="1" applyFill="1" applyBorder="1"/>
    <xf numFmtId="0" fontId="12" fillId="7" borderId="1" xfId="7" applyFont="1" applyFill="1" applyBorder="1"/>
    <xf numFmtId="14" fontId="12" fillId="7" borderId="1" xfId="7" applyNumberFormat="1" applyFont="1" applyFill="1" applyBorder="1"/>
    <xf numFmtId="4" fontId="12" fillId="7" borderId="1" xfId="7" applyNumberFormat="1" applyFont="1" applyFill="1" applyBorder="1"/>
    <xf numFmtId="4" fontId="4" fillId="7" borderId="1" xfId="7" applyNumberFormat="1" applyFont="1" applyFill="1" applyBorder="1"/>
    <xf numFmtId="4" fontId="4" fillId="9" borderId="1" xfId="7" applyNumberFormat="1" applyFont="1" applyFill="1" applyBorder="1"/>
    <xf numFmtId="4" fontId="4" fillId="11" borderId="1" xfId="7" applyNumberFormat="1" applyFont="1" applyFill="1" applyBorder="1"/>
    <xf numFmtId="0" fontId="4" fillId="8" borderId="1" xfId="7" applyFont="1" applyFill="1" applyBorder="1"/>
    <xf numFmtId="14" fontId="4" fillId="8" borderId="1" xfId="7" applyNumberFormat="1" applyFont="1" applyFill="1" applyBorder="1" applyAlignment="1">
      <alignment horizontal="right"/>
    </xf>
    <xf numFmtId="4" fontId="4" fillId="8" borderId="1" xfId="7" applyNumberFormat="1" applyFont="1" applyFill="1" applyBorder="1"/>
    <xf numFmtId="14" fontId="4" fillId="8" borderId="1" xfId="7" applyNumberFormat="1" applyFont="1" applyFill="1" applyBorder="1"/>
    <xf numFmtId="0" fontId="4" fillId="7" borderId="1" xfId="7" applyFont="1" applyFill="1" applyBorder="1"/>
    <xf numFmtId="14" fontId="4" fillId="7" borderId="1" xfId="7" applyNumberFormat="1" applyFont="1" applyFill="1" applyBorder="1"/>
    <xf numFmtId="0" fontId="4" fillId="9" borderId="1" xfId="7" applyFont="1" applyFill="1" applyBorder="1"/>
    <xf numFmtId="0" fontId="4" fillId="10" borderId="1" xfId="7" applyFont="1" applyFill="1" applyBorder="1"/>
    <xf numFmtId="0" fontId="12" fillId="9" borderId="1" xfId="7" applyFont="1" applyFill="1" applyBorder="1"/>
    <xf numFmtId="0" fontId="12" fillId="11" borderId="1" xfId="7" applyFont="1" applyFill="1" applyBorder="1"/>
    <xf numFmtId="4" fontId="12" fillId="9" borderId="1" xfId="7" applyNumberFormat="1" applyFont="1" applyFill="1" applyBorder="1"/>
    <xf numFmtId="0" fontId="12" fillId="12" borderId="1" xfId="7" applyFont="1" applyFill="1" applyBorder="1"/>
    <xf numFmtId="4" fontId="6" fillId="7" borderId="1" xfId="7" applyNumberFormat="1" applyFont="1" applyFill="1" applyBorder="1"/>
    <xf numFmtId="0" fontId="6" fillId="7" borderId="1" xfId="7" applyFont="1" applyFill="1" applyBorder="1"/>
    <xf numFmtId="4" fontId="4" fillId="4" borderId="1" xfId="7" applyNumberFormat="1" applyFont="1" applyFill="1" applyBorder="1"/>
    <xf numFmtId="0" fontId="4" fillId="4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vertical="center"/>
    </xf>
    <xf numFmtId="4" fontId="12" fillId="4" borderId="1" xfId="7" applyNumberFormat="1" applyFont="1" applyFill="1" applyBorder="1"/>
  </cellXfs>
  <cellStyles count="8">
    <cellStyle name="Excel Built-in Normal" xfId="7" xr:uid="{4D6CAB96-FD72-4E04-823F-678896DE94E2}"/>
    <cellStyle name="Milliers" xfId="1" builtinId="3"/>
    <cellStyle name="Normal" xfId="0" builtinId="0"/>
    <cellStyle name="Normal 2 2" xfId="4" xr:uid="{0DC6EDD2-03C2-4305-B0C1-7D01D50A53ED}"/>
    <cellStyle name="Normal 2 2 2" xfId="6" xr:uid="{63BC983F-A08E-4833-96CF-2ED4C898CC8E}"/>
    <cellStyle name="Normal 3 2" xfId="2" xr:uid="{B4DFFA90-B585-4376-8634-88EBE7BC109F}"/>
    <cellStyle name="Normal 6" xfId="3" xr:uid="{EAB06FC0-A3AC-4203-B5EE-E16A08E23CD9}"/>
    <cellStyle name="Normal_Feuil1" xfId="5" xr:uid="{EB6D92D5-2938-4ED8-85B5-5ABDA2EE39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5E71-93CF-455E-AED7-94BB65659C8B}">
  <dimension ref="A1:M146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9" sqref="C29"/>
    </sheetView>
  </sheetViews>
  <sheetFormatPr baseColWidth="10" defaultColWidth="9" defaultRowHeight="13.8" x14ac:dyDescent="0.25"/>
  <cols>
    <col min="1" max="1" width="13.19921875" style="36" customWidth="1"/>
    <col min="2" max="2" width="9" style="36"/>
    <col min="3" max="3" width="36.8984375" style="36" customWidth="1"/>
    <col min="4" max="13" width="14" style="36" customWidth="1"/>
    <col min="14" max="16384" width="9" style="36"/>
  </cols>
  <sheetData>
    <row r="1" spans="1:13" ht="14.4" x14ac:dyDescent="0.3">
      <c r="A1" s="38" t="s">
        <v>1582</v>
      </c>
      <c r="B1" s="38" t="s">
        <v>1583</v>
      </c>
      <c r="C1" s="38" t="s">
        <v>1584</v>
      </c>
      <c r="D1" s="39" t="s">
        <v>1585</v>
      </c>
      <c r="E1" s="40" t="s">
        <v>1586</v>
      </c>
      <c r="F1" s="41" t="s">
        <v>1587</v>
      </c>
      <c r="G1" s="38" t="s">
        <v>1588</v>
      </c>
      <c r="H1" s="42" t="s">
        <v>1589</v>
      </c>
      <c r="I1" s="38" t="s">
        <v>1590</v>
      </c>
      <c r="J1" s="43" t="s">
        <v>1591</v>
      </c>
      <c r="K1" s="38" t="s">
        <v>1592</v>
      </c>
      <c r="L1" s="38" t="s">
        <v>1593</v>
      </c>
      <c r="M1" s="38" t="s">
        <v>1594</v>
      </c>
    </row>
    <row r="2" spans="1:13" ht="14.4" x14ac:dyDescent="0.3">
      <c r="A2" s="6">
        <v>44564</v>
      </c>
      <c r="B2" s="8">
        <v>1212216</v>
      </c>
      <c r="C2" s="8" t="s">
        <v>283</v>
      </c>
      <c r="D2" s="25" t="s">
        <v>19</v>
      </c>
      <c r="E2" s="16">
        <v>26286</v>
      </c>
      <c r="F2" s="8" t="s">
        <v>284</v>
      </c>
      <c r="G2" s="6">
        <v>44560</v>
      </c>
      <c r="H2" s="8" t="s">
        <v>34</v>
      </c>
      <c r="I2" s="21" t="s">
        <v>2</v>
      </c>
      <c r="J2" s="6">
        <f t="shared" ref="J2:J4" si="0">G2+45</f>
        <v>44605</v>
      </c>
      <c r="K2" s="8" t="s">
        <v>285</v>
      </c>
      <c r="L2" s="8" t="s">
        <v>7</v>
      </c>
      <c r="M2" s="8" t="s">
        <v>1595</v>
      </c>
    </row>
    <row r="3" spans="1:13" ht="14.4" x14ac:dyDescent="0.3">
      <c r="A3" s="6">
        <v>44564</v>
      </c>
      <c r="B3" s="8">
        <v>1236887</v>
      </c>
      <c r="C3" s="8" t="s">
        <v>248</v>
      </c>
      <c r="D3" s="25" t="s">
        <v>9</v>
      </c>
      <c r="E3" s="16">
        <v>95425.58</v>
      </c>
      <c r="F3" s="8" t="s">
        <v>286</v>
      </c>
      <c r="G3" s="6">
        <v>44560</v>
      </c>
      <c r="H3" s="8" t="s">
        <v>10</v>
      </c>
      <c r="I3" s="21" t="s">
        <v>145</v>
      </c>
      <c r="J3" s="6">
        <f t="shared" si="0"/>
        <v>44605</v>
      </c>
      <c r="K3" s="8" t="s">
        <v>36</v>
      </c>
      <c r="L3" s="8" t="s">
        <v>4</v>
      </c>
      <c r="M3" s="8" t="s">
        <v>1595</v>
      </c>
    </row>
    <row r="4" spans="1:13" ht="14.4" x14ac:dyDescent="0.3">
      <c r="A4" s="6">
        <v>44573</v>
      </c>
      <c r="B4" s="8">
        <v>1244614</v>
      </c>
      <c r="C4" s="8" t="s">
        <v>287</v>
      </c>
      <c r="D4" s="25" t="s">
        <v>9</v>
      </c>
      <c r="E4" s="16">
        <v>199068</v>
      </c>
      <c r="F4" s="8" t="s">
        <v>288</v>
      </c>
      <c r="G4" s="6">
        <v>44571</v>
      </c>
      <c r="H4" s="8" t="s">
        <v>10</v>
      </c>
      <c r="I4" s="21" t="s">
        <v>2</v>
      </c>
      <c r="J4" s="6">
        <f t="shared" si="0"/>
        <v>44616</v>
      </c>
      <c r="K4" s="8" t="s">
        <v>289</v>
      </c>
      <c r="L4" s="8" t="s">
        <v>7</v>
      </c>
      <c r="M4" s="8" t="s">
        <v>1595</v>
      </c>
    </row>
    <row r="5" spans="1:13" ht="14.4" x14ac:dyDescent="0.3">
      <c r="A5" s="6">
        <v>44573</v>
      </c>
      <c r="B5" s="8">
        <v>1239954</v>
      </c>
      <c r="C5" s="8" t="s">
        <v>239</v>
      </c>
      <c r="D5" s="25" t="s">
        <v>41</v>
      </c>
      <c r="E5" s="11">
        <v>31032</v>
      </c>
      <c r="F5" s="8" t="s">
        <v>290</v>
      </c>
      <c r="G5" s="6">
        <v>44567</v>
      </c>
      <c r="H5" s="8" t="s">
        <v>6</v>
      </c>
      <c r="I5" s="21" t="s">
        <v>2</v>
      </c>
      <c r="J5" s="6">
        <f t="shared" ref="J5:J68" si="1">G5+45</f>
        <v>44612</v>
      </c>
      <c r="K5" s="8" t="s">
        <v>36</v>
      </c>
      <c r="L5" s="8" t="s">
        <v>4</v>
      </c>
      <c r="M5" s="8" t="s">
        <v>1595</v>
      </c>
    </row>
    <row r="6" spans="1:13" ht="14.4" x14ac:dyDescent="0.3">
      <c r="A6" s="6">
        <v>44574</v>
      </c>
      <c r="B6" s="8">
        <v>1047513</v>
      </c>
      <c r="C6" s="8" t="s">
        <v>253</v>
      </c>
      <c r="D6" s="25" t="s">
        <v>84</v>
      </c>
      <c r="E6" s="11">
        <v>66669.649999999994</v>
      </c>
      <c r="F6" s="8" t="s">
        <v>291</v>
      </c>
      <c r="G6" s="6">
        <v>44573</v>
      </c>
      <c r="H6" s="8" t="s">
        <v>6</v>
      </c>
      <c r="I6" s="21" t="s">
        <v>2</v>
      </c>
      <c r="J6" s="6">
        <f t="shared" si="1"/>
        <v>44618</v>
      </c>
      <c r="K6" s="8" t="s">
        <v>3</v>
      </c>
      <c r="L6" s="8" t="s">
        <v>4</v>
      </c>
      <c r="M6" s="8" t="s">
        <v>1596</v>
      </c>
    </row>
    <row r="7" spans="1:13" ht="14.4" x14ac:dyDescent="0.3">
      <c r="A7" s="6">
        <v>44575</v>
      </c>
      <c r="B7" s="8">
        <v>1165424</v>
      </c>
      <c r="C7" s="8" t="s">
        <v>237</v>
      </c>
      <c r="D7" s="25" t="s">
        <v>204</v>
      </c>
      <c r="E7" s="16">
        <v>47736</v>
      </c>
      <c r="F7" s="8" t="s">
        <v>292</v>
      </c>
      <c r="G7" s="6">
        <v>44573</v>
      </c>
      <c r="H7" s="8" t="s">
        <v>44</v>
      </c>
      <c r="I7" s="21" t="s">
        <v>2</v>
      </c>
      <c r="J7" s="6">
        <f t="shared" si="1"/>
        <v>44618</v>
      </c>
      <c r="K7" s="8" t="s">
        <v>293</v>
      </c>
      <c r="L7" s="8" t="s">
        <v>4</v>
      </c>
      <c r="M7" s="8" t="s">
        <v>1595</v>
      </c>
    </row>
    <row r="8" spans="1:13" ht="14.4" x14ac:dyDescent="0.3">
      <c r="A8" s="6">
        <v>44575</v>
      </c>
      <c r="B8" s="8">
        <v>1165424</v>
      </c>
      <c r="C8" s="8" t="s">
        <v>237</v>
      </c>
      <c r="D8" s="25" t="s">
        <v>204</v>
      </c>
      <c r="E8" s="16">
        <v>47736</v>
      </c>
      <c r="F8" s="8" t="s">
        <v>294</v>
      </c>
      <c r="G8" s="6">
        <v>44573</v>
      </c>
      <c r="H8" s="8" t="s">
        <v>44</v>
      </c>
      <c r="I8" s="21" t="s">
        <v>2</v>
      </c>
      <c r="J8" s="6">
        <f t="shared" si="1"/>
        <v>44618</v>
      </c>
      <c r="K8" s="8" t="s">
        <v>293</v>
      </c>
      <c r="L8" s="8" t="s">
        <v>4</v>
      </c>
      <c r="M8" s="8" t="s">
        <v>1595</v>
      </c>
    </row>
    <row r="9" spans="1:13" ht="14.4" x14ac:dyDescent="0.3">
      <c r="A9" s="6">
        <v>44575</v>
      </c>
      <c r="B9" s="8">
        <v>1165424</v>
      </c>
      <c r="C9" s="8" t="s">
        <v>237</v>
      </c>
      <c r="D9" s="25" t="s">
        <v>204</v>
      </c>
      <c r="E9" s="16">
        <v>53520</v>
      </c>
      <c r="F9" s="8" t="s">
        <v>295</v>
      </c>
      <c r="G9" s="6">
        <v>44573</v>
      </c>
      <c r="H9" s="8" t="s">
        <v>44</v>
      </c>
      <c r="I9" s="21" t="s">
        <v>2</v>
      </c>
      <c r="J9" s="6">
        <f t="shared" si="1"/>
        <v>44618</v>
      </c>
      <c r="K9" s="8" t="s">
        <v>293</v>
      </c>
      <c r="L9" s="8" t="s">
        <v>4</v>
      </c>
      <c r="M9" s="8" t="s">
        <v>1595</v>
      </c>
    </row>
    <row r="10" spans="1:13" ht="14.4" x14ac:dyDescent="0.3">
      <c r="A10" s="6">
        <v>44575</v>
      </c>
      <c r="B10" s="8">
        <v>1245335</v>
      </c>
      <c r="C10" s="8" t="s">
        <v>261</v>
      </c>
      <c r="D10" s="25" t="s">
        <v>8</v>
      </c>
      <c r="E10" s="16">
        <v>200000</v>
      </c>
      <c r="F10" s="8" t="s">
        <v>296</v>
      </c>
      <c r="G10" s="6">
        <v>44573</v>
      </c>
      <c r="H10" s="8" t="s">
        <v>1</v>
      </c>
      <c r="I10" s="21" t="s">
        <v>2</v>
      </c>
      <c r="J10" s="6">
        <f t="shared" si="1"/>
        <v>44618</v>
      </c>
      <c r="K10" s="8" t="s">
        <v>297</v>
      </c>
      <c r="L10" s="8" t="s">
        <v>4</v>
      </c>
      <c r="M10" s="8" t="s">
        <v>1595</v>
      </c>
    </row>
    <row r="11" spans="1:13" ht="14.4" x14ac:dyDescent="0.3">
      <c r="A11" s="6">
        <v>44575</v>
      </c>
      <c r="B11" s="8">
        <v>1246109</v>
      </c>
      <c r="C11" s="8" t="s">
        <v>281</v>
      </c>
      <c r="D11" s="25" t="s">
        <v>28</v>
      </c>
      <c r="E11" s="16">
        <v>13080</v>
      </c>
      <c r="F11" s="8" t="s">
        <v>282</v>
      </c>
      <c r="G11" s="6">
        <v>44573</v>
      </c>
      <c r="H11" s="8" t="s">
        <v>1</v>
      </c>
      <c r="I11" s="21" t="s">
        <v>2</v>
      </c>
      <c r="J11" s="6">
        <f t="shared" si="1"/>
        <v>44618</v>
      </c>
      <c r="K11" s="8" t="s">
        <v>3</v>
      </c>
      <c r="L11" s="8" t="s">
        <v>4</v>
      </c>
      <c r="M11" s="8" t="s">
        <v>1595</v>
      </c>
    </row>
    <row r="12" spans="1:13" ht="14.4" x14ac:dyDescent="0.3">
      <c r="A12" s="6">
        <v>44575</v>
      </c>
      <c r="B12" s="8">
        <v>1246109</v>
      </c>
      <c r="C12" s="8" t="s">
        <v>281</v>
      </c>
      <c r="D12" s="25" t="s">
        <v>28</v>
      </c>
      <c r="E12" s="16">
        <v>10464</v>
      </c>
      <c r="F12" s="8" t="s">
        <v>298</v>
      </c>
      <c r="G12" s="6">
        <v>44573</v>
      </c>
      <c r="H12" s="8" t="s">
        <v>1</v>
      </c>
      <c r="I12" s="21" t="s">
        <v>2</v>
      </c>
      <c r="J12" s="6">
        <f t="shared" si="1"/>
        <v>44618</v>
      </c>
      <c r="K12" s="8" t="s">
        <v>3</v>
      </c>
      <c r="L12" s="8" t="s">
        <v>4</v>
      </c>
      <c r="M12" s="8" t="s">
        <v>1595</v>
      </c>
    </row>
    <row r="13" spans="1:13" ht="14.4" x14ac:dyDescent="0.3">
      <c r="A13" s="6">
        <v>44575</v>
      </c>
      <c r="B13" s="8">
        <v>1246109</v>
      </c>
      <c r="C13" s="8" t="s">
        <v>281</v>
      </c>
      <c r="D13" s="25" t="s">
        <v>28</v>
      </c>
      <c r="E13" s="16">
        <v>18312</v>
      </c>
      <c r="F13" s="8" t="s">
        <v>299</v>
      </c>
      <c r="G13" s="6">
        <v>44573</v>
      </c>
      <c r="H13" s="8" t="s">
        <v>1</v>
      </c>
      <c r="I13" s="21" t="s">
        <v>2</v>
      </c>
      <c r="J13" s="6">
        <f t="shared" si="1"/>
        <v>44618</v>
      </c>
      <c r="K13" s="8" t="s">
        <v>3</v>
      </c>
      <c r="L13" s="8" t="s">
        <v>4</v>
      </c>
      <c r="M13" s="8" t="s">
        <v>1595</v>
      </c>
    </row>
    <row r="14" spans="1:13" ht="14.4" x14ac:dyDescent="0.3">
      <c r="A14" s="6">
        <v>44575</v>
      </c>
      <c r="B14" s="8">
        <v>1246109</v>
      </c>
      <c r="C14" s="8" t="s">
        <v>281</v>
      </c>
      <c r="D14" s="25" t="s">
        <v>28</v>
      </c>
      <c r="E14" s="16">
        <v>1962</v>
      </c>
      <c r="F14" s="8" t="s">
        <v>300</v>
      </c>
      <c r="G14" s="6">
        <v>44573</v>
      </c>
      <c r="H14" s="8" t="s">
        <v>1</v>
      </c>
      <c r="I14" s="21" t="s">
        <v>2</v>
      </c>
      <c r="J14" s="6">
        <f t="shared" si="1"/>
        <v>44618</v>
      </c>
      <c r="K14" s="8" t="s">
        <v>3</v>
      </c>
      <c r="L14" s="8" t="s">
        <v>4</v>
      </c>
      <c r="M14" s="8" t="s">
        <v>1595</v>
      </c>
    </row>
    <row r="15" spans="1:13" ht="14.4" x14ac:dyDescent="0.3">
      <c r="A15" s="6">
        <v>44579</v>
      </c>
      <c r="B15" s="8">
        <v>1193708</v>
      </c>
      <c r="C15" s="8" t="s">
        <v>181</v>
      </c>
      <c r="D15" s="25" t="s">
        <v>84</v>
      </c>
      <c r="E15" s="16">
        <v>355464.55</v>
      </c>
      <c r="F15" s="8" t="s">
        <v>301</v>
      </c>
      <c r="G15" s="6">
        <v>44576</v>
      </c>
      <c r="H15" s="8" t="s">
        <v>182</v>
      </c>
      <c r="I15" s="21" t="s">
        <v>2</v>
      </c>
      <c r="J15" s="6">
        <f t="shared" si="1"/>
        <v>44621</v>
      </c>
      <c r="K15" s="8" t="s">
        <v>302</v>
      </c>
      <c r="L15" s="8" t="s">
        <v>7</v>
      </c>
      <c r="M15" s="8" t="s">
        <v>1596</v>
      </c>
    </row>
    <row r="16" spans="1:13" ht="14.4" x14ac:dyDescent="0.3">
      <c r="A16" s="6">
        <v>44582</v>
      </c>
      <c r="B16" s="8">
        <v>1215547</v>
      </c>
      <c r="C16" s="8" t="s">
        <v>63</v>
      </c>
      <c r="D16" s="25" t="s">
        <v>8</v>
      </c>
      <c r="E16" s="16">
        <v>15000</v>
      </c>
      <c r="F16" s="8" t="s">
        <v>303</v>
      </c>
      <c r="G16" s="6">
        <v>44501</v>
      </c>
      <c r="H16" s="8" t="s">
        <v>6</v>
      </c>
      <c r="I16" s="21" t="s">
        <v>304</v>
      </c>
      <c r="J16" s="6">
        <f t="shared" si="1"/>
        <v>44546</v>
      </c>
      <c r="K16" s="8" t="s">
        <v>305</v>
      </c>
      <c r="L16" s="8" t="s">
        <v>7</v>
      </c>
      <c r="M16" s="8" t="s">
        <v>1595</v>
      </c>
    </row>
    <row r="17" spans="1:13" ht="14.4" x14ac:dyDescent="0.3">
      <c r="A17" s="6">
        <v>44582</v>
      </c>
      <c r="B17" s="8">
        <v>1240117</v>
      </c>
      <c r="C17" s="8" t="s">
        <v>238</v>
      </c>
      <c r="D17" s="25" t="s">
        <v>5</v>
      </c>
      <c r="E17" s="16">
        <v>50000</v>
      </c>
      <c r="F17" s="8" t="s">
        <v>306</v>
      </c>
      <c r="G17" s="6">
        <v>44580</v>
      </c>
      <c r="H17" s="8" t="s">
        <v>12</v>
      </c>
      <c r="I17" s="21" t="s">
        <v>2</v>
      </c>
      <c r="J17" s="6">
        <f t="shared" si="1"/>
        <v>44625</v>
      </c>
      <c r="K17" s="8" t="s">
        <v>307</v>
      </c>
      <c r="L17" s="8" t="s">
        <v>4</v>
      </c>
      <c r="M17" s="8" t="s">
        <v>1595</v>
      </c>
    </row>
    <row r="18" spans="1:13" ht="14.4" x14ac:dyDescent="0.3">
      <c r="A18" s="6">
        <v>44582</v>
      </c>
      <c r="B18" s="8">
        <v>1179553</v>
      </c>
      <c r="C18" s="8" t="s">
        <v>263</v>
      </c>
      <c r="D18" s="25" t="s">
        <v>5</v>
      </c>
      <c r="E18" s="16">
        <v>929403.01</v>
      </c>
      <c r="F18" s="8" t="s">
        <v>308</v>
      </c>
      <c r="G18" s="6">
        <v>44581</v>
      </c>
      <c r="H18" s="8" t="s">
        <v>6</v>
      </c>
      <c r="I18" s="21" t="s">
        <v>2</v>
      </c>
      <c r="J18" s="6">
        <f t="shared" si="1"/>
        <v>44626</v>
      </c>
      <c r="K18" s="8" t="s">
        <v>309</v>
      </c>
      <c r="L18" s="8" t="s">
        <v>7</v>
      </c>
      <c r="M18" s="8" t="s">
        <v>1595</v>
      </c>
    </row>
    <row r="19" spans="1:13" ht="14.4" x14ac:dyDescent="0.3">
      <c r="A19" s="6">
        <v>44582</v>
      </c>
      <c r="B19" s="8">
        <v>1221449</v>
      </c>
      <c r="C19" s="8" t="s">
        <v>276</v>
      </c>
      <c r="D19" s="25" t="s">
        <v>115</v>
      </c>
      <c r="E19" s="16">
        <v>100000</v>
      </c>
      <c r="F19" s="8" t="s">
        <v>310</v>
      </c>
      <c r="G19" s="6">
        <v>44581</v>
      </c>
      <c r="H19" s="8" t="s">
        <v>277</v>
      </c>
      <c r="I19" s="21" t="s">
        <v>2</v>
      </c>
      <c r="J19" s="6">
        <f t="shared" si="1"/>
        <v>44626</v>
      </c>
      <c r="K19" s="8" t="s">
        <v>311</v>
      </c>
      <c r="L19" s="8" t="s">
        <v>7</v>
      </c>
      <c r="M19" s="8" t="s">
        <v>1595</v>
      </c>
    </row>
    <row r="20" spans="1:13" ht="14.4" x14ac:dyDescent="0.3">
      <c r="A20" s="6">
        <v>44586</v>
      </c>
      <c r="B20" s="8">
        <v>1086292</v>
      </c>
      <c r="C20" s="8" t="s">
        <v>312</v>
      </c>
      <c r="D20" s="25" t="s">
        <v>8</v>
      </c>
      <c r="E20" s="16">
        <v>50000</v>
      </c>
      <c r="F20" s="8" t="s">
        <v>313</v>
      </c>
      <c r="G20" s="6">
        <v>44582</v>
      </c>
      <c r="H20" s="8" t="s">
        <v>6</v>
      </c>
      <c r="I20" s="21" t="s">
        <v>155</v>
      </c>
      <c r="J20" s="6">
        <f t="shared" si="1"/>
        <v>44627</v>
      </c>
      <c r="K20" s="8" t="s">
        <v>314</v>
      </c>
      <c r="L20" s="8" t="s">
        <v>7</v>
      </c>
      <c r="M20" s="8" t="s">
        <v>1595</v>
      </c>
    </row>
    <row r="21" spans="1:13" ht="14.4" x14ac:dyDescent="0.3">
      <c r="A21" s="6">
        <v>44587</v>
      </c>
      <c r="B21" s="8">
        <v>1165424</v>
      </c>
      <c r="C21" s="8" t="s">
        <v>237</v>
      </c>
      <c r="D21" s="25" t="s">
        <v>204</v>
      </c>
      <c r="E21" s="16">
        <v>44280</v>
      </c>
      <c r="F21" s="8" t="s">
        <v>315</v>
      </c>
      <c r="G21" s="6">
        <v>44585</v>
      </c>
      <c r="H21" s="8" t="s">
        <v>44</v>
      </c>
      <c r="I21" s="21" t="s">
        <v>2</v>
      </c>
      <c r="J21" s="6">
        <f t="shared" si="1"/>
        <v>44630</v>
      </c>
      <c r="K21" s="8" t="s">
        <v>316</v>
      </c>
      <c r="L21" s="8" t="s">
        <v>4</v>
      </c>
      <c r="M21" s="8" t="s">
        <v>1595</v>
      </c>
    </row>
    <row r="22" spans="1:13" ht="14.4" x14ac:dyDescent="0.3">
      <c r="A22" s="6">
        <v>44587</v>
      </c>
      <c r="B22" s="8">
        <v>1165424</v>
      </c>
      <c r="C22" s="8" t="s">
        <v>237</v>
      </c>
      <c r="D22" s="25" t="s">
        <v>204</v>
      </c>
      <c r="E22" s="16">
        <v>44280</v>
      </c>
      <c r="F22" s="8" t="s">
        <v>317</v>
      </c>
      <c r="G22" s="6">
        <v>44585</v>
      </c>
      <c r="H22" s="8" t="s">
        <v>44</v>
      </c>
      <c r="I22" s="21" t="s">
        <v>2</v>
      </c>
      <c r="J22" s="6">
        <f t="shared" si="1"/>
        <v>44630</v>
      </c>
      <c r="K22" s="8" t="s">
        <v>316</v>
      </c>
      <c r="L22" s="8" t="s">
        <v>4</v>
      </c>
      <c r="M22" s="8" t="s">
        <v>1595</v>
      </c>
    </row>
    <row r="23" spans="1:13" ht="14.4" x14ac:dyDescent="0.3">
      <c r="A23" s="6">
        <v>44587</v>
      </c>
      <c r="B23" s="8">
        <v>1165424</v>
      </c>
      <c r="C23" s="8" t="s">
        <v>237</v>
      </c>
      <c r="D23" s="25" t="s">
        <v>204</v>
      </c>
      <c r="E23" s="16">
        <v>44280</v>
      </c>
      <c r="F23" s="8" t="s">
        <v>318</v>
      </c>
      <c r="G23" s="6">
        <v>44585</v>
      </c>
      <c r="H23" s="8" t="s">
        <v>44</v>
      </c>
      <c r="I23" s="21" t="s">
        <v>2</v>
      </c>
      <c r="J23" s="6">
        <f t="shared" si="1"/>
        <v>44630</v>
      </c>
      <c r="K23" s="8" t="s">
        <v>316</v>
      </c>
      <c r="L23" s="8" t="s">
        <v>4</v>
      </c>
      <c r="M23" s="8" t="s">
        <v>1595</v>
      </c>
    </row>
    <row r="24" spans="1:13" ht="14.4" x14ac:dyDescent="0.3">
      <c r="A24" s="6">
        <v>44587</v>
      </c>
      <c r="B24" s="8">
        <v>1165424</v>
      </c>
      <c r="C24" s="8" t="s">
        <v>237</v>
      </c>
      <c r="D24" s="25" t="s">
        <v>204</v>
      </c>
      <c r="E24" s="16">
        <v>57816</v>
      </c>
      <c r="F24" s="8" t="s">
        <v>319</v>
      </c>
      <c r="G24" s="6">
        <v>44585</v>
      </c>
      <c r="H24" s="8" t="s">
        <v>44</v>
      </c>
      <c r="I24" s="21" t="s">
        <v>2</v>
      </c>
      <c r="J24" s="6">
        <f t="shared" si="1"/>
        <v>44630</v>
      </c>
      <c r="K24" s="8" t="s">
        <v>316</v>
      </c>
      <c r="L24" s="8" t="s">
        <v>4</v>
      </c>
      <c r="M24" s="8" t="s">
        <v>1595</v>
      </c>
    </row>
    <row r="25" spans="1:13" ht="14.4" x14ac:dyDescent="0.3">
      <c r="A25" s="6">
        <v>44587</v>
      </c>
      <c r="B25" s="8">
        <v>1165424</v>
      </c>
      <c r="C25" s="8" t="s">
        <v>237</v>
      </c>
      <c r="D25" s="25" t="s">
        <v>204</v>
      </c>
      <c r="E25" s="16">
        <v>19272</v>
      </c>
      <c r="F25" s="8" t="s">
        <v>320</v>
      </c>
      <c r="G25" s="6">
        <v>44585</v>
      </c>
      <c r="H25" s="8" t="s">
        <v>44</v>
      </c>
      <c r="I25" s="21" t="s">
        <v>2</v>
      </c>
      <c r="J25" s="6">
        <f t="shared" si="1"/>
        <v>44630</v>
      </c>
      <c r="K25" s="8" t="s">
        <v>316</v>
      </c>
      <c r="L25" s="8" t="s">
        <v>4</v>
      </c>
      <c r="M25" s="8" t="s">
        <v>1595</v>
      </c>
    </row>
    <row r="26" spans="1:13" ht="14.4" x14ac:dyDescent="0.3">
      <c r="A26" s="6">
        <v>44588</v>
      </c>
      <c r="B26" s="8">
        <v>1101232</v>
      </c>
      <c r="C26" s="8" t="s">
        <v>321</v>
      </c>
      <c r="D26" s="8" t="s">
        <v>214</v>
      </c>
      <c r="E26" s="11">
        <v>82027.009999999995</v>
      </c>
      <c r="F26" s="8" t="s">
        <v>322</v>
      </c>
      <c r="G26" s="6">
        <v>44586</v>
      </c>
      <c r="H26" s="8" t="s">
        <v>1</v>
      </c>
      <c r="I26" s="21" t="s">
        <v>189</v>
      </c>
      <c r="J26" s="6">
        <f t="shared" si="1"/>
        <v>44631</v>
      </c>
      <c r="K26" s="8" t="s">
        <v>323</v>
      </c>
      <c r="L26" s="8" t="s">
        <v>7</v>
      </c>
      <c r="M26" s="8" t="s">
        <v>1596</v>
      </c>
    </row>
    <row r="27" spans="1:13" ht="14.4" x14ac:dyDescent="0.3">
      <c r="A27" s="6">
        <v>44592</v>
      </c>
      <c r="B27" s="8">
        <v>1247209</v>
      </c>
      <c r="C27" s="8" t="s">
        <v>324</v>
      </c>
      <c r="D27" s="25" t="s">
        <v>204</v>
      </c>
      <c r="E27" s="16">
        <v>3528</v>
      </c>
      <c r="F27" s="8" t="s">
        <v>325</v>
      </c>
      <c r="G27" s="6">
        <v>44588</v>
      </c>
      <c r="H27" s="8" t="s">
        <v>34</v>
      </c>
      <c r="I27" s="21" t="s">
        <v>39</v>
      </c>
      <c r="J27" s="6">
        <f t="shared" si="1"/>
        <v>44633</v>
      </c>
      <c r="K27" s="8" t="s">
        <v>326</v>
      </c>
      <c r="L27" s="8" t="s">
        <v>7</v>
      </c>
      <c r="M27" s="8" t="s">
        <v>1595</v>
      </c>
    </row>
    <row r="28" spans="1:13" ht="14.4" x14ac:dyDescent="0.3">
      <c r="A28" s="6">
        <v>44592</v>
      </c>
      <c r="B28" s="8">
        <v>1237652</v>
      </c>
      <c r="C28" s="8" t="s">
        <v>273</v>
      </c>
      <c r="D28" s="25" t="s">
        <v>5</v>
      </c>
      <c r="E28" s="16">
        <v>227484</v>
      </c>
      <c r="F28" s="8" t="s">
        <v>327</v>
      </c>
      <c r="G28" s="6">
        <v>44589</v>
      </c>
      <c r="H28" s="8" t="s">
        <v>6</v>
      </c>
      <c r="I28" s="21" t="s">
        <v>2</v>
      </c>
      <c r="J28" s="6">
        <f t="shared" si="1"/>
        <v>44634</v>
      </c>
      <c r="K28" s="8" t="s">
        <v>328</v>
      </c>
      <c r="L28" s="8" t="s">
        <v>7</v>
      </c>
      <c r="M28" s="8" t="s">
        <v>1595</v>
      </c>
    </row>
    <row r="29" spans="1:13" ht="14.4" x14ac:dyDescent="0.3">
      <c r="A29" s="6">
        <v>44593</v>
      </c>
      <c r="B29" s="8">
        <v>1196838</v>
      </c>
      <c r="C29" s="8" t="s">
        <v>329</v>
      </c>
      <c r="D29" s="25" t="s">
        <v>41</v>
      </c>
      <c r="E29" s="16">
        <v>21804</v>
      </c>
      <c r="F29" s="8" t="s">
        <v>330</v>
      </c>
      <c r="G29" s="6">
        <v>44589</v>
      </c>
      <c r="H29" s="8" t="s">
        <v>6</v>
      </c>
      <c r="I29" s="21" t="s">
        <v>72</v>
      </c>
      <c r="J29" s="6">
        <f t="shared" si="1"/>
        <v>44634</v>
      </c>
      <c r="K29" s="8" t="s">
        <v>331</v>
      </c>
      <c r="L29" s="8" t="s">
        <v>4</v>
      </c>
      <c r="M29" s="8" t="s">
        <v>1595</v>
      </c>
    </row>
    <row r="30" spans="1:13" ht="14.4" x14ac:dyDescent="0.3">
      <c r="A30" s="6">
        <v>44593</v>
      </c>
      <c r="B30" s="8">
        <v>1228173</v>
      </c>
      <c r="C30" s="8" t="s">
        <v>197</v>
      </c>
      <c r="D30" s="25" t="s">
        <v>9</v>
      </c>
      <c r="E30" s="16">
        <v>40278</v>
      </c>
      <c r="F30" s="8" t="s">
        <v>332</v>
      </c>
      <c r="G30" s="6">
        <v>44591</v>
      </c>
      <c r="H30" s="8" t="s">
        <v>10</v>
      </c>
      <c r="I30" s="21" t="s">
        <v>2</v>
      </c>
      <c r="J30" s="6">
        <f t="shared" si="1"/>
        <v>44636</v>
      </c>
      <c r="K30" s="8" t="s">
        <v>307</v>
      </c>
      <c r="L30" s="8" t="s">
        <v>4</v>
      </c>
      <c r="M30" s="8" t="s">
        <v>1595</v>
      </c>
    </row>
    <row r="31" spans="1:13" ht="14.4" x14ac:dyDescent="0.3">
      <c r="A31" s="6">
        <v>44593</v>
      </c>
      <c r="B31" s="8">
        <v>1241867</v>
      </c>
      <c r="C31" s="8" t="s">
        <v>270</v>
      </c>
      <c r="D31" s="8" t="s">
        <v>84</v>
      </c>
      <c r="E31" s="11">
        <v>51183</v>
      </c>
      <c r="F31" s="8" t="s">
        <v>333</v>
      </c>
      <c r="G31" s="6">
        <v>44591</v>
      </c>
      <c r="H31" s="8" t="s">
        <v>20</v>
      </c>
      <c r="I31" s="21" t="s">
        <v>2</v>
      </c>
      <c r="J31" s="6">
        <f t="shared" si="1"/>
        <v>44636</v>
      </c>
      <c r="K31" s="8" t="s">
        <v>334</v>
      </c>
      <c r="L31" s="8" t="s">
        <v>7</v>
      </c>
      <c r="M31" s="8" t="s">
        <v>1596</v>
      </c>
    </row>
    <row r="32" spans="1:13" ht="14.4" x14ac:dyDescent="0.3">
      <c r="A32" s="6">
        <v>44593</v>
      </c>
      <c r="B32" s="8">
        <v>1173688</v>
      </c>
      <c r="C32" s="8" t="s">
        <v>335</v>
      </c>
      <c r="D32" s="8" t="s">
        <v>33</v>
      </c>
      <c r="E32" s="11">
        <v>126952.8</v>
      </c>
      <c r="F32" s="8" t="s">
        <v>336</v>
      </c>
      <c r="G32" s="6">
        <v>44592</v>
      </c>
      <c r="H32" s="8" t="s">
        <v>44</v>
      </c>
      <c r="I32" s="21" t="s">
        <v>2</v>
      </c>
      <c r="J32" s="6">
        <f t="shared" si="1"/>
        <v>44637</v>
      </c>
      <c r="K32" s="8" t="s">
        <v>337</v>
      </c>
      <c r="L32" s="8" t="s">
        <v>7</v>
      </c>
      <c r="M32" s="8" t="s">
        <v>1595</v>
      </c>
    </row>
    <row r="33" spans="1:13" ht="14.4" x14ac:dyDescent="0.3">
      <c r="A33" s="6">
        <v>44594</v>
      </c>
      <c r="B33" s="8">
        <v>1047513</v>
      </c>
      <c r="C33" s="8" t="s">
        <v>253</v>
      </c>
      <c r="D33" s="25" t="s">
        <v>84</v>
      </c>
      <c r="E33" s="16">
        <v>194326.51</v>
      </c>
      <c r="F33" s="8" t="s">
        <v>338</v>
      </c>
      <c r="G33" s="6">
        <v>44593</v>
      </c>
      <c r="H33" s="8" t="s">
        <v>6</v>
      </c>
      <c r="I33" s="21" t="s">
        <v>2</v>
      </c>
      <c r="J33" s="6">
        <f t="shared" si="1"/>
        <v>44638</v>
      </c>
      <c r="K33" s="8" t="s">
        <v>307</v>
      </c>
      <c r="L33" s="8" t="s">
        <v>4</v>
      </c>
      <c r="M33" s="8" t="s">
        <v>1596</v>
      </c>
    </row>
    <row r="34" spans="1:13" ht="14.4" x14ac:dyDescent="0.3">
      <c r="A34" s="6">
        <v>44594</v>
      </c>
      <c r="B34" s="8">
        <v>1047513</v>
      </c>
      <c r="C34" s="8" t="s">
        <v>253</v>
      </c>
      <c r="D34" s="25" t="s">
        <v>84</v>
      </c>
      <c r="E34" s="16">
        <v>63719.76</v>
      </c>
      <c r="F34" s="8" t="s">
        <v>339</v>
      </c>
      <c r="G34" s="6">
        <v>44593</v>
      </c>
      <c r="H34" s="8" t="s">
        <v>6</v>
      </c>
      <c r="I34" s="21" t="s">
        <v>2</v>
      </c>
      <c r="J34" s="6">
        <f t="shared" si="1"/>
        <v>44638</v>
      </c>
      <c r="K34" s="8" t="s">
        <v>307</v>
      </c>
      <c r="L34" s="8" t="s">
        <v>4</v>
      </c>
      <c r="M34" s="8" t="s">
        <v>1596</v>
      </c>
    </row>
    <row r="35" spans="1:13" ht="14.4" x14ac:dyDescent="0.3">
      <c r="A35" s="6">
        <v>44596</v>
      </c>
      <c r="B35" s="8">
        <v>1239935</v>
      </c>
      <c r="C35" s="8" t="s">
        <v>212</v>
      </c>
      <c r="D35" s="8" t="s">
        <v>84</v>
      </c>
      <c r="E35" s="11">
        <v>10000</v>
      </c>
      <c r="F35" s="8" t="s">
        <v>340</v>
      </c>
      <c r="G35" s="6">
        <v>44594</v>
      </c>
      <c r="H35" s="8" t="s">
        <v>12</v>
      </c>
      <c r="I35" s="21" t="s">
        <v>2</v>
      </c>
      <c r="J35" s="6">
        <f t="shared" si="1"/>
        <v>44639</v>
      </c>
      <c r="K35" s="8" t="s">
        <v>307</v>
      </c>
      <c r="L35" s="8" t="s">
        <v>4</v>
      </c>
      <c r="M35" s="8" t="s">
        <v>1596</v>
      </c>
    </row>
    <row r="36" spans="1:13" ht="14.4" x14ac:dyDescent="0.3">
      <c r="A36" s="6">
        <v>44602</v>
      </c>
      <c r="B36" s="8">
        <v>1219680</v>
      </c>
      <c r="C36" s="8" t="s">
        <v>341</v>
      </c>
      <c r="D36" s="8" t="s">
        <v>43</v>
      </c>
      <c r="E36" s="11">
        <v>12006</v>
      </c>
      <c r="F36" s="8" t="s">
        <v>342</v>
      </c>
      <c r="G36" s="6">
        <v>44601</v>
      </c>
      <c r="H36" s="8" t="s">
        <v>12</v>
      </c>
      <c r="I36" s="21" t="s">
        <v>2</v>
      </c>
      <c r="J36" s="6">
        <f t="shared" si="1"/>
        <v>44646</v>
      </c>
      <c r="K36" s="8" t="s">
        <v>343</v>
      </c>
      <c r="L36" s="8" t="s">
        <v>7</v>
      </c>
      <c r="M36" s="8" t="s">
        <v>1595</v>
      </c>
    </row>
    <row r="37" spans="1:13" ht="14.4" x14ac:dyDescent="0.3">
      <c r="A37" s="6">
        <v>44603</v>
      </c>
      <c r="B37" s="8">
        <v>1239792</v>
      </c>
      <c r="C37" s="8" t="s">
        <v>230</v>
      </c>
      <c r="D37" s="8" t="s">
        <v>214</v>
      </c>
      <c r="E37" s="11">
        <v>27252.65</v>
      </c>
      <c r="F37" s="8" t="s">
        <v>344</v>
      </c>
      <c r="G37" s="6">
        <v>44601</v>
      </c>
      <c r="H37" s="8" t="s">
        <v>203</v>
      </c>
      <c r="I37" s="21" t="s">
        <v>345</v>
      </c>
      <c r="J37" s="6">
        <f t="shared" si="1"/>
        <v>44646</v>
      </c>
      <c r="K37" s="8" t="s">
        <v>346</v>
      </c>
      <c r="L37" s="8" t="s">
        <v>7</v>
      </c>
      <c r="M37" s="8" t="s">
        <v>1596</v>
      </c>
    </row>
    <row r="38" spans="1:13" ht="14.4" x14ac:dyDescent="0.3">
      <c r="A38" s="6">
        <v>44603</v>
      </c>
      <c r="B38" s="8">
        <v>1239792</v>
      </c>
      <c r="C38" s="8" t="s">
        <v>230</v>
      </c>
      <c r="D38" s="8" t="s">
        <v>214</v>
      </c>
      <c r="E38" s="11">
        <v>42730.42</v>
      </c>
      <c r="F38" s="8" t="s">
        <v>347</v>
      </c>
      <c r="G38" s="6">
        <v>44601</v>
      </c>
      <c r="H38" s="8" t="s">
        <v>203</v>
      </c>
      <c r="I38" s="21" t="s">
        <v>345</v>
      </c>
      <c r="J38" s="6">
        <f t="shared" si="1"/>
        <v>44646</v>
      </c>
      <c r="K38" s="8" t="s">
        <v>348</v>
      </c>
      <c r="L38" s="8" t="s">
        <v>7</v>
      </c>
      <c r="M38" s="8" t="s">
        <v>1596</v>
      </c>
    </row>
    <row r="39" spans="1:13" ht="14.4" x14ac:dyDescent="0.3">
      <c r="A39" s="6">
        <v>44603</v>
      </c>
      <c r="B39" s="8">
        <v>1149523</v>
      </c>
      <c r="C39" s="8" t="s">
        <v>275</v>
      </c>
      <c r="D39" s="8" t="s">
        <v>43</v>
      </c>
      <c r="E39" s="11">
        <v>46368</v>
      </c>
      <c r="F39" s="8" t="s">
        <v>349</v>
      </c>
      <c r="G39" s="6">
        <v>44602</v>
      </c>
      <c r="H39" s="8" t="s">
        <v>12</v>
      </c>
      <c r="I39" s="21" t="s">
        <v>2</v>
      </c>
      <c r="J39" s="6">
        <f t="shared" si="1"/>
        <v>44647</v>
      </c>
      <c r="K39" s="8" t="s">
        <v>350</v>
      </c>
      <c r="L39" s="8" t="s">
        <v>7</v>
      </c>
      <c r="M39" s="8" t="s">
        <v>1595</v>
      </c>
    </row>
    <row r="40" spans="1:13" ht="14.4" x14ac:dyDescent="0.3">
      <c r="A40" s="6">
        <v>44603</v>
      </c>
      <c r="B40" s="8">
        <v>1214747</v>
      </c>
      <c r="C40" s="8" t="s">
        <v>256</v>
      </c>
      <c r="D40" s="8" t="s">
        <v>43</v>
      </c>
      <c r="E40" s="11">
        <v>77010</v>
      </c>
      <c r="F40" s="8" t="s">
        <v>351</v>
      </c>
      <c r="G40" s="6">
        <v>44602</v>
      </c>
      <c r="H40" s="8" t="s">
        <v>352</v>
      </c>
      <c r="I40" s="21" t="s">
        <v>2</v>
      </c>
      <c r="J40" s="6">
        <f t="shared" si="1"/>
        <v>44647</v>
      </c>
      <c r="K40" s="8" t="s">
        <v>353</v>
      </c>
      <c r="L40" s="8" t="s">
        <v>7</v>
      </c>
      <c r="M40" s="8" t="s">
        <v>1595</v>
      </c>
    </row>
    <row r="41" spans="1:13" ht="14.4" x14ac:dyDescent="0.3">
      <c r="A41" s="6">
        <v>44603</v>
      </c>
      <c r="B41" s="8">
        <v>1244614</v>
      </c>
      <c r="C41" s="8" t="s">
        <v>287</v>
      </c>
      <c r="D41" s="8" t="s">
        <v>9</v>
      </c>
      <c r="E41" s="11">
        <v>62580</v>
      </c>
      <c r="F41" s="8" t="s">
        <v>354</v>
      </c>
      <c r="G41" s="6">
        <v>44602</v>
      </c>
      <c r="H41" s="8" t="s">
        <v>10</v>
      </c>
      <c r="I41" s="21" t="s">
        <v>2</v>
      </c>
      <c r="J41" s="6">
        <f t="shared" si="1"/>
        <v>44647</v>
      </c>
      <c r="K41" s="8" t="s">
        <v>355</v>
      </c>
      <c r="L41" s="8" t="s">
        <v>7</v>
      </c>
      <c r="M41" s="8" t="s">
        <v>1595</v>
      </c>
    </row>
    <row r="42" spans="1:13" ht="14.4" x14ac:dyDescent="0.3">
      <c r="A42" s="6">
        <v>44607</v>
      </c>
      <c r="B42" s="8">
        <v>1242234</v>
      </c>
      <c r="C42" s="8" t="s">
        <v>243</v>
      </c>
      <c r="D42" s="8" t="s">
        <v>9</v>
      </c>
      <c r="E42" s="11">
        <v>40000</v>
      </c>
      <c r="F42" s="8" t="s">
        <v>356</v>
      </c>
      <c r="G42" s="6">
        <v>44603</v>
      </c>
      <c r="H42" s="8" t="s">
        <v>10</v>
      </c>
      <c r="I42" s="21" t="s">
        <v>2</v>
      </c>
      <c r="J42" s="6">
        <f t="shared" si="1"/>
        <v>44648</v>
      </c>
      <c r="K42" s="8" t="s">
        <v>3</v>
      </c>
      <c r="L42" s="8" t="s">
        <v>4</v>
      </c>
      <c r="M42" s="8" t="s">
        <v>1595</v>
      </c>
    </row>
    <row r="43" spans="1:13" ht="14.4" x14ac:dyDescent="0.3">
      <c r="A43" s="6">
        <v>44607</v>
      </c>
      <c r="B43" s="8">
        <v>1245979</v>
      </c>
      <c r="C43" s="8" t="s">
        <v>271</v>
      </c>
      <c r="D43" s="8" t="s">
        <v>115</v>
      </c>
      <c r="E43" s="11">
        <v>50000</v>
      </c>
      <c r="F43" s="8" t="s">
        <v>357</v>
      </c>
      <c r="G43" s="6">
        <v>44603</v>
      </c>
      <c r="H43" s="8" t="s">
        <v>118</v>
      </c>
      <c r="I43" s="21" t="s">
        <v>2</v>
      </c>
      <c r="J43" s="6">
        <f t="shared" si="1"/>
        <v>44648</v>
      </c>
      <c r="K43" s="8" t="s">
        <v>358</v>
      </c>
      <c r="L43" s="8" t="s">
        <v>7</v>
      </c>
      <c r="M43" s="8" t="s">
        <v>1595</v>
      </c>
    </row>
    <row r="44" spans="1:13" ht="14.4" x14ac:dyDescent="0.3">
      <c r="A44" s="6">
        <v>44607</v>
      </c>
      <c r="B44" s="8">
        <v>1166632</v>
      </c>
      <c r="C44" s="8" t="s">
        <v>359</v>
      </c>
      <c r="D44" s="8" t="s">
        <v>0</v>
      </c>
      <c r="E44" s="11">
        <v>191004</v>
      </c>
      <c r="F44" s="8" t="s">
        <v>360</v>
      </c>
      <c r="G44" s="6">
        <v>44606</v>
      </c>
      <c r="H44" s="8" t="s">
        <v>1</v>
      </c>
      <c r="I44" s="21" t="s">
        <v>211</v>
      </c>
      <c r="J44" s="6">
        <f t="shared" si="1"/>
        <v>44651</v>
      </c>
      <c r="K44" s="8" t="s">
        <v>361</v>
      </c>
      <c r="L44" s="8" t="s">
        <v>7</v>
      </c>
      <c r="M44" s="8" t="s">
        <v>1595</v>
      </c>
    </row>
    <row r="45" spans="1:13" ht="14.4" x14ac:dyDescent="0.3">
      <c r="A45" s="6">
        <v>44607</v>
      </c>
      <c r="B45" s="8">
        <v>1245979</v>
      </c>
      <c r="C45" s="8" t="s">
        <v>271</v>
      </c>
      <c r="D45" s="8" t="s">
        <v>115</v>
      </c>
      <c r="E45" s="11">
        <v>50000</v>
      </c>
      <c r="F45" s="8" t="s">
        <v>362</v>
      </c>
      <c r="G45" s="6">
        <v>44613</v>
      </c>
      <c r="H45" s="8" t="s">
        <v>118</v>
      </c>
      <c r="I45" s="21" t="s">
        <v>2</v>
      </c>
      <c r="J45" s="6">
        <f t="shared" si="1"/>
        <v>44658</v>
      </c>
      <c r="K45" s="8" t="s">
        <v>363</v>
      </c>
      <c r="L45" s="8" t="s">
        <v>7</v>
      </c>
      <c r="M45" s="8" t="s">
        <v>1595</v>
      </c>
    </row>
    <row r="46" spans="1:13" ht="14.4" x14ac:dyDescent="0.3">
      <c r="A46" s="6">
        <v>44608</v>
      </c>
      <c r="B46" s="8">
        <v>1246050</v>
      </c>
      <c r="C46" s="8" t="s">
        <v>364</v>
      </c>
      <c r="D46" s="8" t="s">
        <v>28</v>
      </c>
      <c r="E46" s="11">
        <v>60064</v>
      </c>
      <c r="F46" s="8" t="s">
        <v>365</v>
      </c>
      <c r="G46" s="6">
        <v>44606</v>
      </c>
      <c r="H46" s="8" t="s">
        <v>29</v>
      </c>
      <c r="I46" s="21" t="s">
        <v>2</v>
      </c>
      <c r="J46" s="6">
        <f t="shared" si="1"/>
        <v>44651</v>
      </c>
      <c r="K46" s="8" t="s">
        <v>366</v>
      </c>
      <c r="L46" s="8" t="s">
        <v>7</v>
      </c>
      <c r="M46" s="8" t="s">
        <v>1595</v>
      </c>
    </row>
    <row r="47" spans="1:13" ht="14.4" x14ac:dyDescent="0.3">
      <c r="A47" s="6">
        <v>44608</v>
      </c>
      <c r="B47" s="8">
        <v>1246050</v>
      </c>
      <c r="C47" s="8" t="s">
        <v>364</v>
      </c>
      <c r="D47" s="8" t="s">
        <v>28</v>
      </c>
      <c r="E47" s="11">
        <v>60064</v>
      </c>
      <c r="F47" s="8" t="s">
        <v>367</v>
      </c>
      <c r="G47" s="6">
        <v>44606</v>
      </c>
      <c r="H47" s="8" t="s">
        <v>29</v>
      </c>
      <c r="I47" s="21" t="s">
        <v>2</v>
      </c>
      <c r="J47" s="6">
        <f t="shared" si="1"/>
        <v>44651</v>
      </c>
      <c r="K47" s="8" t="s">
        <v>366</v>
      </c>
      <c r="L47" s="8" t="s">
        <v>7</v>
      </c>
      <c r="M47" s="8" t="s">
        <v>1595</v>
      </c>
    </row>
    <row r="48" spans="1:13" ht="14.4" x14ac:dyDescent="0.3">
      <c r="A48" s="6">
        <v>44608</v>
      </c>
      <c r="B48" s="8">
        <v>1246050</v>
      </c>
      <c r="C48" s="8" t="s">
        <v>364</v>
      </c>
      <c r="D48" s="8" t="s">
        <v>28</v>
      </c>
      <c r="E48" s="11">
        <v>60064</v>
      </c>
      <c r="F48" s="8" t="s">
        <v>368</v>
      </c>
      <c r="G48" s="6">
        <v>44606</v>
      </c>
      <c r="H48" s="8" t="s">
        <v>29</v>
      </c>
      <c r="I48" s="21" t="s">
        <v>2</v>
      </c>
      <c r="J48" s="6">
        <f t="shared" si="1"/>
        <v>44651</v>
      </c>
      <c r="K48" s="8" t="s">
        <v>307</v>
      </c>
      <c r="L48" s="8" t="s">
        <v>4</v>
      </c>
      <c r="M48" s="8" t="s">
        <v>1595</v>
      </c>
    </row>
    <row r="49" spans="1:13" ht="14.4" x14ac:dyDescent="0.3">
      <c r="A49" s="6">
        <v>44610</v>
      </c>
      <c r="B49" s="8">
        <v>1246186</v>
      </c>
      <c r="C49" s="8" t="s">
        <v>369</v>
      </c>
      <c r="D49" s="8" t="s">
        <v>115</v>
      </c>
      <c r="E49" s="11">
        <v>6600</v>
      </c>
      <c r="F49" s="8" t="s">
        <v>370</v>
      </c>
      <c r="G49" s="6">
        <v>44606</v>
      </c>
      <c r="H49" s="8" t="s">
        <v>14</v>
      </c>
      <c r="I49" s="21" t="s">
        <v>2</v>
      </c>
      <c r="J49" s="6">
        <f t="shared" si="1"/>
        <v>44651</v>
      </c>
      <c r="K49" s="8" t="s">
        <v>371</v>
      </c>
      <c r="L49" s="8" t="s">
        <v>4</v>
      </c>
      <c r="M49" s="8" t="s">
        <v>1595</v>
      </c>
    </row>
    <row r="50" spans="1:13" ht="14.4" x14ac:dyDescent="0.3">
      <c r="A50" s="6">
        <v>44614</v>
      </c>
      <c r="B50" s="8">
        <v>1183651</v>
      </c>
      <c r="C50" s="8" t="s">
        <v>68</v>
      </c>
      <c r="D50" s="8" t="s">
        <v>9</v>
      </c>
      <c r="E50" s="11">
        <v>30000</v>
      </c>
      <c r="F50" s="8" t="s">
        <v>372</v>
      </c>
      <c r="G50" s="6">
        <v>44612</v>
      </c>
      <c r="H50" s="8" t="s">
        <v>10</v>
      </c>
      <c r="I50" s="21" t="s">
        <v>2</v>
      </c>
      <c r="J50" s="6">
        <f t="shared" si="1"/>
        <v>44657</v>
      </c>
      <c r="K50" s="8" t="s">
        <v>36</v>
      </c>
      <c r="L50" s="8" t="s">
        <v>4</v>
      </c>
      <c r="M50" s="8" t="s">
        <v>1595</v>
      </c>
    </row>
    <row r="51" spans="1:13" ht="14.4" x14ac:dyDescent="0.3">
      <c r="A51" s="6">
        <v>44615</v>
      </c>
      <c r="B51" s="8">
        <v>1236887</v>
      </c>
      <c r="C51" s="8" t="s">
        <v>248</v>
      </c>
      <c r="D51" s="8" t="s">
        <v>9</v>
      </c>
      <c r="E51" s="11">
        <v>95425.58</v>
      </c>
      <c r="F51" s="8" t="s">
        <v>286</v>
      </c>
      <c r="G51" s="6">
        <v>44613</v>
      </c>
      <c r="H51" s="8" t="s">
        <v>10</v>
      </c>
      <c r="I51" s="21" t="s">
        <v>2</v>
      </c>
      <c r="J51" s="6">
        <f t="shared" si="1"/>
        <v>44658</v>
      </c>
      <c r="K51" s="8" t="s">
        <v>36</v>
      </c>
      <c r="L51" s="8" t="s">
        <v>4</v>
      </c>
      <c r="M51" s="8" t="s">
        <v>1595</v>
      </c>
    </row>
    <row r="52" spans="1:13" ht="14.4" x14ac:dyDescent="0.3">
      <c r="A52" s="6">
        <v>44615</v>
      </c>
      <c r="B52" s="8">
        <v>1238456</v>
      </c>
      <c r="C52" s="8" t="s">
        <v>208</v>
      </c>
      <c r="D52" s="8" t="s">
        <v>84</v>
      </c>
      <c r="E52" s="11">
        <v>261072.05</v>
      </c>
      <c r="F52" s="8" t="s">
        <v>373</v>
      </c>
      <c r="G52" s="6">
        <v>44613</v>
      </c>
      <c r="H52" s="8" t="s">
        <v>6</v>
      </c>
      <c r="I52" s="21" t="s">
        <v>2</v>
      </c>
      <c r="J52" s="6">
        <f t="shared" si="1"/>
        <v>44658</v>
      </c>
      <c r="K52" s="8" t="s">
        <v>374</v>
      </c>
      <c r="L52" s="8" t="s">
        <v>7</v>
      </c>
      <c r="M52" s="8" t="s">
        <v>1596</v>
      </c>
    </row>
    <row r="53" spans="1:13" ht="14.4" x14ac:dyDescent="0.3">
      <c r="A53" s="6">
        <v>44616</v>
      </c>
      <c r="B53" s="8">
        <v>1236887</v>
      </c>
      <c r="C53" s="8" t="s">
        <v>248</v>
      </c>
      <c r="D53" s="8" t="s">
        <v>175</v>
      </c>
      <c r="E53" s="11">
        <v>200000</v>
      </c>
      <c r="F53" s="8" t="s">
        <v>375</v>
      </c>
      <c r="G53" s="6">
        <v>44614</v>
      </c>
      <c r="H53" s="8" t="s">
        <v>10</v>
      </c>
      <c r="I53" s="21" t="s">
        <v>2</v>
      </c>
      <c r="J53" s="6">
        <f t="shared" si="1"/>
        <v>44659</v>
      </c>
      <c r="K53" s="8" t="s">
        <v>36</v>
      </c>
      <c r="L53" s="8" t="s">
        <v>4</v>
      </c>
      <c r="M53" s="8" t="s">
        <v>1596</v>
      </c>
    </row>
    <row r="54" spans="1:13" ht="14.4" x14ac:dyDescent="0.3">
      <c r="A54" s="6">
        <v>44616</v>
      </c>
      <c r="B54" s="8">
        <v>1236887</v>
      </c>
      <c r="C54" s="8" t="s">
        <v>248</v>
      </c>
      <c r="D54" s="8" t="s">
        <v>175</v>
      </c>
      <c r="E54" s="11">
        <v>99022.15</v>
      </c>
      <c r="F54" s="8" t="s">
        <v>376</v>
      </c>
      <c r="G54" s="6">
        <v>44614</v>
      </c>
      <c r="H54" s="8" t="s">
        <v>10</v>
      </c>
      <c r="I54" s="21" t="s">
        <v>145</v>
      </c>
      <c r="J54" s="6">
        <f t="shared" si="1"/>
        <v>44659</v>
      </c>
      <c r="K54" s="8" t="s">
        <v>36</v>
      </c>
      <c r="L54" s="8" t="s">
        <v>4</v>
      </c>
      <c r="M54" s="8" t="s">
        <v>1596</v>
      </c>
    </row>
    <row r="55" spans="1:13" ht="14.4" x14ac:dyDescent="0.3">
      <c r="A55" s="6">
        <v>44616</v>
      </c>
      <c r="B55" s="8">
        <v>1240576</v>
      </c>
      <c r="C55" s="8" t="s">
        <v>213</v>
      </c>
      <c r="D55" s="8" t="s">
        <v>84</v>
      </c>
      <c r="E55" s="11">
        <v>100000</v>
      </c>
      <c r="F55" s="8" t="s">
        <v>377</v>
      </c>
      <c r="G55" s="6">
        <v>44614</v>
      </c>
      <c r="H55" s="8" t="s">
        <v>10</v>
      </c>
      <c r="I55" s="21" t="s">
        <v>246</v>
      </c>
      <c r="J55" s="6">
        <f t="shared" si="1"/>
        <v>44659</v>
      </c>
      <c r="K55" s="8" t="s">
        <v>3</v>
      </c>
      <c r="L55" s="8" t="s">
        <v>4</v>
      </c>
      <c r="M55" s="8" t="s">
        <v>1596</v>
      </c>
    </row>
    <row r="56" spans="1:13" ht="14.4" x14ac:dyDescent="0.3">
      <c r="A56" s="6">
        <v>44617</v>
      </c>
      <c r="B56" s="8">
        <v>1243874</v>
      </c>
      <c r="C56" s="8" t="s">
        <v>378</v>
      </c>
      <c r="D56" s="8" t="s">
        <v>0</v>
      </c>
      <c r="E56" s="11">
        <v>57648</v>
      </c>
      <c r="F56" s="8" t="s">
        <v>379</v>
      </c>
      <c r="G56" s="6">
        <v>44616</v>
      </c>
      <c r="H56" s="8" t="s">
        <v>29</v>
      </c>
      <c r="I56" s="21" t="s">
        <v>2</v>
      </c>
      <c r="J56" s="6">
        <f t="shared" si="1"/>
        <v>44661</v>
      </c>
      <c r="K56" s="8" t="s">
        <v>380</v>
      </c>
      <c r="L56" s="8" t="s">
        <v>7</v>
      </c>
      <c r="M56" s="8" t="s">
        <v>1595</v>
      </c>
    </row>
    <row r="57" spans="1:13" ht="14.4" x14ac:dyDescent="0.3">
      <c r="A57" s="6">
        <v>44620</v>
      </c>
      <c r="B57" s="8">
        <v>1106824</v>
      </c>
      <c r="C57" s="8" t="s">
        <v>381</v>
      </c>
      <c r="D57" s="8" t="s">
        <v>41</v>
      </c>
      <c r="E57" s="11">
        <v>144912</v>
      </c>
      <c r="F57" s="8" t="s">
        <v>382</v>
      </c>
      <c r="G57" s="6">
        <v>44617</v>
      </c>
      <c r="H57" s="8" t="s">
        <v>6</v>
      </c>
      <c r="I57" s="21" t="s">
        <v>2</v>
      </c>
      <c r="J57" s="6">
        <f t="shared" si="1"/>
        <v>44662</v>
      </c>
      <c r="K57" s="8" t="s">
        <v>383</v>
      </c>
      <c r="L57" s="8" t="s">
        <v>7</v>
      </c>
      <c r="M57" s="8" t="s">
        <v>1595</v>
      </c>
    </row>
    <row r="58" spans="1:13" ht="14.4" x14ac:dyDescent="0.3">
      <c r="A58" s="6">
        <v>44620</v>
      </c>
      <c r="B58" s="8">
        <v>1240590</v>
      </c>
      <c r="C58" s="8" t="s">
        <v>223</v>
      </c>
      <c r="D58" s="8" t="s">
        <v>8</v>
      </c>
      <c r="E58" s="11">
        <v>12432</v>
      </c>
      <c r="F58" s="8" t="s">
        <v>384</v>
      </c>
      <c r="G58" s="6">
        <v>44617</v>
      </c>
      <c r="H58" s="8" t="s">
        <v>6</v>
      </c>
      <c r="I58" s="21" t="s">
        <v>2</v>
      </c>
      <c r="J58" s="6">
        <f t="shared" si="1"/>
        <v>44662</v>
      </c>
      <c r="K58" s="8" t="s">
        <v>3</v>
      </c>
      <c r="L58" s="8" t="s">
        <v>4</v>
      </c>
      <c r="M58" s="8" t="s">
        <v>1595</v>
      </c>
    </row>
    <row r="59" spans="1:13" ht="14.4" x14ac:dyDescent="0.3">
      <c r="A59" s="6">
        <v>44620</v>
      </c>
      <c r="B59" s="8">
        <v>1246186</v>
      </c>
      <c r="C59" s="8" t="s">
        <v>369</v>
      </c>
      <c r="D59" s="8" t="s">
        <v>115</v>
      </c>
      <c r="E59" s="11">
        <v>16600</v>
      </c>
      <c r="F59" s="8" t="s">
        <v>385</v>
      </c>
      <c r="G59" s="6">
        <v>44617</v>
      </c>
      <c r="H59" s="8" t="s">
        <v>14</v>
      </c>
      <c r="I59" s="21" t="s">
        <v>2</v>
      </c>
      <c r="J59" s="6">
        <f t="shared" si="1"/>
        <v>44662</v>
      </c>
      <c r="K59" s="8" t="s">
        <v>386</v>
      </c>
      <c r="L59" s="8" t="s">
        <v>4</v>
      </c>
      <c r="M59" s="8" t="s">
        <v>1595</v>
      </c>
    </row>
    <row r="60" spans="1:13" ht="14.4" x14ac:dyDescent="0.3">
      <c r="A60" s="6">
        <v>44621</v>
      </c>
      <c r="B60" s="8">
        <v>1241867</v>
      </c>
      <c r="C60" s="8" t="s">
        <v>270</v>
      </c>
      <c r="D60" s="8" t="s">
        <v>84</v>
      </c>
      <c r="E60" s="11">
        <v>69041</v>
      </c>
      <c r="F60" s="8" t="s">
        <v>387</v>
      </c>
      <c r="G60" s="6">
        <v>44591</v>
      </c>
      <c r="H60" s="8" t="s">
        <v>20</v>
      </c>
      <c r="I60" s="21" t="s">
        <v>2</v>
      </c>
      <c r="J60" s="6">
        <f t="shared" si="1"/>
        <v>44636</v>
      </c>
      <c r="K60" s="8" t="s">
        <v>3</v>
      </c>
      <c r="L60" s="8" t="s">
        <v>4</v>
      </c>
      <c r="M60" s="8" t="s">
        <v>1596</v>
      </c>
    </row>
    <row r="61" spans="1:13" ht="14.4" x14ac:dyDescent="0.3">
      <c r="A61" s="6">
        <v>44621</v>
      </c>
      <c r="B61" s="8">
        <v>1246925</v>
      </c>
      <c r="C61" s="8" t="s">
        <v>388</v>
      </c>
      <c r="D61" s="8" t="s">
        <v>214</v>
      </c>
      <c r="E61" s="11">
        <v>109494.74</v>
      </c>
      <c r="F61" s="8" t="s">
        <v>389</v>
      </c>
      <c r="G61" s="6">
        <v>44620</v>
      </c>
      <c r="H61" s="8" t="s">
        <v>12</v>
      </c>
      <c r="I61" s="21" t="s">
        <v>2</v>
      </c>
      <c r="J61" s="6">
        <f t="shared" si="1"/>
        <v>44665</v>
      </c>
      <c r="K61" s="8" t="s">
        <v>390</v>
      </c>
      <c r="L61" s="8" t="s">
        <v>7</v>
      </c>
      <c r="M61" s="8" t="s">
        <v>1596</v>
      </c>
    </row>
    <row r="62" spans="1:13" ht="14.4" x14ac:dyDescent="0.3">
      <c r="A62" s="6">
        <v>44622</v>
      </c>
      <c r="B62" s="8">
        <v>1047513</v>
      </c>
      <c r="C62" s="8" t="s">
        <v>253</v>
      </c>
      <c r="D62" s="8" t="s">
        <v>84</v>
      </c>
      <c r="E62" s="11">
        <v>146110.47</v>
      </c>
      <c r="F62" s="8" t="s">
        <v>391</v>
      </c>
      <c r="G62" s="6">
        <v>44621</v>
      </c>
      <c r="H62" s="8" t="s">
        <v>6</v>
      </c>
      <c r="I62" s="21" t="s">
        <v>2</v>
      </c>
      <c r="J62" s="6">
        <f t="shared" si="1"/>
        <v>44666</v>
      </c>
      <c r="K62" s="8" t="s">
        <v>3</v>
      </c>
      <c r="L62" s="8" t="s">
        <v>4</v>
      </c>
      <c r="M62" s="8" t="s">
        <v>1596</v>
      </c>
    </row>
    <row r="63" spans="1:13" ht="14.4" x14ac:dyDescent="0.3">
      <c r="A63" s="6">
        <v>44622</v>
      </c>
      <c r="B63" s="8">
        <v>1047513</v>
      </c>
      <c r="C63" s="8" t="s">
        <v>253</v>
      </c>
      <c r="D63" s="8" t="s">
        <v>84</v>
      </c>
      <c r="E63" s="11">
        <v>75225.119999999995</v>
      </c>
      <c r="F63" s="8" t="s">
        <v>392</v>
      </c>
      <c r="G63" s="6">
        <v>44621</v>
      </c>
      <c r="H63" s="8" t="s">
        <v>6</v>
      </c>
      <c r="I63" s="21" t="s">
        <v>2</v>
      </c>
      <c r="J63" s="6">
        <f t="shared" si="1"/>
        <v>44666</v>
      </c>
      <c r="K63" s="8" t="s">
        <v>3</v>
      </c>
      <c r="L63" s="8" t="s">
        <v>4</v>
      </c>
      <c r="M63" s="8" t="s">
        <v>1596</v>
      </c>
    </row>
    <row r="64" spans="1:13" ht="14.4" x14ac:dyDescent="0.3">
      <c r="A64" s="6">
        <v>44622</v>
      </c>
      <c r="B64" s="8">
        <v>1224633</v>
      </c>
      <c r="C64" s="8" t="s">
        <v>91</v>
      </c>
      <c r="D64" s="8" t="s">
        <v>15</v>
      </c>
      <c r="E64" s="11">
        <v>439671</v>
      </c>
      <c r="F64" s="8" t="s">
        <v>393</v>
      </c>
      <c r="G64" s="6">
        <v>44621</v>
      </c>
      <c r="H64" s="8" t="s">
        <v>53</v>
      </c>
      <c r="I64" s="21" t="s">
        <v>2</v>
      </c>
      <c r="J64" s="6">
        <f t="shared" si="1"/>
        <v>44666</v>
      </c>
      <c r="K64" s="8" t="s">
        <v>394</v>
      </c>
      <c r="L64" s="8" t="s">
        <v>7</v>
      </c>
      <c r="M64" s="8" t="s">
        <v>1595</v>
      </c>
    </row>
    <row r="65" spans="1:13" ht="14.4" x14ac:dyDescent="0.3">
      <c r="A65" s="6">
        <v>44625</v>
      </c>
      <c r="B65" s="8">
        <v>1183651</v>
      </c>
      <c r="C65" s="8" t="s">
        <v>68</v>
      </c>
      <c r="D65" s="8" t="s">
        <v>9</v>
      </c>
      <c r="E65" s="11">
        <v>30000</v>
      </c>
      <c r="F65" s="8" t="s">
        <v>395</v>
      </c>
      <c r="G65" s="6">
        <v>44623</v>
      </c>
      <c r="H65" s="8" t="s">
        <v>10</v>
      </c>
      <c r="I65" s="21" t="s">
        <v>2</v>
      </c>
      <c r="J65" s="6">
        <f t="shared" si="1"/>
        <v>44668</v>
      </c>
      <c r="K65" s="8" t="s">
        <v>36</v>
      </c>
      <c r="L65" s="8" t="s">
        <v>4</v>
      </c>
      <c r="M65" s="8" t="s">
        <v>1595</v>
      </c>
    </row>
    <row r="66" spans="1:13" ht="14.4" x14ac:dyDescent="0.3">
      <c r="A66" s="6">
        <v>44625</v>
      </c>
      <c r="B66" s="8">
        <v>1231306</v>
      </c>
      <c r="C66" s="8" t="s">
        <v>396</v>
      </c>
      <c r="D66" s="8" t="s">
        <v>84</v>
      </c>
      <c r="E66" s="11">
        <v>63362.43</v>
      </c>
      <c r="F66" s="8" t="s">
        <v>397</v>
      </c>
      <c r="G66" s="6">
        <v>44622</v>
      </c>
      <c r="H66" s="8" t="s">
        <v>29</v>
      </c>
      <c r="I66" s="21" t="s">
        <v>2</v>
      </c>
      <c r="J66" s="6">
        <f t="shared" si="1"/>
        <v>44667</v>
      </c>
      <c r="K66" s="8" t="s">
        <v>398</v>
      </c>
      <c r="L66" s="8" t="s">
        <v>4</v>
      </c>
      <c r="M66" s="8" t="s">
        <v>1596</v>
      </c>
    </row>
    <row r="67" spans="1:13" ht="14.4" x14ac:dyDescent="0.3">
      <c r="A67" s="6">
        <v>44625</v>
      </c>
      <c r="B67" s="8">
        <v>1240590</v>
      </c>
      <c r="C67" s="8" t="s">
        <v>223</v>
      </c>
      <c r="D67" s="8" t="s">
        <v>8</v>
      </c>
      <c r="E67" s="11">
        <v>22200</v>
      </c>
      <c r="F67" s="8" t="s">
        <v>399</v>
      </c>
      <c r="G67" s="6">
        <v>44623</v>
      </c>
      <c r="H67" s="8" t="s">
        <v>6</v>
      </c>
      <c r="I67" s="21" t="s">
        <v>2</v>
      </c>
      <c r="J67" s="6">
        <f t="shared" si="1"/>
        <v>44668</v>
      </c>
      <c r="K67" s="8" t="s">
        <v>3</v>
      </c>
      <c r="L67" s="8" t="s">
        <v>4</v>
      </c>
      <c r="M67" s="8" t="s">
        <v>1595</v>
      </c>
    </row>
    <row r="68" spans="1:13" ht="14.4" x14ac:dyDescent="0.3">
      <c r="A68" s="6">
        <v>44628</v>
      </c>
      <c r="B68" s="8">
        <v>1243310</v>
      </c>
      <c r="C68" s="8" t="s">
        <v>400</v>
      </c>
      <c r="D68" s="8" t="s">
        <v>84</v>
      </c>
      <c r="E68" s="11">
        <v>100000</v>
      </c>
      <c r="F68" s="8" t="s">
        <v>401</v>
      </c>
      <c r="G68" s="6">
        <v>44624</v>
      </c>
      <c r="H68" s="8" t="s">
        <v>29</v>
      </c>
      <c r="I68" s="21" t="s">
        <v>2</v>
      </c>
      <c r="J68" s="6">
        <f t="shared" si="1"/>
        <v>44669</v>
      </c>
      <c r="K68" s="8" t="s">
        <v>3</v>
      </c>
      <c r="L68" s="8" t="s">
        <v>4</v>
      </c>
      <c r="M68" s="8" t="s">
        <v>1596</v>
      </c>
    </row>
    <row r="69" spans="1:13" ht="14.4" x14ac:dyDescent="0.3">
      <c r="A69" s="6">
        <v>44628</v>
      </c>
      <c r="B69" s="8">
        <v>1243310</v>
      </c>
      <c r="C69" s="8" t="s">
        <v>400</v>
      </c>
      <c r="D69" s="8" t="s">
        <v>84</v>
      </c>
      <c r="E69" s="11">
        <v>150000</v>
      </c>
      <c r="F69" s="8" t="s">
        <v>402</v>
      </c>
      <c r="G69" s="6">
        <v>44624</v>
      </c>
      <c r="H69" s="8" t="s">
        <v>29</v>
      </c>
      <c r="I69" s="21" t="s">
        <v>2</v>
      </c>
      <c r="J69" s="6">
        <f t="shared" ref="J69:J132" si="2">G69+45</f>
        <v>44669</v>
      </c>
      <c r="K69" s="8" t="s">
        <v>3</v>
      </c>
      <c r="L69" s="8" t="s">
        <v>4</v>
      </c>
      <c r="M69" s="8" t="s">
        <v>1596</v>
      </c>
    </row>
    <row r="70" spans="1:13" ht="14.4" x14ac:dyDescent="0.3">
      <c r="A70" s="6">
        <v>44628</v>
      </c>
      <c r="B70" s="8">
        <v>1247630</v>
      </c>
      <c r="C70" s="8" t="s">
        <v>403</v>
      </c>
      <c r="D70" s="8" t="s">
        <v>43</v>
      </c>
      <c r="E70" s="11">
        <v>22038</v>
      </c>
      <c r="F70" s="8" t="s">
        <v>404</v>
      </c>
      <c r="G70" s="6">
        <v>44624</v>
      </c>
      <c r="H70" s="8" t="s">
        <v>6</v>
      </c>
      <c r="I70" s="21" t="s">
        <v>89</v>
      </c>
      <c r="J70" s="6">
        <f t="shared" si="2"/>
        <v>44669</v>
      </c>
      <c r="K70" s="8" t="s">
        <v>405</v>
      </c>
      <c r="L70" s="8" t="s">
        <v>7</v>
      </c>
      <c r="M70" s="8" t="s">
        <v>1595</v>
      </c>
    </row>
    <row r="71" spans="1:13" ht="14.4" x14ac:dyDescent="0.3">
      <c r="A71" s="6">
        <v>44629</v>
      </c>
      <c r="B71" s="8">
        <v>1047904</v>
      </c>
      <c r="C71" s="8" t="s">
        <v>406</v>
      </c>
      <c r="D71" s="8" t="s">
        <v>8</v>
      </c>
      <c r="E71" s="11">
        <v>90990</v>
      </c>
      <c r="F71" s="8" t="s">
        <v>407</v>
      </c>
      <c r="G71" s="6">
        <v>44623</v>
      </c>
      <c r="H71" s="8" t="s">
        <v>6</v>
      </c>
      <c r="I71" s="21" t="s">
        <v>408</v>
      </c>
      <c r="J71" s="6">
        <f t="shared" si="2"/>
        <v>44668</v>
      </c>
      <c r="K71" s="8" t="s">
        <v>409</v>
      </c>
      <c r="L71" s="8" t="s">
        <v>7</v>
      </c>
      <c r="M71" s="8" t="s">
        <v>1595</v>
      </c>
    </row>
    <row r="72" spans="1:13" ht="14.4" x14ac:dyDescent="0.3">
      <c r="A72" s="6">
        <v>44631</v>
      </c>
      <c r="B72" s="8">
        <v>1240590</v>
      </c>
      <c r="C72" s="8" t="s">
        <v>223</v>
      </c>
      <c r="D72" s="8" t="s">
        <v>8</v>
      </c>
      <c r="E72" s="11">
        <v>20424</v>
      </c>
      <c r="F72" s="8" t="s">
        <v>410</v>
      </c>
      <c r="G72" s="6">
        <v>44621</v>
      </c>
      <c r="H72" s="8" t="s">
        <v>6</v>
      </c>
      <c r="I72" s="21" t="s">
        <v>2</v>
      </c>
      <c r="J72" s="6">
        <f t="shared" si="2"/>
        <v>44666</v>
      </c>
      <c r="K72" s="8" t="s">
        <v>3</v>
      </c>
      <c r="L72" s="8" t="s">
        <v>4</v>
      </c>
      <c r="M72" s="8" t="s">
        <v>1595</v>
      </c>
    </row>
    <row r="73" spans="1:13" ht="14.4" x14ac:dyDescent="0.3">
      <c r="A73" s="6">
        <v>44631</v>
      </c>
      <c r="B73" s="8">
        <v>1224633</v>
      </c>
      <c r="C73" s="8" t="s">
        <v>91</v>
      </c>
      <c r="D73" s="8" t="s">
        <v>15</v>
      </c>
      <c r="E73" s="11">
        <v>592838.9</v>
      </c>
      <c r="F73" s="8" t="s">
        <v>411</v>
      </c>
      <c r="G73" s="6">
        <v>44630</v>
      </c>
      <c r="H73" s="8" t="s">
        <v>53</v>
      </c>
      <c r="I73" s="21" t="s">
        <v>2</v>
      </c>
      <c r="J73" s="6">
        <f t="shared" si="2"/>
        <v>44675</v>
      </c>
      <c r="K73" s="8" t="s">
        <v>3</v>
      </c>
      <c r="L73" s="8" t="s">
        <v>4</v>
      </c>
      <c r="M73" s="8" t="s">
        <v>1595</v>
      </c>
    </row>
    <row r="74" spans="1:13" ht="14.4" x14ac:dyDescent="0.3">
      <c r="A74" s="6">
        <v>44631</v>
      </c>
      <c r="B74" s="8">
        <v>1240583</v>
      </c>
      <c r="C74" s="8" t="s">
        <v>222</v>
      </c>
      <c r="D74" s="8" t="s">
        <v>214</v>
      </c>
      <c r="E74" s="11">
        <v>130548</v>
      </c>
      <c r="F74" s="8" t="s">
        <v>412</v>
      </c>
      <c r="G74" s="6">
        <v>44711</v>
      </c>
      <c r="H74" s="8" t="s">
        <v>12</v>
      </c>
      <c r="I74" s="21" t="s">
        <v>408</v>
      </c>
      <c r="J74" s="6">
        <f t="shared" si="2"/>
        <v>44756</v>
      </c>
      <c r="K74" s="8" t="s">
        <v>413</v>
      </c>
      <c r="L74" s="8" t="s">
        <v>7</v>
      </c>
      <c r="M74" s="8" t="s">
        <v>1596</v>
      </c>
    </row>
    <row r="75" spans="1:13" ht="14.4" x14ac:dyDescent="0.3">
      <c r="A75" s="6">
        <v>44631</v>
      </c>
      <c r="B75" s="8">
        <v>1240583</v>
      </c>
      <c r="C75" s="8" t="s">
        <v>222</v>
      </c>
      <c r="D75" s="8" t="s">
        <v>214</v>
      </c>
      <c r="E75" s="11">
        <v>117000.24</v>
      </c>
      <c r="F75" s="8" t="s">
        <v>414</v>
      </c>
      <c r="G75" s="6">
        <v>44727</v>
      </c>
      <c r="H75" s="8" t="s">
        <v>12</v>
      </c>
      <c r="I75" s="21" t="s">
        <v>408</v>
      </c>
      <c r="J75" s="6">
        <f t="shared" si="2"/>
        <v>44772</v>
      </c>
      <c r="K75" s="8" t="s">
        <v>415</v>
      </c>
      <c r="L75" s="8" t="s">
        <v>7</v>
      </c>
      <c r="M75" s="8" t="s">
        <v>1596</v>
      </c>
    </row>
    <row r="76" spans="1:13" ht="14.4" x14ac:dyDescent="0.3">
      <c r="A76" s="6">
        <v>44636</v>
      </c>
      <c r="B76" s="8">
        <v>1246809</v>
      </c>
      <c r="C76" s="8" t="s">
        <v>416</v>
      </c>
      <c r="D76" s="8" t="s">
        <v>41</v>
      </c>
      <c r="E76" s="11">
        <v>20904</v>
      </c>
      <c r="F76" s="8" t="s">
        <v>417</v>
      </c>
      <c r="G76" s="6">
        <v>44634</v>
      </c>
      <c r="H76" s="8" t="s">
        <v>6</v>
      </c>
      <c r="I76" s="21" t="s">
        <v>2</v>
      </c>
      <c r="J76" s="6">
        <f t="shared" si="2"/>
        <v>44679</v>
      </c>
      <c r="K76" s="8" t="s">
        <v>418</v>
      </c>
      <c r="L76" s="8" t="s">
        <v>7</v>
      </c>
      <c r="M76" s="8" t="s">
        <v>1595</v>
      </c>
    </row>
    <row r="77" spans="1:13" ht="14.4" x14ac:dyDescent="0.3">
      <c r="A77" s="6">
        <v>44637</v>
      </c>
      <c r="B77" s="8">
        <v>1143166</v>
      </c>
      <c r="C77" s="8" t="s">
        <v>419</v>
      </c>
      <c r="D77" s="8" t="s">
        <v>43</v>
      </c>
      <c r="E77" s="11">
        <v>24768</v>
      </c>
      <c r="F77" s="8" t="s">
        <v>420</v>
      </c>
      <c r="G77" s="6">
        <v>44635</v>
      </c>
      <c r="H77" s="8" t="s">
        <v>6</v>
      </c>
      <c r="I77" s="21" t="s">
        <v>39</v>
      </c>
      <c r="J77" s="6">
        <f t="shared" si="2"/>
        <v>44680</v>
      </c>
      <c r="K77" s="8" t="s">
        <v>421</v>
      </c>
      <c r="L77" s="8" t="s">
        <v>7</v>
      </c>
      <c r="M77" s="8" t="s">
        <v>1595</v>
      </c>
    </row>
    <row r="78" spans="1:13" ht="14.4" x14ac:dyDescent="0.3">
      <c r="A78" s="6">
        <v>44638</v>
      </c>
      <c r="B78" s="8">
        <v>1228301</v>
      </c>
      <c r="C78" s="8" t="s">
        <v>422</v>
      </c>
      <c r="D78" s="8" t="s">
        <v>84</v>
      </c>
      <c r="E78" s="11">
        <v>50830</v>
      </c>
      <c r="F78" s="8" t="s">
        <v>423</v>
      </c>
      <c r="G78" s="6">
        <v>44621</v>
      </c>
      <c r="H78" s="8" t="s">
        <v>29</v>
      </c>
      <c r="I78" s="21" t="s">
        <v>2</v>
      </c>
      <c r="J78" s="6">
        <f t="shared" si="2"/>
        <v>44666</v>
      </c>
      <c r="K78" s="8" t="s">
        <v>424</v>
      </c>
      <c r="L78" s="8" t="s">
        <v>7</v>
      </c>
      <c r="M78" s="8" t="s">
        <v>1596</v>
      </c>
    </row>
    <row r="79" spans="1:13" ht="14.4" x14ac:dyDescent="0.3">
      <c r="A79" s="6">
        <v>44638</v>
      </c>
      <c r="B79" s="8">
        <v>1244076</v>
      </c>
      <c r="C79" s="8" t="s">
        <v>425</v>
      </c>
      <c r="D79" s="8" t="s">
        <v>41</v>
      </c>
      <c r="E79" s="11">
        <v>12642.4</v>
      </c>
      <c r="F79" s="8" t="s">
        <v>426</v>
      </c>
      <c r="G79" s="6">
        <v>44636</v>
      </c>
      <c r="H79" s="8" t="s">
        <v>6</v>
      </c>
      <c r="I79" s="21" t="s">
        <v>164</v>
      </c>
      <c r="J79" s="6">
        <f t="shared" si="2"/>
        <v>44681</v>
      </c>
      <c r="K79" s="8" t="s">
        <v>427</v>
      </c>
      <c r="L79" s="8" t="s">
        <v>7</v>
      </c>
      <c r="M79" s="8" t="s">
        <v>1595</v>
      </c>
    </row>
    <row r="80" spans="1:13" ht="14.4" x14ac:dyDescent="0.3">
      <c r="A80" s="6">
        <v>44638</v>
      </c>
      <c r="B80" s="8">
        <v>1240590</v>
      </c>
      <c r="C80" s="8" t="s">
        <v>223</v>
      </c>
      <c r="D80" s="8" t="s">
        <v>8</v>
      </c>
      <c r="E80" s="11">
        <v>31986</v>
      </c>
      <c r="F80" s="8" t="s">
        <v>428</v>
      </c>
      <c r="G80" s="6">
        <v>44637</v>
      </c>
      <c r="H80" s="8" t="s">
        <v>6</v>
      </c>
      <c r="I80" s="21" t="s">
        <v>2</v>
      </c>
      <c r="J80" s="6">
        <f t="shared" si="2"/>
        <v>44682</v>
      </c>
      <c r="K80" s="8" t="s">
        <v>3</v>
      </c>
      <c r="L80" s="8" t="s">
        <v>4</v>
      </c>
      <c r="M80" s="8" t="s">
        <v>1595</v>
      </c>
    </row>
    <row r="81" spans="1:13" ht="14.4" x14ac:dyDescent="0.3">
      <c r="A81" s="6">
        <v>44638</v>
      </c>
      <c r="B81" s="8">
        <v>1247810</v>
      </c>
      <c r="C81" s="8" t="s">
        <v>429</v>
      </c>
      <c r="D81" s="8" t="s">
        <v>43</v>
      </c>
      <c r="E81" s="11">
        <v>41040</v>
      </c>
      <c r="F81" s="8" t="s">
        <v>430</v>
      </c>
      <c r="G81" s="6">
        <v>44638</v>
      </c>
      <c r="H81" s="8" t="s">
        <v>6</v>
      </c>
      <c r="I81" s="21" t="s">
        <v>211</v>
      </c>
      <c r="J81" s="6">
        <f t="shared" si="2"/>
        <v>44683</v>
      </c>
      <c r="K81" s="8" t="s">
        <v>431</v>
      </c>
      <c r="L81" s="8" t="s">
        <v>7</v>
      </c>
      <c r="M81" s="8" t="s">
        <v>1595</v>
      </c>
    </row>
    <row r="82" spans="1:13" ht="14.4" x14ac:dyDescent="0.3">
      <c r="A82" s="6">
        <v>44642</v>
      </c>
      <c r="B82" s="8">
        <v>1047834</v>
      </c>
      <c r="C82" s="8" t="s">
        <v>432</v>
      </c>
      <c r="D82" s="8" t="s">
        <v>28</v>
      </c>
      <c r="E82" s="11">
        <v>25728</v>
      </c>
      <c r="F82" s="8" t="s">
        <v>433</v>
      </c>
      <c r="G82" s="6">
        <v>44639</v>
      </c>
      <c r="H82" s="8" t="s">
        <v>29</v>
      </c>
      <c r="I82" s="21" t="s">
        <v>2</v>
      </c>
      <c r="J82" s="6">
        <f t="shared" si="2"/>
        <v>44684</v>
      </c>
      <c r="K82" s="8" t="s">
        <v>434</v>
      </c>
      <c r="L82" s="8" t="s">
        <v>7</v>
      </c>
      <c r="M82" s="8" t="s">
        <v>1595</v>
      </c>
    </row>
    <row r="83" spans="1:13" ht="14.4" x14ac:dyDescent="0.3">
      <c r="A83" s="6">
        <v>44642</v>
      </c>
      <c r="B83" s="8">
        <v>1193703</v>
      </c>
      <c r="C83" s="8" t="s">
        <v>99</v>
      </c>
      <c r="D83" s="8" t="s">
        <v>5</v>
      </c>
      <c r="E83" s="11">
        <v>356020</v>
      </c>
      <c r="F83" s="8" t="s">
        <v>435</v>
      </c>
      <c r="G83" s="6">
        <v>44640</v>
      </c>
      <c r="H83" s="8" t="s">
        <v>6</v>
      </c>
      <c r="I83" s="21" t="s">
        <v>2</v>
      </c>
      <c r="J83" s="6">
        <f t="shared" si="2"/>
        <v>44685</v>
      </c>
      <c r="K83" s="8" t="s">
        <v>436</v>
      </c>
      <c r="L83" s="8" t="s">
        <v>7</v>
      </c>
      <c r="M83" s="8" t="s">
        <v>1595</v>
      </c>
    </row>
    <row r="84" spans="1:13" ht="14.4" x14ac:dyDescent="0.3">
      <c r="A84" s="6">
        <v>44642</v>
      </c>
      <c r="B84" s="8">
        <v>1229904</v>
      </c>
      <c r="C84" s="8" t="s">
        <v>150</v>
      </c>
      <c r="D84" s="8" t="s">
        <v>15</v>
      </c>
      <c r="E84" s="11">
        <v>500000</v>
      </c>
      <c r="F84" s="8" t="s">
        <v>437</v>
      </c>
      <c r="G84" s="6">
        <v>44638</v>
      </c>
      <c r="H84" s="8" t="s">
        <v>53</v>
      </c>
      <c r="I84" s="21" t="s">
        <v>260</v>
      </c>
      <c r="J84" s="6">
        <f t="shared" si="2"/>
        <v>44683</v>
      </c>
      <c r="K84" s="8" t="s">
        <v>36</v>
      </c>
      <c r="L84" s="8" t="s">
        <v>4</v>
      </c>
      <c r="M84" s="8" t="s">
        <v>1595</v>
      </c>
    </row>
    <row r="85" spans="1:13" ht="14.4" x14ac:dyDescent="0.3">
      <c r="A85" s="6">
        <v>44645</v>
      </c>
      <c r="B85" s="8">
        <v>1229904</v>
      </c>
      <c r="C85" s="8" t="s">
        <v>150</v>
      </c>
      <c r="D85" s="8" t="s">
        <v>15</v>
      </c>
      <c r="E85" s="11">
        <v>1000000</v>
      </c>
      <c r="F85" s="8" t="s">
        <v>438</v>
      </c>
      <c r="G85" s="6">
        <v>44643</v>
      </c>
      <c r="H85" s="8" t="s">
        <v>53</v>
      </c>
      <c r="I85" s="21" t="s">
        <v>260</v>
      </c>
      <c r="J85" s="6">
        <f t="shared" si="2"/>
        <v>44688</v>
      </c>
      <c r="K85" s="8" t="s">
        <v>36</v>
      </c>
      <c r="L85" s="8" t="s">
        <v>4</v>
      </c>
      <c r="M85" s="8" t="s">
        <v>1595</v>
      </c>
    </row>
    <row r="86" spans="1:13" ht="14.4" x14ac:dyDescent="0.3">
      <c r="A86" s="6">
        <v>44648</v>
      </c>
      <c r="B86" s="8">
        <v>1222855</v>
      </c>
      <c r="C86" s="8" t="s">
        <v>82</v>
      </c>
      <c r="D86" s="8" t="s">
        <v>9</v>
      </c>
      <c r="E86" s="11">
        <v>57576</v>
      </c>
      <c r="F86" s="8" t="s">
        <v>439</v>
      </c>
      <c r="G86" s="6">
        <v>44644</v>
      </c>
      <c r="H86" s="8" t="s">
        <v>10</v>
      </c>
      <c r="I86" s="21" t="s">
        <v>23</v>
      </c>
      <c r="J86" s="6">
        <f t="shared" si="2"/>
        <v>44689</v>
      </c>
      <c r="K86" s="8" t="s">
        <v>440</v>
      </c>
      <c r="L86" s="8" t="s">
        <v>7</v>
      </c>
      <c r="M86" s="8" t="s">
        <v>1595</v>
      </c>
    </row>
    <row r="87" spans="1:13" ht="14.4" x14ac:dyDescent="0.3">
      <c r="A87" s="6">
        <v>44650</v>
      </c>
      <c r="B87" s="8">
        <v>1228972</v>
      </c>
      <c r="C87" s="8" t="s">
        <v>441</v>
      </c>
      <c r="D87" s="8" t="s">
        <v>13</v>
      </c>
      <c r="E87" s="11">
        <v>23166</v>
      </c>
      <c r="F87" s="8" t="s">
        <v>442</v>
      </c>
      <c r="G87" s="6">
        <v>44648</v>
      </c>
      <c r="H87" s="8" t="s">
        <v>44</v>
      </c>
      <c r="I87" s="21" t="s">
        <v>246</v>
      </c>
      <c r="J87" s="6">
        <f t="shared" si="2"/>
        <v>44693</v>
      </c>
      <c r="K87" s="8" t="s">
        <v>443</v>
      </c>
      <c r="L87" s="8" t="s">
        <v>7</v>
      </c>
      <c r="M87" s="8" t="s">
        <v>1595</v>
      </c>
    </row>
    <row r="88" spans="1:13" ht="14.4" x14ac:dyDescent="0.3">
      <c r="A88" s="6">
        <v>44650</v>
      </c>
      <c r="B88" s="8">
        <v>1241375</v>
      </c>
      <c r="C88" s="8" t="s">
        <v>228</v>
      </c>
      <c r="D88" s="8" t="s">
        <v>9</v>
      </c>
      <c r="E88" s="11">
        <v>12780</v>
      </c>
      <c r="F88" s="8" t="s">
        <v>444</v>
      </c>
      <c r="G88" s="6">
        <v>44648</v>
      </c>
      <c r="H88" s="8" t="s">
        <v>10</v>
      </c>
      <c r="I88" s="21" t="s">
        <v>35</v>
      </c>
      <c r="J88" s="6">
        <f t="shared" si="2"/>
        <v>44693</v>
      </c>
      <c r="K88" s="8" t="s">
        <v>445</v>
      </c>
      <c r="L88" s="8" t="s">
        <v>7</v>
      </c>
      <c r="M88" s="8" t="s">
        <v>1595</v>
      </c>
    </row>
    <row r="89" spans="1:13" ht="14.4" x14ac:dyDescent="0.3">
      <c r="A89" s="6">
        <v>44651</v>
      </c>
      <c r="B89" s="8">
        <v>1247652</v>
      </c>
      <c r="C89" s="8" t="s">
        <v>446</v>
      </c>
      <c r="D89" s="8" t="s">
        <v>9</v>
      </c>
      <c r="E89" s="11">
        <v>6728</v>
      </c>
      <c r="F89" s="8" t="s">
        <v>447</v>
      </c>
      <c r="G89" s="6">
        <v>44649</v>
      </c>
      <c r="H89" s="8" t="s">
        <v>10</v>
      </c>
      <c r="I89" s="21" t="s">
        <v>2</v>
      </c>
      <c r="J89" s="6">
        <f t="shared" si="2"/>
        <v>44694</v>
      </c>
      <c r="K89" s="8" t="s">
        <v>448</v>
      </c>
      <c r="L89" s="8" t="s">
        <v>7</v>
      </c>
      <c r="M89" s="8" t="s">
        <v>1595</v>
      </c>
    </row>
    <row r="90" spans="1:13" ht="14.4" x14ac:dyDescent="0.3">
      <c r="A90" s="6">
        <v>44651</v>
      </c>
      <c r="B90" s="8">
        <v>1141634</v>
      </c>
      <c r="C90" s="8" t="s">
        <v>79</v>
      </c>
      <c r="D90" s="8" t="s">
        <v>36</v>
      </c>
      <c r="E90" s="11">
        <v>200000</v>
      </c>
      <c r="F90" s="8" t="s">
        <v>449</v>
      </c>
      <c r="G90" s="6">
        <v>44650</v>
      </c>
      <c r="H90" s="8" t="s">
        <v>1</v>
      </c>
      <c r="I90" s="21" t="s">
        <v>450</v>
      </c>
      <c r="J90" s="6">
        <f t="shared" si="2"/>
        <v>44695</v>
      </c>
      <c r="K90" s="8" t="s">
        <v>36</v>
      </c>
      <c r="L90" s="8" t="s">
        <v>4</v>
      </c>
      <c r="M90" s="8" t="s">
        <v>1595</v>
      </c>
    </row>
    <row r="91" spans="1:13" ht="14.4" x14ac:dyDescent="0.3">
      <c r="A91" s="6">
        <v>44651</v>
      </c>
      <c r="B91" s="8">
        <v>1165424</v>
      </c>
      <c r="C91" s="8" t="s">
        <v>237</v>
      </c>
      <c r="D91" s="8" t="s">
        <v>204</v>
      </c>
      <c r="E91" s="11">
        <v>206808</v>
      </c>
      <c r="F91" s="8" t="s">
        <v>451</v>
      </c>
      <c r="G91" s="6">
        <v>44650</v>
      </c>
      <c r="H91" s="8" t="s">
        <v>44</v>
      </c>
      <c r="I91" s="21" t="s">
        <v>2</v>
      </c>
      <c r="J91" s="6">
        <f t="shared" si="2"/>
        <v>44695</v>
      </c>
      <c r="K91" s="8" t="s">
        <v>452</v>
      </c>
      <c r="L91" s="8" t="s">
        <v>4</v>
      </c>
      <c r="M91" s="8" t="s">
        <v>1595</v>
      </c>
    </row>
    <row r="92" spans="1:13" ht="14.4" x14ac:dyDescent="0.3">
      <c r="A92" s="6">
        <v>44651</v>
      </c>
      <c r="B92" s="8">
        <v>1224633</v>
      </c>
      <c r="C92" s="8" t="s">
        <v>91</v>
      </c>
      <c r="D92" s="8" t="s">
        <v>15</v>
      </c>
      <c r="E92" s="11">
        <v>500000</v>
      </c>
      <c r="F92" s="8" t="s">
        <v>453</v>
      </c>
      <c r="G92" s="6">
        <v>44650</v>
      </c>
      <c r="H92" s="8" t="s">
        <v>53</v>
      </c>
      <c r="I92" s="21" t="s">
        <v>2</v>
      </c>
      <c r="J92" s="6">
        <f t="shared" si="2"/>
        <v>44695</v>
      </c>
      <c r="K92" s="8" t="s">
        <v>3</v>
      </c>
      <c r="L92" s="8" t="s">
        <v>4</v>
      </c>
      <c r="M92" s="8" t="s">
        <v>1595</v>
      </c>
    </row>
    <row r="93" spans="1:13" ht="14.4" x14ac:dyDescent="0.3">
      <c r="A93" s="6">
        <v>44651</v>
      </c>
      <c r="B93" s="8">
        <v>1228173</v>
      </c>
      <c r="C93" s="8" t="s">
        <v>197</v>
      </c>
      <c r="D93" s="8" t="s">
        <v>9</v>
      </c>
      <c r="E93" s="11">
        <v>39456</v>
      </c>
      <c r="F93" s="8" t="s">
        <v>454</v>
      </c>
      <c r="G93" s="6">
        <v>44650</v>
      </c>
      <c r="H93" s="8" t="s">
        <v>10</v>
      </c>
      <c r="I93" s="21" t="s">
        <v>2</v>
      </c>
      <c r="J93" s="6">
        <f t="shared" si="2"/>
        <v>44695</v>
      </c>
      <c r="K93" s="8" t="s">
        <v>3</v>
      </c>
      <c r="L93" s="8" t="s">
        <v>4</v>
      </c>
      <c r="M93" s="8" t="s">
        <v>1595</v>
      </c>
    </row>
    <row r="94" spans="1:13" ht="14.4" x14ac:dyDescent="0.3">
      <c r="A94" s="6">
        <v>44652</v>
      </c>
      <c r="B94" s="8">
        <v>1222855</v>
      </c>
      <c r="C94" s="8" t="s">
        <v>82</v>
      </c>
      <c r="D94" s="8" t="s">
        <v>9</v>
      </c>
      <c r="E94" s="11">
        <v>37128</v>
      </c>
      <c r="F94" s="8" t="s">
        <v>455</v>
      </c>
      <c r="G94" s="6">
        <v>44650</v>
      </c>
      <c r="H94" s="8" t="s">
        <v>10</v>
      </c>
      <c r="I94" s="21" t="s">
        <v>2</v>
      </c>
      <c r="J94" s="6">
        <f t="shared" si="2"/>
        <v>44695</v>
      </c>
      <c r="K94" s="8" t="s">
        <v>456</v>
      </c>
      <c r="L94" s="8" t="s">
        <v>7</v>
      </c>
      <c r="M94" s="8" t="s">
        <v>1595</v>
      </c>
    </row>
    <row r="95" spans="1:13" ht="14.4" x14ac:dyDescent="0.3">
      <c r="A95" s="6">
        <v>44652</v>
      </c>
      <c r="B95" s="8">
        <v>1222855</v>
      </c>
      <c r="C95" s="8" t="s">
        <v>82</v>
      </c>
      <c r="D95" s="8" t="s">
        <v>9</v>
      </c>
      <c r="E95" s="11">
        <v>5970</v>
      </c>
      <c r="F95" s="8" t="s">
        <v>457</v>
      </c>
      <c r="G95" s="6">
        <v>44650</v>
      </c>
      <c r="H95" s="8" t="s">
        <v>10</v>
      </c>
      <c r="I95" s="21" t="s">
        <v>2</v>
      </c>
      <c r="J95" s="6">
        <f t="shared" si="2"/>
        <v>44695</v>
      </c>
      <c r="K95" s="8" t="s">
        <v>458</v>
      </c>
      <c r="L95" s="8" t="s">
        <v>7</v>
      </c>
      <c r="M95" s="8" t="s">
        <v>1595</v>
      </c>
    </row>
    <row r="96" spans="1:13" ht="14.4" x14ac:dyDescent="0.3">
      <c r="A96" s="6">
        <v>44652</v>
      </c>
      <c r="B96" s="8">
        <v>1173688</v>
      </c>
      <c r="C96" s="8" t="s">
        <v>67</v>
      </c>
      <c r="D96" s="8" t="s">
        <v>33</v>
      </c>
      <c r="E96" s="11">
        <v>216398.4</v>
      </c>
      <c r="F96" s="8" t="s">
        <v>459</v>
      </c>
      <c r="G96" s="6">
        <v>44651</v>
      </c>
      <c r="H96" s="8" t="s">
        <v>1</v>
      </c>
      <c r="I96" s="21" t="s">
        <v>2</v>
      </c>
      <c r="J96" s="6">
        <f t="shared" si="2"/>
        <v>44696</v>
      </c>
      <c r="K96" s="8" t="s">
        <v>460</v>
      </c>
      <c r="L96" s="8" t="s">
        <v>7</v>
      </c>
      <c r="M96" s="8" t="s">
        <v>1595</v>
      </c>
    </row>
    <row r="97" spans="1:13" ht="14.4" x14ac:dyDescent="0.3">
      <c r="A97" s="6">
        <v>44652</v>
      </c>
      <c r="B97" s="8">
        <v>1205677</v>
      </c>
      <c r="C97" s="8" t="s">
        <v>461</v>
      </c>
      <c r="D97" s="8" t="s">
        <v>41</v>
      </c>
      <c r="E97" s="11">
        <v>150000</v>
      </c>
      <c r="F97" s="8" t="s">
        <v>462</v>
      </c>
      <c r="G97" s="6">
        <v>44651</v>
      </c>
      <c r="H97" s="8" t="s">
        <v>6</v>
      </c>
      <c r="I97" s="21" t="s">
        <v>2</v>
      </c>
      <c r="J97" s="6">
        <f t="shared" si="2"/>
        <v>44696</v>
      </c>
      <c r="K97" s="8" t="s">
        <v>463</v>
      </c>
      <c r="L97" s="8" t="s">
        <v>7</v>
      </c>
      <c r="M97" s="8" t="s">
        <v>1595</v>
      </c>
    </row>
    <row r="98" spans="1:13" ht="14.4" x14ac:dyDescent="0.3">
      <c r="A98" s="6">
        <v>44652</v>
      </c>
      <c r="B98" s="8">
        <v>1218762</v>
      </c>
      <c r="C98" s="8" t="s">
        <v>464</v>
      </c>
      <c r="D98" s="8" t="s">
        <v>33</v>
      </c>
      <c r="E98" s="11">
        <v>180432</v>
      </c>
      <c r="F98" s="8" t="s">
        <v>465</v>
      </c>
      <c r="G98" s="6">
        <v>44651</v>
      </c>
      <c r="H98" s="8" t="s">
        <v>86</v>
      </c>
      <c r="I98" s="21" t="s">
        <v>2</v>
      </c>
      <c r="J98" s="6">
        <f t="shared" si="2"/>
        <v>44696</v>
      </c>
      <c r="K98" s="8" t="s">
        <v>458</v>
      </c>
      <c r="L98" s="8" t="s">
        <v>7</v>
      </c>
      <c r="M98" s="8" t="s">
        <v>1595</v>
      </c>
    </row>
    <row r="99" spans="1:13" ht="14.4" x14ac:dyDescent="0.3">
      <c r="A99" s="6">
        <v>44655</v>
      </c>
      <c r="B99" s="8">
        <v>1243876</v>
      </c>
      <c r="C99" s="8" t="s">
        <v>466</v>
      </c>
      <c r="D99" s="8" t="s">
        <v>15</v>
      </c>
      <c r="E99" s="11">
        <v>10000</v>
      </c>
      <c r="F99" s="8" t="s">
        <v>467</v>
      </c>
      <c r="G99" s="6">
        <v>44651</v>
      </c>
      <c r="H99" s="8" t="s">
        <v>53</v>
      </c>
      <c r="I99" s="21" t="s">
        <v>152</v>
      </c>
      <c r="J99" s="6">
        <f t="shared" si="2"/>
        <v>44696</v>
      </c>
      <c r="K99" s="8" t="s">
        <v>3</v>
      </c>
      <c r="L99" s="8" t="s">
        <v>4</v>
      </c>
      <c r="M99" s="8" t="s">
        <v>1595</v>
      </c>
    </row>
    <row r="100" spans="1:13" ht="14.4" x14ac:dyDescent="0.3">
      <c r="A100" s="6">
        <v>44655</v>
      </c>
      <c r="B100" s="8">
        <v>1245168</v>
      </c>
      <c r="C100" s="8" t="s">
        <v>468</v>
      </c>
      <c r="D100" s="8" t="s">
        <v>204</v>
      </c>
      <c r="E100" s="11">
        <v>31080</v>
      </c>
      <c r="F100" s="8" t="s">
        <v>469</v>
      </c>
      <c r="G100" s="6">
        <v>44651</v>
      </c>
      <c r="H100" s="8" t="s">
        <v>1</v>
      </c>
      <c r="I100" s="21" t="s">
        <v>2</v>
      </c>
      <c r="J100" s="6">
        <f t="shared" si="2"/>
        <v>44696</v>
      </c>
      <c r="K100" s="8" t="s">
        <v>3</v>
      </c>
      <c r="L100" s="8" t="s">
        <v>4</v>
      </c>
      <c r="M100" s="8" t="s">
        <v>1595</v>
      </c>
    </row>
    <row r="101" spans="1:13" ht="14.4" x14ac:dyDescent="0.3">
      <c r="A101" s="6">
        <v>44655</v>
      </c>
      <c r="B101" s="8">
        <v>1245168</v>
      </c>
      <c r="C101" s="8" t="s">
        <v>468</v>
      </c>
      <c r="D101" s="8" t="s">
        <v>204</v>
      </c>
      <c r="E101" s="11">
        <v>31080</v>
      </c>
      <c r="F101" s="8" t="s">
        <v>470</v>
      </c>
      <c r="G101" s="6">
        <v>44651</v>
      </c>
      <c r="H101" s="8" t="s">
        <v>1</v>
      </c>
      <c r="I101" s="21" t="s">
        <v>2</v>
      </c>
      <c r="J101" s="6">
        <f t="shared" si="2"/>
        <v>44696</v>
      </c>
      <c r="K101" s="8" t="s">
        <v>3</v>
      </c>
      <c r="L101" s="8" t="s">
        <v>4</v>
      </c>
      <c r="M101" s="8" t="s">
        <v>1595</v>
      </c>
    </row>
    <row r="102" spans="1:13" ht="14.4" x14ac:dyDescent="0.3">
      <c r="A102" s="6">
        <v>44655</v>
      </c>
      <c r="B102" s="8">
        <v>1245168</v>
      </c>
      <c r="C102" s="8" t="s">
        <v>468</v>
      </c>
      <c r="D102" s="8" t="s">
        <v>204</v>
      </c>
      <c r="E102" s="11">
        <v>31080</v>
      </c>
      <c r="F102" s="8" t="s">
        <v>471</v>
      </c>
      <c r="G102" s="6">
        <v>44651</v>
      </c>
      <c r="H102" s="8" t="s">
        <v>1</v>
      </c>
      <c r="I102" s="21" t="s">
        <v>2</v>
      </c>
      <c r="J102" s="6">
        <f t="shared" si="2"/>
        <v>44696</v>
      </c>
      <c r="K102" s="8" t="s">
        <v>3</v>
      </c>
      <c r="L102" s="8" t="s">
        <v>4</v>
      </c>
      <c r="M102" s="8" t="s">
        <v>1595</v>
      </c>
    </row>
    <row r="103" spans="1:13" ht="14.4" x14ac:dyDescent="0.3">
      <c r="A103" s="6">
        <v>44655</v>
      </c>
      <c r="B103" s="8">
        <v>1046975</v>
      </c>
      <c r="C103" s="8" t="s">
        <v>265</v>
      </c>
      <c r="D103" s="8" t="s">
        <v>33</v>
      </c>
      <c r="E103" s="11">
        <v>160000</v>
      </c>
      <c r="F103" s="8" t="s">
        <v>472</v>
      </c>
      <c r="G103" s="6">
        <v>44652</v>
      </c>
      <c r="H103" s="8" t="s">
        <v>1</v>
      </c>
      <c r="I103" s="21" t="s">
        <v>2</v>
      </c>
      <c r="J103" s="6">
        <f t="shared" si="2"/>
        <v>44697</v>
      </c>
      <c r="K103" s="8" t="s">
        <v>473</v>
      </c>
      <c r="L103" s="8" t="s">
        <v>7</v>
      </c>
      <c r="M103" s="8" t="s">
        <v>1595</v>
      </c>
    </row>
    <row r="104" spans="1:13" ht="14.4" x14ac:dyDescent="0.3">
      <c r="A104" s="6">
        <v>44655</v>
      </c>
      <c r="B104" s="8">
        <v>1047513</v>
      </c>
      <c r="C104" s="8" t="s">
        <v>253</v>
      </c>
      <c r="D104" s="8" t="s">
        <v>84</v>
      </c>
      <c r="E104" s="11">
        <v>146110.47</v>
      </c>
      <c r="F104" s="8" t="s">
        <v>474</v>
      </c>
      <c r="G104" s="6">
        <v>44652</v>
      </c>
      <c r="H104" s="8" t="s">
        <v>6</v>
      </c>
      <c r="I104" s="21" t="s">
        <v>2</v>
      </c>
      <c r="J104" s="6">
        <f t="shared" si="2"/>
        <v>44697</v>
      </c>
      <c r="K104" s="8" t="s">
        <v>3</v>
      </c>
      <c r="L104" s="8" t="s">
        <v>4</v>
      </c>
      <c r="M104" s="8" t="s">
        <v>1596</v>
      </c>
    </row>
    <row r="105" spans="1:13" ht="14.4" x14ac:dyDescent="0.3">
      <c r="A105" s="6">
        <v>44656</v>
      </c>
      <c r="B105" s="8">
        <v>1193857</v>
      </c>
      <c r="C105" s="8" t="s">
        <v>475</v>
      </c>
      <c r="D105" s="8" t="s">
        <v>13</v>
      </c>
      <c r="E105" s="11">
        <v>150000</v>
      </c>
      <c r="F105" s="8" t="s">
        <v>476</v>
      </c>
      <c r="G105" s="6">
        <v>44652</v>
      </c>
      <c r="H105" s="8" t="s">
        <v>44</v>
      </c>
      <c r="I105" s="21" t="s">
        <v>2</v>
      </c>
      <c r="J105" s="6">
        <f t="shared" si="2"/>
        <v>44697</v>
      </c>
      <c r="K105" s="8" t="s">
        <v>477</v>
      </c>
      <c r="L105" s="8" t="s">
        <v>7</v>
      </c>
      <c r="M105" s="8" t="s">
        <v>1595</v>
      </c>
    </row>
    <row r="106" spans="1:13" ht="14.4" x14ac:dyDescent="0.3">
      <c r="A106" s="6">
        <v>44656</v>
      </c>
      <c r="B106" s="8">
        <v>1242629</v>
      </c>
      <c r="C106" s="8" t="s">
        <v>234</v>
      </c>
      <c r="D106" s="8" t="s">
        <v>9</v>
      </c>
      <c r="E106" s="11">
        <v>52200</v>
      </c>
      <c r="F106" s="8" t="s">
        <v>478</v>
      </c>
      <c r="G106" s="6">
        <v>44652</v>
      </c>
      <c r="H106" s="8" t="s">
        <v>6</v>
      </c>
      <c r="I106" s="21" t="s">
        <v>2</v>
      </c>
      <c r="J106" s="6">
        <f t="shared" si="2"/>
        <v>44697</v>
      </c>
      <c r="K106" s="8" t="s">
        <v>3</v>
      </c>
      <c r="L106" s="8" t="s">
        <v>4</v>
      </c>
      <c r="M106" s="8" t="s">
        <v>1595</v>
      </c>
    </row>
    <row r="107" spans="1:13" ht="14.4" x14ac:dyDescent="0.3">
      <c r="A107" s="6">
        <v>44657</v>
      </c>
      <c r="B107" s="8">
        <v>1212358</v>
      </c>
      <c r="C107" s="8" t="s">
        <v>479</v>
      </c>
      <c r="D107" s="8" t="s">
        <v>43</v>
      </c>
      <c r="E107" s="11">
        <v>80000</v>
      </c>
      <c r="F107" s="8" t="s">
        <v>480</v>
      </c>
      <c r="G107" s="6">
        <v>44655</v>
      </c>
      <c r="H107" s="8" t="s">
        <v>205</v>
      </c>
      <c r="I107" s="21" t="s">
        <v>155</v>
      </c>
      <c r="J107" s="6">
        <f t="shared" si="2"/>
        <v>44700</v>
      </c>
      <c r="K107" s="8" t="s">
        <v>481</v>
      </c>
      <c r="L107" s="8" t="s">
        <v>7</v>
      </c>
      <c r="M107" s="8" t="s">
        <v>1595</v>
      </c>
    </row>
    <row r="108" spans="1:13" ht="14.4" x14ac:dyDescent="0.3">
      <c r="A108" s="6">
        <v>44658</v>
      </c>
      <c r="B108" s="8">
        <v>1231306</v>
      </c>
      <c r="C108" s="8" t="s">
        <v>396</v>
      </c>
      <c r="D108" s="8" t="s">
        <v>43</v>
      </c>
      <c r="E108" s="11">
        <v>16890</v>
      </c>
      <c r="F108" s="8" t="s">
        <v>482</v>
      </c>
      <c r="G108" s="6">
        <v>44656</v>
      </c>
      <c r="H108" s="8" t="s">
        <v>29</v>
      </c>
      <c r="I108" s="21" t="s">
        <v>2</v>
      </c>
      <c r="J108" s="6">
        <f t="shared" si="2"/>
        <v>44701</v>
      </c>
      <c r="K108" s="8" t="s">
        <v>47</v>
      </c>
      <c r="L108" s="8" t="s">
        <v>4</v>
      </c>
      <c r="M108" s="8" t="s">
        <v>1595</v>
      </c>
    </row>
    <row r="109" spans="1:13" ht="14.4" x14ac:dyDescent="0.3">
      <c r="A109" s="6">
        <v>44658</v>
      </c>
      <c r="B109" s="8">
        <v>1046975</v>
      </c>
      <c r="C109" s="8" t="s">
        <v>265</v>
      </c>
      <c r="D109" s="8" t="s">
        <v>33</v>
      </c>
      <c r="E109" s="11">
        <v>150000</v>
      </c>
      <c r="F109" s="8" t="s">
        <v>483</v>
      </c>
      <c r="G109" s="6">
        <v>44657</v>
      </c>
      <c r="H109" s="8" t="s">
        <v>1</v>
      </c>
      <c r="I109" s="21" t="s">
        <v>2</v>
      </c>
      <c r="J109" s="6">
        <f t="shared" si="2"/>
        <v>44702</v>
      </c>
      <c r="K109" s="8" t="s">
        <v>484</v>
      </c>
      <c r="L109" s="8" t="s">
        <v>7</v>
      </c>
      <c r="M109" s="8" t="s">
        <v>1595</v>
      </c>
    </row>
    <row r="110" spans="1:13" ht="14.4" x14ac:dyDescent="0.3">
      <c r="A110" s="6">
        <v>44659</v>
      </c>
      <c r="B110" s="8">
        <v>1247617</v>
      </c>
      <c r="C110" s="8" t="s">
        <v>485</v>
      </c>
      <c r="D110" s="8" t="s">
        <v>115</v>
      </c>
      <c r="E110" s="11">
        <v>18360</v>
      </c>
      <c r="F110" s="8" t="s">
        <v>486</v>
      </c>
      <c r="G110" s="6">
        <v>44657</v>
      </c>
      <c r="H110" s="8" t="s">
        <v>118</v>
      </c>
      <c r="I110" s="21" t="s">
        <v>2</v>
      </c>
      <c r="J110" s="6">
        <f t="shared" si="2"/>
        <v>44702</v>
      </c>
      <c r="K110" s="8" t="s">
        <v>487</v>
      </c>
      <c r="L110" s="8" t="s">
        <v>7</v>
      </c>
      <c r="M110" s="8" t="s">
        <v>1595</v>
      </c>
    </row>
    <row r="111" spans="1:13" ht="14.4" x14ac:dyDescent="0.3">
      <c r="A111" s="6">
        <v>44662</v>
      </c>
      <c r="B111" s="8">
        <v>1110015</v>
      </c>
      <c r="C111" s="8" t="s">
        <v>193</v>
      </c>
      <c r="D111" s="8" t="s">
        <v>13</v>
      </c>
      <c r="E111" s="11">
        <v>20592</v>
      </c>
      <c r="F111" s="8" t="s">
        <v>488</v>
      </c>
      <c r="G111" s="6">
        <v>44607</v>
      </c>
      <c r="H111" s="8" t="s">
        <v>352</v>
      </c>
      <c r="I111" s="21" t="s">
        <v>211</v>
      </c>
      <c r="J111" s="6">
        <f t="shared" si="2"/>
        <v>44652</v>
      </c>
      <c r="K111" s="8" t="s">
        <v>489</v>
      </c>
      <c r="L111" s="8" t="s">
        <v>7</v>
      </c>
      <c r="M111" s="8" t="s">
        <v>1595</v>
      </c>
    </row>
    <row r="112" spans="1:13" ht="14.4" x14ac:dyDescent="0.3">
      <c r="A112" s="6">
        <v>44662</v>
      </c>
      <c r="B112" s="8">
        <v>1212358</v>
      </c>
      <c r="C112" s="8" t="s">
        <v>479</v>
      </c>
      <c r="D112" s="8" t="s">
        <v>43</v>
      </c>
      <c r="E112" s="11">
        <v>80000</v>
      </c>
      <c r="F112" s="8" t="s">
        <v>490</v>
      </c>
      <c r="G112" s="6">
        <v>44655</v>
      </c>
      <c r="H112" s="8" t="s">
        <v>205</v>
      </c>
      <c r="I112" s="21" t="s">
        <v>272</v>
      </c>
      <c r="J112" s="6">
        <f t="shared" si="2"/>
        <v>44700</v>
      </c>
      <c r="K112" s="8" t="s">
        <v>491</v>
      </c>
      <c r="L112" s="8" t="s">
        <v>7</v>
      </c>
      <c r="M112" s="8" t="s">
        <v>1595</v>
      </c>
    </row>
    <row r="113" spans="1:13" ht="14.4" x14ac:dyDescent="0.3">
      <c r="A113" s="6">
        <v>44663</v>
      </c>
      <c r="B113" s="8">
        <v>1047834</v>
      </c>
      <c r="C113" s="8" t="s">
        <v>432</v>
      </c>
      <c r="D113" s="8" t="s">
        <v>28</v>
      </c>
      <c r="E113" s="11">
        <v>25728</v>
      </c>
      <c r="F113" s="8" t="s">
        <v>492</v>
      </c>
      <c r="G113" s="6">
        <v>44660</v>
      </c>
      <c r="H113" s="8" t="s">
        <v>29</v>
      </c>
      <c r="I113" s="21" t="s">
        <v>2</v>
      </c>
      <c r="J113" s="6">
        <f t="shared" si="2"/>
        <v>44705</v>
      </c>
      <c r="K113" s="8" t="s">
        <v>434</v>
      </c>
      <c r="L113" s="8" t="s">
        <v>7</v>
      </c>
      <c r="M113" s="8" t="s">
        <v>1595</v>
      </c>
    </row>
    <row r="114" spans="1:13" ht="14.4" x14ac:dyDescent="0.3">
      <c r="A114" s="6">
        <v>44663</v>
      </c>
      <c r="B114" s="8">
        <v>1224407</v>
      </c>
      <c r="C114" s="8" t="s">
        <v>198</v>
      </c>
      <c r="D114" s="8" t="s">
        <v>15</v>
      </c>
      <c r="E114" s="11">
        <v>75000</v>
      </c>
      <c r="F114" s="8" t="s">
        <v>493</v>
      </c>
      <c r="G114" s="6">
        <v>44662</v>
      </c>
      <c r="H114" s="8" t="s">
        <v>53</v>
      </c>
      <c r="I114" s="21" t="s">
        <v>2</v>
      </c>
      <c r="J114" s="6">
        <f t="shared" si="2"/>
        <v>44707</v>
      </c>
      <c r="K114" s="8" t="s">
        <v>85</v>
      </c>
      <c r="L114" s="8" t="s">
        <v>4</v>
      </c>
      <c r="M114" s="8" t="s">
        <v>1595</v>
      </c>
    </row>
    <row r="115" spans="1:13" ht="14.4" x14ac:dyDescent="0.3">
      <c r="A115" s="6">
        <v>44663</v>
      </c>
      <c r="B115" s="8">
        <v>1229782</v>
      </c>
      <c r="C115" s="8" t="s">
        <v>279</v>
      </c>
      <c r="D115" s="8" t="s">
        <v>41</v>
      </c>
      <c r="E115" s="11">
        <v>167232</v>
      </c>
      <c r="F115" s="8" t="s">
        <v>494</v>
      </c>
      <c r="G115" s="6">
        <v>44662</v>
      </c>
      <c r="H115" s="8" t="s">
        <v>6</v>
      </c>
      <c r="I115" s="21" t="s">
        <v>2</v>
      </c>
      <c r="J115" s="6">
        <f t="shared" si="2"/>
        <v>44707</v>
      </c>
      <c r="K115" s="8" t="s">
        <v>495</v>
      </c>
      <c r="L115" s="8" t="s">
        <v>7</v>
      </c>
      <c r="M115" s="8" t="s">
        <v>1595</v>
      </c>
    </row>
    <row r="116" spans="1:13" ht="14.4" x14ac:dyDescent="0.3">
      <c r="A116" s="6">
        <v>44663</v>
      </c>
      <c r="B116" s="8">
        <v>1240751</v>
      </c>
      <c r="C116" s="8" t="s">
        <v>496</v>
      </c>
      <c r="D116" s="8" t="s">
        <v>43</v>
      </c>
      <c r="E116" s="16">
        <v>34560</v>
      </c>
      <c r="F116" s="8" t="s">
        <v>497</v>
      </c>
      <c r="G116" s="6">
        <v>44663</v>
      </c>
      <c r="H116" s="8" t="s">
        <v>498</v>
      </c>
      <c r="I116" s="21" t="s">
        <v>2</v>
      </c>
      <c r="J116" s="6">
        <f t="shared" si="2"/>
        <v>44708</v>
      </c>
      <c r="K116" s="8" t="s">
        <v>3</v>
      </c>
      <c r="L116" s="8" t="s">
        <v>4</v>
      </c>
      <c r="M116" s="8" t="s">
        <v>1595</v>
      </c>
    </row>
    <row r="117" spans="1:13" ht="14.4" x14ac:dyDescent="0.3">
      <c r="A117" s="6">
        <v>44665</v>
      </c>
      <c r="B117" s="8">
        <v>1193857</v>
      </c>
      <c r="C117" s="8" t="s">
        <v>475</v>
      </c>
      <c r="D117" s="8" t="s">
        <v>13</v>
      </c>
      <c r="E117" s="16">
        <v>150000</v>
      </c>
      <c r="F117" s="8" t="s">
        <v>499</v>
      </c>
      <c r="G117" s="6">
        <v>44663</v>
      </c>
      <c r="H117" s="8" t="s">
        <v>10</v>
      </c>
      <c r="I117" s="21" t="s">
        <v>2</v>
      </c>
      <c r="J117" s="6">
        <f t="shared" si="2"/>
        <v>44708</v>
      </c>
      <c r="K117" s="8" t="s">
        <v>500</v>
      </c>
      <c r="L117" s="8" t="s">
        <v>7</v>
      </c>
      <c r="M117" s="8" t="s">
        <v>1595</v>
      </c>
    </row>
    <row r="118" spans="1:13" ht="14.4" x14ac:dyDescent="0.3">
      <c r="A118" s="6">
        <v>44666</v>
      </c>
      <c r="B118" s="8">
        <v>1228301</v>
      </c>
      <c r="C118" s="8" t="s">
        <v>422</v>
      </c>
      <c r="D118" s="8" t="s">
        <v>28</v>
      </c>
      <c r="E118" s="16">
        <v>153624</v>
      </c>
      <c r="F118" s="8" t="s">
        <v>501</v>
      </c>
      <c r="G118" s="6">
        <v>44664</v>
      </c>
      <c r="H118" s="8" t="s">
        <v>29</v>
      </c>
      <c r="I118" s="21" t="s">
        <v>2</v>
      </c>
      <c r="J118" s="6">
        <f t="shared" si="2"/>
        <v>44709</v>
      </c>
      <c r="K118" s="8" t="s">
        <v>502</v>
      </c>
      <c r="L118" s="8" t="s">
        <v>7</v>
      </c>
      <c r="M118" s="8" t="s">
        <v>1595</v>
      </c>
    </row>
    <row r="119" spans="1:13" ht="14.4" x14ac:dyDescent="0.3">
      <c r="A119" s="6">
        <v>44666</v>
      </c>
      <c r="B119" s="8">
        <v>1046975</v>
      </c>
      <c r="C119" s="8" t="s">
        <v>265</v>
      </c>
      <c r="D119" s="8" t="s">
        <v>33</v>
      </c>
      <c r="E119" s="16">
        <v>170000</v>
      </c>
      <c r="F119" s="8" t="s">
        <v>503</v>
      </c>
      <c r="G119" s="6">
        <v>44665</v>
      </c>
      <c r="H119" s="8" t="s">
        <v>1</v>
      </c>
      <c r="I119" s="21" t="s">
        <v>2</v>
      </c>
      <c r="J119" s="6">
        <f t="shared" si="2"/>
        <v>44710</v>
      </c>
      <c r="K119" s="8" t="s">
        <v>504</v>
      </c>
      <c r="L119" s="8" t="s">
        <v>7</v>
      </c>
      <c r="M119" s="8" t="s">
        <v>1595</v>
      </c>
    </row>
    <row r="120" spans="1:13" ht="14.4" x14ac:dyDescent="0.3">
      <c r="A120" s="6">
        <v>44669</v>
      </c>
      <c r="B120" s="8">
        <v>1239243</v>
      </c>
      <c r="C120" s="8" t="s">
        <v>505</v>
      </c>
      <c r="D120" s="8" t="s">
        <v>43</v>
      </c>
      <c r="E120" s="16">
        <v>200000</v>
      </c>
      <c r="F120" s="8" t="s">
        <v>506</v>
      </c>
      <c r="G120" s="6">
        <v>44666</v>
      </c>
      <c r="H120" s="8" t="s">
        <v>6</v>
      </c>
      <c r="I120" s="21" t="s">
        <v>2</v>
      </c>
      <c r="J120" s="6">
        <f t="shared" si="2"/>
        <v>44711</v>
      </c>
      <c r="K120" s="8" t="s">
        <v>3</v>
      </c>
      <c r="L120" s="8" t="s">
        <v>4</v>
      </c>
      <c r="M120" s="8" t="s">
        <v>1595</v>
      </c>
    </row>
    <row r="121" spans="1:13" ht="14.4" x14ac:dyDescent="0.3">
      <c r="A121" s="6">
        <v>44670</v>
      </c>
      <c r="B121" s="8">
        <v>1184143</v>
      </c>
      <c r="C121" s="8" t="s">
        <v>507</v>
      </c>
      <c r="D121" s="8" t="s">
        <v>115</v>
      </c>
      <c r="E121" s="16">
        <v>47040</v>
      </c>
      <c r="F121" s="8" t="s">
        <v>508</v>
      </c>
      <c r="G121" s="6">
        <v>44667</v>
      </c>
      <c r="H121" s="8" t="s">
        <v>6</v>
      </c>
      <c r="I121" s="21" t="s">
        <v>2</v>
      </c>
      <c r="J121" s="6">
        <f t="shared" si="2"/>
        <v>44712</v>
      </c>
      <c r="K121" s="8" t="s">
        <v>509</v>
      </c>
      <c r="L121" s="8" t="s">
        <v>7</v>
      </c>
      <c r="M121" s="8" t="s">
        <v>1595</v>
      </c>
    </row>
    <row r="122" spans="1:13" ht="14.4" x14ac:dyDescent="0.3">
      <c r="A122" s="6">
        <v>44670</v>
      </c>
      <c r="B122" s="8">
        <v>1228301</v>
      </c>
      <c r="C122" s="8" t="s">
        <v>422</v>
      </c>
      <c r="D122" s="8" t="s">
        <v>84</v>
      </c>
      <c r="E122" s="16">
        <v>28380</v>
      </c>
      <c r="F122" s="8" t="s">
        <v>510</v>
      </c>
      <c r="G122" s="6">
        <v>44667</v>
      </c>
      <c r="H122" s="8" t="s">
        <v>29</v>
      </c>
      <c r="I122" s="21" t="s">
        <v>2</v>
      </c>
      <c r="J122" s="6">
        <f t="shared" si="2"/>
        <v>44712</v>
      </c>
      <c r="K122" s="8" t="s">
        <v>509</v>
      </c>
      <c r="L122" s="8" t="s">
        <v>7</v>
      </c>
      <c r="M122" s="8" t="s">
        <v>1596</v>
      </c>
    </row>
    <row r="123" spans="1:13" ht="14.4" x14ac:dyDescent="0.3">
      <c r="A123" s="6">
        <v>44670</v>
      </c>
      <c r="B123" s="8">
        <v>1242378</v>
      </c>
      <c r="C123" s="8" t="s">
        <v>511</v>
      </c>
      <c r="D123" s="8" t="s">
        <v>204</v>
      </c>
      <c r="E123" s="16">
        <v>50000</v>
      </c>
      <c r="F123" s="8" t="s">
        <v>512</v>
      </c>
      <c r="G123" s="6">
        <v>44669</v>
      </c>
      <c r="H123" s="8" t="s">
        <v>513</v>
      </c>
      <c r="I123" s="21" t="s">
        <v>2</v>
      </c>
      <c r="J123" s="6">
        <f t="shared" si="2"/>
        <v>44714</v>
      </c>
      <c r="K123" s="8" t="s">
        <v>3</v>
      </c>
      <c r="L123" s="8" t="s">
        <v>4</v>
      </c>
      <c r="M123" s="8" t="s">
        <v>1595</v>
      </c>
    </row>
    <row r="124" spans="1:13" ht="14.4" x14ac:dyDescent="0.3">
      <c r="A124" s="6">
        <v>44671</v>
      </c>
      <c r="B124" s="8">
        <v>1239551</v>
      </c>
      <c r="C124" s="8" t="s">
        <v>224</v>
      </c>
      <c r="D124" s="8" t="s">
        <v>43</v>
      </c>
      <c r="E124" s="16">
        <v>37280</v>
      </c>
      <c r="F124" s="8" t="s">
        <v>514</v>
      </c>
      <c r="G124" s="6">
        <v>44669</v>
      </c>
      <c r="H124" s="8" t="s">
        <v>6</v>
      </c>
      <c r="I124" s="21" t="s">
        <v>2</v>
      </c>
      <c r="J124" s="6">
        <f t="shared" si="2"/>
        <v>44714</v>
      </c>
      <c r="K124" s="8" t="s">
        <v>515</v>
      </c>
      <c r="L124" s="8" t="s">
        <v>7</v>
      </c>
      <c r="M124" s="8" t="s">
        <v>1595</v>
      </c>
    </row>
    <row r="125" spans="1:13" ht="14.4" x14ac:dyDescent="0.3">
      <c r="A125" s="6">
        <v>44671</v>
      </c>
      <c r="B125" s="8">
        <v>1047834</v>
      </c>
      <c r="C125" s="8" t="s">
        <v>432</v>
      </c>
      <c r="D125" s="8" t="s">
        <v>28</v>
      </c>
      <c r="E125" s="11">
        <v>25728</v>
      </c>
      <c r="F125" s="8" t="s">
        <v>516</v>
      </c>
      <c r="G125" s="6">
        <v>44670</v>
      </c>
      <c r="H125" s="8" t="s">
        <v>29</v>
      </c>
      <c r="I125" s="21" t="s">
        <v>2</v>
      </c>
      <c r="J125" s="6">
        <f t="shared" si="2"/>
        <v>44715</v>
      </c>
      <c r="K125" s="8" t="s">
        <v>434</v>
      </c>
      <c r="L125" s="8" t="s">
        <v>7</v>
      </c>
      <c r="M125" s="8" t="s">
        <v>1595</v>
      </c>
    </row>
    <row r="126" spans="1:13" ht="14.4" x14ac:dyDescent="0.3">
      <c r="A126" s="6">
        <v>44672</v>
      </c>
      <c r="B126" s="8">
        <v>1046975</v>
      </c>
      <c r="C126" s="8" t="s">
        <v>265</v>
      </c>
      <c r="D126" s="8" t="s">
        <v>33</v>
      </c>
      <c r="E126" s="16">
        <v>175000</v>
      </c>
      <c r="F126" s="8" t="s">
        <v>517</v>
      </c>
      <c r="G126" s="6">
        <v>44671</v>
      </c>
      <c r="H126" s="8" t="s">
        <v>1</v>
      </c>
      <c r="I126" s="21" t="s">
        <v>2</v>
      </c>
      <c r="J126" s="6">
        <f t="shared" si="2"/>
        <v>44716</v>
      </c>
      <c r="K126" s="21" t="s">
        <v>518</v>
      </c>
      <c r="L126" s="8" t="s">
        <v>7</v>
      </c>
      <c r="M126" s="8" t="s">
        <v>1595</v>
      </c>
    </row>
    <row r="127" spans="1:13" ht="14.4" x14ac:dyDescent="0.3">
      <c r="A127" s="6">
        <v>44672</v>
      </c>
      <c r="B127" s="8">
        <v>1165424</v>
      </c>
      <c r="C127" s="8" t="s">
        <v>237</v>
      </c>
      <c r="D127" s="8" t="s">
        <v>204</v>
      </c>
      <c r="E127" s="16">
        <v>199344</v>
      </c>
      <c r="F127" s="8" t="s">
        <v>519</v>
      </c>
      <c r="G127" s="6">
        <v>44671</v>
      </c>
      <c r="H127" s="8" t="s">
        <v>44</v>
      </c>
      <c r="I127" s="21" t="s">
        <v>2</v>
      </c>
      <c r="J127" s="6">
        <f t="shared" si="2"/>
        <v>44716</v>
      </c>
      <c r="K127" s="21" t="s">
        <v>520</v>
      </c>
      <c r="L127" s="8" t="s">
        <v>4</v>
      </c>
      <c r="M127" s="8" t="s">
        <v>1595</v>
      </c>
    </row>
    <row r="128" spans="1:13" ht="14.4" x14ac:dyDescent="0.3">
      <c r="A128" s="6">
        <v>44672</v>
      </c>
      <c r="B128" s="8">
        <v>1239243</v>
      </c>
      <c r="C128" s="8" t="s">
        <v>505</v>
      </c>
      <c r="D128" s="8" t="s">
        <v>43</v>
      </c>
      <c r="E128" s="16">
        <v>133211.98000000001</v>
      </c>
      <c r="F128" s="8" t="s">
        <v>521</v>
      </c>
      <c r="G128" s="6">
        <v>44671</v>
      </c>
      <c r="H128" s="8" t="s">
        <v>6</v>
      </c>
      <c r="I128" s="21" t="s">
        <v>2</v>
      </c>
      <c r="J128" s="6">
        <f t="shared" si="2"/>
        <v>44716</v>
      </c>
      <c r="K128" s="8" t="s">
        <v>3</v>
      </c>
      <c r="L128" s="8" t="s">
        <v>4</v>
      </c>
      <c r="M128" s="8" t="s">
        <v>1595</v>
      </c>
    </row>
    <row r="129" spans="1:13" ht="14.4" x14ac:dyDescent="0.3">
      <c r="A129" s="6">
        <v>44677</v>
      </c>
      <c r="B129" s="8">
        <v>1184143</v>
      </c>
      <c r="C129" s="8" t="s">
        <v>507</v>
      </c>
      <c r="D129" s="8" t="s">
        <v>115</v>
      </c>
      <c r="E129" s="16">
        <v>87360</v>
      </c>
      <c r="F129" s="8" t="s">
        <v>522</v>
      </c>
      <c r="G129" s="6">
        <v>44674</v>
      </c>
      <c r="H129" s="8" t="s">
        <v>6</v>
      </c>
      <c r="I129" s="21" t="s">
        <v>2</v>
      </c>
      <c r="J129" s="6">
        <f t="shared" si="2"/>
        <v>44719</v>
      </c>
      <c r="K129" s="21" t="s">
        <v>520</v>
      </c>
      <c r="L129" s="8" t="s">
        <v>4</v>
      </c>
      <c r="M129" s="8" t="s">
        <v>1595</v>
      </c>
    </row>
    <row r="130" spans="1:13" ht="14.4" x14ac:dyDescent="0.3">
      <c r="A130" s="6">
        <v>44677</v>
      </c>
      <c r="B130" s="8">
        <v>1149523</v>
      </c>
      <c r="C130" s="8" t="s">
        <v>275</v>
      </c>
      <c r="D130" s="8" t="s">
        <v>43</v>
      </c>
      <c r="E130" s="16">
        <v>67392</v>
      </c>
      <c r="F130" s="8" t="s">
        <v>523</v>
      </c>
      <c r="G130" s="6">
        <v>44676</v>
      </c>
      <c r="H130" s="8" t="s">
        <v>12</v>
      </c>
      <c r="I130" s="21" t="s">
        <v>2</v>
      </c>
      <c r="J130" s="6">
        <f t="shared" si="2"/>
        <v>44721</v>
      </c>
      <c r="K130" s="8" t="s">
        <v>524</v>
      </c>
      <c r="L130" s="8" t="s">
        <v>7</v>
      </c>
      <c r="M130" s="8" t="s">
        <v>1595</v>
      </c>
    </row>
    <row r="131" spans="1:13" ht="14.4" x14ac:dyDescent="0.3">
      <c r="A131" s="6">
        <v>44677</v>
      </c>
      <c r="B131" s="8">
        <v>1240582</v>
      </c>
      <c r="C131" s="8" t="s">
        <v>525</v>
      </c>
      <c r="D131" s="8" t="s">
        <v>214</v>
      </c>
      <c r="E131" s="16">
        <v>200161.9</v>
      </c>
      <c r="F131" s="8" t="s">
        <v>526</v>
      </c>
      <c r="G131" s="6">
        <v>44676</v>
      </c>
      <c r="H131" s="8" t="s">
        <v>12</v>
      </c>
      <c r="I131" s="21" t="s">
        <v>2</v>
      </c>
      <c r="J131" s="6">
        <f t="shared" si="2"/>
        <v>44721</v>
      </c>
      <c r="K131" s="8" t="s">
        <v>527</v>
      </c>
      <c r="L131" s="8" t="s">
        <v>7</v>
      </c>
      <c r="M131" s="8" t="s">
        <v>1596</v>
      </c>
    </row>
    <row r="132" spans="1:13" ht="14.4" x14ac:dyDescent="0.3">
      <c r="A132" s="6">
        <v>44679</v>
      </c>
      <c r="B132" s="8">
        <v>1046975</v>
      </c>
      <c r="C132" s="8" t="s">
        <v>265</v>
      </c>
      <c r="D132" s="8" t="s">
        <v>33</v>
      </c>
      <c r="E132" s="16">
        <v>140000</v>
      </c>
      <c r="F132" s="8" t="s">
        <v>528</v>
      </c>
      <c r="G132" s="6">
        <v>44678</v>
      </c>
      <c r="H132" s="8" t="s">
        <v>1</v>
      </c>
      <c r="I132" s="21" t="s">
        <v>2</v>
      </c>
      <c r="J132" s="6">
        <f t="shared" si="2"/>
        <v>44723</v>
      </c>
      <c r="K132" s="21" t="s">
        <v>529</v>
      </c>
      <c r="L132" s="8" t="s">
        <v>7</v>
      </c>
      <c r="M132" s="8" t="s">
        <v>1595</v>
      </c>
    </row>
    <row r="133" spans="1:13" ht="14.4" x14ac:dyDescent="0.3">
      <c r="A133" s="6">
        <v>44680</v>
      </c>
      <c r="B133" s="8">
        <v>1112562</v>
      </c>
      <c r="C133" s="8" t="s">
        <v>530</v>
      </c>
      <c r="D133" s="8" t="s">
        <v>0</v>
      </c>
      <c r="E133" s="16">
        <v>52602</v>
      </c>
      <c r="F133" s="8" t="s">
        <v>531</v>
      </c>
      <c r="G133" s="6">
        <v>44678</v>
      </c>
      <c r="H133" s="8" t="s">
        <v>6</v>
      </c>
      <c r="I133" s="21" t="s">
        <v>30</v>
      </c>
      <c r="J133" s="6">
        <f t="shared" ref="J133:J196" si="3">G133+45</f>
        <v>44723</v>
      </c>
      <c r="K133" s="8" t="s">
        <v>532</v>
      </c>
      <c r="L133" s="8" t="s">
        <v>7</v>
      </c>
      <c r="M133" s="8" t="s">
        <v>1595</v>
      </c>
    </row>
    <row r="134" spans="1:13" ht="14.4" x14ac:dyDescent="0.3">
      <c r="A134" s="6">
        <v>44680</v>
      </c>
      <c r="B134" s="8">
        <v>1246926</v>
      </c>
      <c r="C134" s="8" t="s">
        <v>533</v>
      </c>
      <c r="D134" s="8" t="s">
        <v>214</v>
      </c>
      <c r="E134" s="16">
        <v>4630.8</v>
      </c>
      <c r="F134" s="8" t="s">
        <v>534</v>
      </c>
      <c r="G134" s="6">
        <v>44679</v>
      </c>
      <c r="H134" s="8" t="s">
        <v>1</v>
      </c>
      <c r="I134" s="21" t="s">
        <v>2</v>
      </c>
      <c r="J134" s="6">
        <f t="shared" si="3"/>
        <v>44724</v>
      </c>
      <c r="K134" s="8" t="s">
        <v>535</v>
      </c>
      <c r="L134" s="8" t="s">
        <v>7</v>
      </c>
      <c r="M134" s="8" t="s">
        <v>1596</v>
      </c>
    </row>
    <row r="135" spans="1:13" ht="14.4" x14ac:dyDescent="0.3">
      <c r="A135" s="6">
        <v>44685</v>
      </c>
      <c r="B135" s="8">
        <v>1065265</v>
      </c>
      <c r="C135" s="8" t="s">
        <v>178</v>
      </c>
      <c r="D135" s="8" t="s">
        <v>8</v>
      </c>
      <c r="E135" s="11">
        <v>152832</v>
      </c>
      <c r="F135" s="8" t="s">
        <v>536</v>
      </c>
      <c r="G135" s="6">
        <v>44679</v>
      </c>
      <c r="H135" s="8" t="s">
        <v>6</v>
      </c>
      <c r="I135" s="21" t="s">
        <v>2</v>
      </c>
      <c r="J135" s="6">
        <f t="shared" si="3"/>
        <v>44724</v>
      </c>
      <c r="K135" s="8" t="s">
        <v>537</v>
      </c>
      <c r="L135" s="8" t="s">
        <v>7</v>
      </c>
      <c r="M135" s="8" t="s">
        <v>1595</v>
      </c>
    </row>
    <row r="136" spans="1:13" ht="14.4" x14ac:dyDescent="0.3">
      <c r="A136" s="6">
        <v>44686</v>
      </c>
      <c r="B136" s="8">
        <v>1065059</v>
      </c>
      <c r="C136" s="8" t="s">
        <v>217</v>
      </c>
      <c r="D136" s="8" t="s">
        <v>43</v>
      </c>
      <c r="E136" s="11">
        <v>145743.84</v>
      </c>
      <c r="F136" s="8" t="s">
        <v>538</v>
      </c>
      <c r="G136" s="6">
        <v>44681</v>
      </c>
      <c r="H136" s="8" t="s">
        <v>12</v>
      </c>
      <c r="I136" s="21" t="s">
        <v>2</v>
      </c>
      <c r="J136" s="6">
        <f t="shared" si="3"/>
        <v>44726</v>
      </c>
      <c r="K136" s="8" t="s">
        <v>539</v>
      </c>
      <c r="L136" s="8" t="s">
        <v>7</v>
      </c>
      <c r="M136" s="8" t="s">
        <v>1595</v>
      </c>
    </row>
    <row r="137" spans="1:13" ht="14.4" x14ac:dyDescent="0.3">
      <c r="A137" s="6">
        <v>44686</v>
      </c>
      <c r="B137" s="8">
        <v>1173688</v>
      </c>
      <c r="C137" s="8" t="s">
        <v>67</v>
      </c>
      <c r="D137" s="8" t="s">
        <v>33</v>
      </c>
      <c r="E137" s="11">
        <v>290092.79999999999</v>
      </c>
      <c r="F137" s="8" t="s">
        <v>540</v>
      </c>
      <c r="G137" s="6">
        <v>44681</v>
      </c>
      <c r="H137" s="8" t="s">
        <v>1</v>
      </c>
      <c r="I137" s="21" t="s">
        <v>2</v>
      </c>
      <c r="J137" s="6">
        <f t="shared" si="3"/>
        <v>44726</v>
      </c>
      <c r="K137" s="8" t="s">
        <v>541</v>
      </c>
      <c r="L137" s="8" t="s">
        <v>7</v>
      </c>
      <c r="M137" s="8" t="s">
        <v>1595</v>
      </c>
    </row>
    <row r="138" spans="1:13" ht="14.4" x14ac:dyDescent="0.3">
      <c r="A138" s="6">
        <v>44686</v>
      </c>
      <c r="B138" s="8">
        <v>1173688</v>
      </c>
      <c r="C138" s="8" t="s">
        <v>67</v>
      </c>
      <c r="D138" s="8" t="s">
        <v>33</v>
      </c>
      <c r="E138" s="11">
        <v>227826</v>
      </c>
      <c r="F138" s="8" t="s">
        <v>542</v>
      </c>
      <c r="G138" s="6">
        <v>44681</v>
      </c>
      <c r="H138" s="8" t="s">
        <v>1</v>
      </c>
      <c r="I138" s="21" t="s">
        <v>2</v>
      </c>
      <c r="J138" s="6">
        <f t="shared" si="3"/>
        <v>44726</v>
      </c>
      <c r="K138" s="8" t="s">
        <v>541</v>
      </c>
      <c r="L138" s="8" t="s">
        <v>7</v>
      </c>
      <c r="M138" s="8" t="s">
        <v>1595</v>
      </c>
    </row>
    <row r="139" spans="1:13" ht="14.4" x14ac:dyDescent="0.3">
      <c r="A139" s="6">
        <v>44686</v>
      </c>
      <c r="B139" s="8">
        <v>1173688</v>
      </c>
      <c r="C139" s="8" t="s">
        <v>67</v>
      </c>
      <c r="D139" s="8" t="s">
        <v>33</v>
      </c>
      <c r="E139" s="11">
        <v>468556.79999999999</v>
      </c>
      <c r="F139" s="8" t="s">
        <v>543</v>
      </c>
      <c r="G139" s="6">
        <v>44681</v>
      </c>
      <c r="H139" s="8" t="s">
        <v>1</v>
      </c>
      <c r="I139" s="21" t="s">
        <v>2</v>
      </c>
      <c r="J139" s="6">
        <f t="shared" si="3"/>
        <v>44726</v>
      </c>
      <c r="K139" s="8" t="s">
        <v>541</v>
      </c>
      <c r="L139" s="8" t="s">
        <v>7</v>
      </c>
      <c r="M139" s="8" t="s">
        <v>1595</v>
      </c>
    </row>
    <row r="140" spans="1:13" ht="14.4" x14ac:dyDescent="0.3">
      <c r="A140" s="6">
        <v>44686</v>
      </c>
      <c r="B140" s="8">
        <v>1222855</v>
      </c>
      <c r="C140" s="8" t="s">
        <v>82</v>
      </c>
      <c r="D140" s="8" t="s">
        <v>9</v>
      </c>
      <c r="E140" s="11">
        <v>60000</v>
      </c>
      <c r="F140" s="8" t="s">
        <v>544</v>
      </c>
      <c r="G140" s="6">
        <v>44681</v>
      </c>
      <c r="H140" s="8" t="s">
        <v>10</v>
      </c>
      <c r="I140" s="21" t="s">
        <v>2</v>
      </c>
      <c r="J140" s="6">
        <f t="shared" si="3"/>
        <v>44726</v>
      </c>
      <c r="K140" s="8" t="s">
        <v>545</v>
      </c>
      <c r="L140" s="8" t="s">
        <v>7</v>
      </c>
      <c r="M140" s="8" t="s">
        <v>1595</v>
      </c>
    </row>
    <row r="141" spans="1:13" ht="14.4" x14ac:dyDescent="0.3">
      <c r="A141" s="6">
        <v>44686</v>
      </c>
      <c r="B141" s="8">
        <v>1240582</v>
      </c>
      <c r="C141" s="8" t="s">
        <v>525</v>
      </c>
      <c r="D141" s="8" t="s">
        <v>214</v>
      </c>
      <c r="E141" s="11">
        <v>154000</v>
      </c>
      <c r="F141" s="8" t="s">
        <v>546</v>
      </c>
      <c r="G141" s="6">
        <v>44681</v>
      </c>
      <c r="H141" s="8" t="s">
        <v>12</v>
      </c>
      <c r="I141" s="21" t="s">
        <v>2</v>
      </c>
      <c r="J141" s="6">
        <f t="shared" si="3"/>
        <v>44726</v>
      </c>
      <c r="K141" s="8" t="s">
        <v>547</v>
      </c>
      <c r="L141" s="8" t="s">
        <v>7</v>
      </c>
      <c r="M141" s="8" t="s">
        <v>1596</v>
      </c>
    </row>
    <row r="142" spans="1:13" ht="14.4" x14ac:dyDescent="0.3">
      <c r="A142" s="6">
        <v>44686</v>
      </c>
      <c r="B142" s="8">
        <v>1100401</v>
      </c>
      <c r="C142" s="8" t="s">
        <v>548</v>
      </c>
      <c r="D142" s="8" t="s">
        <v>33</v>
      </c>
      <c r="E142" s="11">
        <v>174000</v>
      </c>
      <c r="F142" s="8" t="s">
        <v>549</v>
      </c>
      <c r="G142" s="6">
        <v>44681</v>
      </c>
      <c r="H142" s="8" t="s">
        <v>1</v>
      </c>
      <c r="I142" s="21" t="s">
        <v>2</v>
      </c>
      <c r="J142" s="6">
        <f t="shared" si="3"/>
        <v>44726</v>
      </c>
      <c r="K142" s="8" t="s">
        <v>36</v>
      </c>
      <c r="L142" s="8" t="s">
        <v>4</v>
      </c>
      <c r="M142" s="8" t="s">
        <v>1595</v>
      </c>
    </row>
    <row r="143" spans="1:13" ht="14.4" x14ac:dyDescent="0.3">
      <c r="A143" s="6">
        <v>44686</v>
      </c>
      <c r="B143" s="8">
        <v>1119636</v>
      </c>
      <c r="C143" s="8" t="s">
        <v>550</v>
      </c>
      <c r="D143" s="8" t="s">
        <v>5</v>
      </c>
      <c r="E143" s="11">
        <v>115716</v>
      </c>
      <c r="F143" s="8" t="s">
        <v>551</v>
      </c>
      <c r="G143" s="6">
        <v>44681</v>
      </c>
      <c r="H143" s="8" t="s">
        <v>29</v>
      </c>
      <c r="I143" s="21" t="s">
        <v>2</v>
      </c>
      <c r="J143" s="6">
        <f t="shared" si="3"/>
        <v>44726</v>
      </c>
      <c r="K143" s="8" t="s">
        <v>552</v>
      </c>
      <c r="L143" s="8" t="s">
        <v>7</v>
      </c>
      <c r="M143" s="8" t="s">
        <v>1595</v>
      </c>
    </row>
    <row r="144" spans="1:13" ht="14.4" x14ac:dyDescent="0.3">
      <c r="A144" s="6">
        <v>44686</v>
      </c>
      <c r="B144" s="8">
        <v>1223450</v>
      </c>
      <c r="C144" s="8" t="s">
        <v>553</v>
      </c>
      <c r="D144" s="8" t="s">
        <v>9</v>
      </c>
      <c r="E144" s="11">
        <v>39540</v>
      </c>
      <c r="F144" s="8" t="s">
        <v>554</v>
      </c>
      <c r="G144" s="6">
        <v>44681</v>
      </c>
      <c r="H144" s="8" t="s">
        <v>10</v>
      </c>
      <c r="I144" s="21" t="s">
        <v>2</v>
      </c>
      <c r="J144" s="6">
        <f t="shared" si="3"/>
        <v>44726</v>
      </c>
      <c r="K144" s="8" t="s">
        <v>555</v>
      </c>
      <c r="L144" s="8" t="s">
        <v>7</v>
      </c>
      <c r="M144" s="8" t="s">
        <v>1595</v>
      </c>
    </row>
    <row r="145" spans="1:13" ht="14.4" x14ac:dyDescent="0.3">
      <c r="A145" s="6">
        <v>44686</v>
      </c>
      <c r="B145" s="8">
        <v>1205677</v>
      </c>
      <c r="C145" s="8" t="s">
        <v>461</v>
      </c>
      <c r="D145" s="8" t="s">
        <v>41</v>
      </c>
      <c r="E145" s="11">
        <v>150000</v>
      </c>
      <c r="F145" s="8" t="s">
        <v>556</v>
      </c>
      <c r="G145" s="6">
        <v>44681</v>
      </c>
      <c r="H145" s="8" t="s">
        <v>6</v>
      </c>
      <c r="I145" s="21" t="s">
        <v>450</v>
      </c>
      <c r="J145" s="6">
        <f t="shared" si="3"/>
        <v>44726</v>
      </c>
      <c r="K145" s="8" t="s">
        <v>557</v>
      </c>
      <c r="L145" s="8" t="s">
        <v>4</v>
      </c>
      <c r="M145" s="8" t="s">
        <v>1595</v>
      </c>
    </row>
    <row r="146" spans="1:13" ht="14.4" x14ac:dyDescent="0.3">
      <c r="A146" s="6">
        <v>44686</v>
      </c>
      <c r="B146" s="8">
        <v>1225776</v>
      </c>
      <c r="C146" s="8" t="s">
        <v>62</v>
      </c>
      <c r="D146" s="8" t="s">
        <v>9</v>
      </c>
      <c r="E146" s="11">
        <v>90864</v>
      </c>
      <c r="F146" s="8" t="s">
        <v>558</v>
      </c>
      <c r="G146" s="6">
        <v>44681</v>
      </c>
      <c r="H146" s="8" t="s">
        <v>6</v>
      </c>
      <c r="I146" s="21" t="s">
        <v>2</v>
      </c>
      <c r="J146" s="6">
        <f t="shared" si="3"/>
        <v>44726</v>
      </c>
      <c r="K146" s="8" t="s">
        <v>559</v>
      </c>
      <c r="L146" s="8" t="s">
        <v>7</v>
      </c>
      <c r="M146" s="8" t="s">
        <v>1595</v>
      </c>
    </row>
    <row r="147" spans="1:13" ht="14.4" x14ac:dyDescent="0.3">
      <c r="A147" s="6">
        <v>44687</v>
      </c>
      <c r="B147" s="8">
        <v>1046975</v>
      </c>
      <c r="C147" s="8" t="s">
        <v>265</v>
      </c>
      <c r="D147" s="8" t="s">
        <v>33</v>
      </c>
      <c r="E147" s="11">
        <v>165000</v>
      </c>
      <c r="F147" s="8" t="s">
        <v>560</v>
      </c>
      <c r="G147" s="6">
        <v>44684</v>
      </c>
      <c r="H147" s="8" t="s">
        <v>1</v>
      </c>
      <c r="I147" s="21" t="s">
        <v>2</v>
      </c>
      <c r="J147" s="6">
        <f t="shared" si="3"/>
        <v>44729</v>
      </c>
      <c r="K147" s="21" t="s">
        <v>561</v>
      </c>
      <c r="L147" s="8" t="s">
        <v>7</v>
      </c>
      <c r="M147" s="8" t="s">
        <v>1595</v>
      </c>
    </row>
    <row r="148" spans="1:13" ht="14.4" x14ac:dyDescent="0.3">
      <c r="A148" s="6">
        <v>44687</v>
      </c>
      <c r="B148" s="8">
        <v>1214626</v>
      </c>
      <c r="C148" s="8" t="s">
        <v>562</v>
      </c>
      <c r="D148" s="8" t="s">
        <v>9</v>
      </c>
      <c r="E148" s="11">
        <v>59220</v>
      </c>
      <c r="F148" s="8" t="s">
        <v>563</v>
      </c>
      <c r="G148" s="6">
        <v>44685</v>
      </c>
      <c r="H148" s="8" t="s">
        <v>10</v>
      </c>
      <c r="I148" s="21" t="s">
        <v>2</v>
      </c>
      <c r="J148" s="6">
        <f t="shared" si="3"/>
        <v>44730</v>
      </c>
      <c r="K148" s="8" t="s">
        <v>564</v>
      </c>
      <c r="L148" s="8" t="s">
        <v>7</v>
      </c>
      <c r="M148" s="8" t="s">
        <v>1595</v>
      </c>
    </row>
    <row r="149" spans="1:13" ht="14.4" x14ac:dyDescent="0.3">
      <c r="A149" s="6">
        <v>44687</v>
      </c>
      <c r="B149" s="8">
        <v>1049048</v>
      </c>
      <c r="C149" s="8" t="s">
        <v>168</v>
      </c>
      <c r="D149" s="8" t="s">
        <v>33</v>
      </c>
      <c r="E149" s="11">
        <v>551676</v>
      </c>
      <c r="F149" s="8" t="s">
        <v>565</v>
      </c>
      <c r="G149" s="6">
        <v>44686</v>
      </c>
      <c r="H149" s="8" t="s">
        <v>65</v>
      </c>
      <c r="I149" s="21" t="s">
        <v>2</v>
      </c>
      <c r="J149" s="6">
        <f t="shared" si="3"/>
        <v>44731</v>
      </c>
      <c r="K149" s="8" t="s">
        <v>566</v>
      </c>
      <c r="L149" s="8" t="s">
        <v>7</v>
      </c>
      <c r="M149" s="8" t="s">
        <v>1595</v>
      </c>
    </row>
    <row r="150" spans="1:13" ht="14.4" x14ac:dyDescent="0.3">
      <c r="A150" s="6">
        <v>44690</v>
      </c>
      <c r="B150" s="21">
        <v>1243874</v>
      </c>
      <c r="C150" s="8" t="s">
        <v>567</v>
      </c>
      <c r="D150" s="8" t="s">
        <v>0</v>
      </c>
      <c r="E150" s="11">
        <v>91212</v>
      </c>
      <c r="F150" s="8" t="s">
        <v>568</v>
      </c>
      <c r="G150" s="6">
        <v>44687</v>
      </c>
      <c r="H150" s="8" t="s">
        <v>29</v>
      </c>
      <c r="I150" s="21" t="s">
        <v>2</v>
      </c>
      <c r="J150" s="6">
        <f t="shared" si="3"/>
        <v>44732</v>
      </c>
      <c r="K150" s="8" t="s">
        <v>569</v>
      </c>
      <c r="L150" s="8" t="s">
        <v>4</v>
      </c>
      <c r="M150" s="8" t="s">
        <v>1595</v>
      </c>
    </row>
    <row r="151" spans="1:13" ht="14.4" x14ac:dyDescent="0.3">
      <c r="A151" s="6">
        <v>44691</v>
      </c>
      <c r="B151" s="8">
        <v>1245227</v>
      </c>
      <c r="C151" s="8" t="s">
        <v>570</v>
      </c>
      <c r="D151" s="8" t="s">
        <v>214</v>
      </c>
      <c r="E151" s="11">
        <v>9616.7999999999993</v>
      </c>
      <c r="F151" s="8" t="s">
        <v>571</v>
      </c>
      <c r="G151" s="6">
        <v>44687</v>
      </c>
      <c r="H151" s="8" t="s">
        <v>12</v>
      </c>
      <c r="I151" s="21" t="s">
        <v>2</v>
      </c>
      <c r="J151" s="6">
        <f t="shared" si="3"/>
        <v>44732</v>
      </c>
      <c r="K151" s="8" t="s">
        <v>572</v>
      </c>
      <c r="L151" s="8" t="s">
        <v>7</v>
      </c>
      <c r="M151" s="8" t="s">
        <v>1596</v>
      </c>
    </row>
    <row r="152" spans="1:13" ht="14.4" x14ac:dyDescent="0.3">
      <c r="A152" s="6">
        <v>44692</v>
      </c>
      <c r="B152" s="8">
        <v>1046975</v>
      </c>
      <c r="C152" s="8" t="s">
        <v>265</v>
      </c>
      <c r="D152" s="8" t="s">
        <v>33</v>
      </c>
      <c r="E152" s="11">
        <v>173000</v>
      </c>
      <c r="F152" s="8" t="s">
        <v>573</v>
      </c>
      <c r="G152" s="6">
        <v>44691</v>
      </c>
      <c r="H152" s="8" t="s">
        <v>513</v>
      </c>
      <c r="I152" s="21" t="s">
        <v>2</v>
      </c>
      <c r="J152" s="6">
        <f t="shared" si="3"/>
        <v>44736</v>
      </c>
      <c r="K152" s="21" t="s">
        <v>574</v>
      </c>
      <c r="L152" s="8" t="s">
        <v>7</v>
      </c>
      <c r="M152" s="8" t="s">
        <v>1595</v>
      </c>
    </row>
    <row r="153" spans="1:13" ht="14.4" x14ac:dyDescent="0.3">
      <c r="A153" s="6">
        <v>44692</v>
      </c>
      <c r="B153" s="8">
        <v>1224407</v>
      </c>
      <c r="C153" s="8" t="s">
        <v>198</v>
      </c>
      <c r="D153" s="8" t="s">
        <v>15</v>
      </c>
      <c r="E153" s="11">
        <v>113000</v>
      </c>
      <c r="F153" s="8" t="s">
        <v>575</v>
      </c>
      <c r="G153" s="6">
        <v>44691</v>
      </c>
      <c r="H153" s="8" t="s">
        <v>53</v>
      </c>
      <c r="I153" s="21" t="s">
        <v>2</v>
      </c>
      <c r="J153" s="6">
        <f t="shared" si="3"/>
        <v>44736</v>
      </c>
      <c r="K153" s="8" t="s">
        <v>36</v>
      </c>
      <c r="L153" s="8" t="s">
        <v>4</v>
      </c>
      <c r="M153" s="8" t="s">
        <v>1595</v>
      </c>
    </row>
    <row r="154" spans="1:13" ht="14.4" x14ac:dyDescent="0.3">
      <c r="A154" s="6">
        <v>44692</v>
      </c>
      <c r="B154" s="8">
        <v>1236021</v>
      </c>
      <c r="C154" s="8" t="s">
        <v>188</v>
      </c>
      <c r="D154" s="8" t="s">
        <v>227</v>
      </c>
      <c r="E154" s="11">
        <v>70000</v>
      </c>
      <c r="F154" s="8" t="s">
        <v>576</v>
      </c>
      <c r="G154" s="6">
        <v>44692</v>
      </c>
      <c r="H154" s="8" t="s">
        <v>6</v>
      </c>
      <c r="I154" s="21" t="s">
        <v>155</v>
      </c>
      <c r="J154" s="6">
        <f t="shared" si="3"/>
        <v>44737</v>
      </c>
      <c r="K154" s="8" t="s">
        <v>577</v>
      </c>
      <c r="L154" s="8" t="s">
        <v>7</v>
      </c>
      <c r="M154" s="8" t="s">
        <v>1595</v>
      </c>
    </row>
    <row r="155" spans="1:13" ht="14.4" x14ac:dyDescent="0.3">
      <c r="A155" s="6">
        <v>44693</v>
      </c>
      <c r="B155" s="21">
        <v>1221449</v>
      </c>
      <c r="C155" s="8" t="s">
        <v>276</v>
      </c>
      <c r="D155" s="8" t="s">
        <v>15</v>
      </c>
      <c r="E155" s="11">
        <v>99000</v>
      </c>
      <c r="F155" s="8" t="s">
        <v>578</v>
      </c>
      <c r="G155" s="6">
        <v>44691</v>
      </c>
      <c r="H155" s="8" t="s">
        <v>277</v>
      </c>
      <c r="I155" s="21" t="s">
        <v>2</v>
      </c>
      <c r="J155" s="6">
        <f t="shared" si="3"/>
        <v>44736</v>
      </c>
      <c r="K155" s="8" t="s">
        <v>579</v>
      </c>
      <c r="L155" s="8" t="s">
        <v>7</v>
      </c>
      <c r="M155" s="8" t="s">
        <v>1595</v>
      </c>
    </row>
    <row r="156" spans="1:13" ht="14.4" x14ac:dyDescent="0.3">
      <c r="A156" s="6">
        <v>44694</v>
      </c>
      <c r="B156" s="21">
        <v>1239551</v>
      </c>
      <c r="C156" s="8" t="s">
        <v>224</v>
      </c>
      <c r="D156" s="8" t="s">
        <v>43</v>
      </c>
      <c r="E156" s="11">
        <v>37280</v>
      </c>
      <c r="F156" s="8" t="s">
        <v>580</v>
      </c>
      <c r="G156" s="6">
        <v>44692</v>
      </c>
      <c r="H156" s="8" t="s">
        <v>6</v>
      </c>
      <c r="I156" s="21" t="s">
        <v>2</v>
      </c>
      <c r="J156" s="6">
        <f t="shared" si="3"/>
        <v>44737</v>
      </c>
      <c r="K156" s="8" t="s">
        <v>581</v>
      </c>
      <c r="L156" s="8" t="s">
        <v>7</v>
      </c>
      <c r="M156" s="8" t="s">
        <v>1595</v>
      </c>
    </row>
    <row r="157" spans="1:13" ht="14.4" x14ac:dyDescent="0.3">
      <c r="A157" s="6">
        <v>44694</v>
      </c>
      <c r="B157" s="21">
        <v>1193703</v>
      </c>
      <c r="C157" s="8" t="s">
        <v>582</v>
      </c>
      <c r="D157" s="8" t="s">
        <v>5</v>
      </c>
      <c r="E157" s="11">
        <v>219776</v>
      </c>
      <c r="F157" s="8" t="s">
        <v>583</v>
      </c>
      <c r="G157" s="6">
        <v>44693</v>
      </c>
      <c r="H157" s="8" t="s">
        <v>6</v>
      </c>
      <c r="I157" s="21" t="s">
        <v>2</v>
      </c>
      <c r="J157" s="6">
        <f t="shared" si="3"/>
        <v>44738</v>
      </c>
      <c r="K157" s="8" t="s">
        <v>584</v>
      </c>
      <c r="L157" s="8" t="s">
        <v>7</v>
      </c>
      <c r="M157" s="8" t="s">
        <v>1595</v>
      </c>
    </row>
    <row r="158" spans="1:13" ht="14.4" x14ac:dyDescent="0.3">
      <c r="A158" s="6">
        <v>44697</v>
      </c>
      <c r="B158" s="8">
        <v>1094125</v>
      </c>
      <c r="C158" s="8" t="s">
        <v>111</v>
      </c>
      <c r="D158" s="8" t="s">
        <v>0</v>
      </c>
      <c r="E158" s="16">
        <v>410151</v>
      </c>
      <c r="F158" s="8" t="s">
        <v>585</v>
      </c>
      <c r="G158" s="6">
        <v>44727</v>
      </c>
      <c r="H158" s="8" t="s">
        <v>6</v>
      </c>
      <c r="I158" s="21" t="s">
        <v>2</v>
      </c>
      <c r="J158" s="6">
        <f t="shared" si="3"/>
        <v>44772</v>
      </c>
      <c r="K158" s="8" t="s">
        <v>586</v>
      </c>
      <c r="L158" s="8" t="s">
        <v>7</v>
      </c>
      <c r="M158" s="8" t="s">
        <v>1595</v>
      </c>
    </row>
    <row r="159" spans="1:13" ht="14.4" x14ac:dyDescent="0.3">
      <c r="A159" s="6">
        <v>44697</v>
      </c>
      <c r="B159" s="8">
        <v>1165424</v>
      </c>
      <c r="C159" s="8" t="s">
        <v>237</v>
      </c>
      <c r="D159" s="8" t="s">
        <v>204</v>
      </c>
      <c r="E159" s="16">
        <v>182076</v>
      </c>
      <c r="F159" s="8" t="s">
        <v>587</v>
      </c>
      <c r="G159" s="6">
        <v>44727</v>
      </c>
      <c r="H159" s="8" t="s">
        <v>44</v>
      </c>
      <c r="I159" s="21" t="s">
        <v>2</v>
      </c>
      <c r="J159" s="6">
        <f t="shared" si="3"/>
        <v>44772</v>
      </c>
      <c r="K159" s="8" t="s">
        <v>36</v>
      </c>
      <c r="L159" s="8" t="s">
        <v>4</v>
      </c>
      <c r="M159" s="8" t="s">
        <v>1595</v>
      </c>
    </row>
    <row r="160" spans="1:13" ht="14.4" x14ac:dyDescent="0.3">
      <c r="A160" s="6">
        <v>44698</v>
      </c>
      <c r="B160" s="8">
        <v>1165424</v>
      </c>
      <c r="C160" s="8" t="s">
        <v>237</v>
      </c>
      <c r="D160" s="8" t="s">
        <v>204</v>
      </c>
      <c r="E160" s="11">
        <v>224100</v>
      </c>
      <c r="F160" s="16" t="s">
        <v>588</v>
      </c>
      <c r="G160" s="6">
        <v>44696</v>
      </c>
      <c r="H160" s="8" t="s">
        <v>44</v>
      </c>
      <c r="I160" s="21" t="s">
        <v>2</v>
      </c>
      <c r="J160" s="6">
        <f t="shared" si="3"/>
        <v>44741</v>
      </c>
      <c r="K160" s="8" t="s">
        <v>36</v>
      </c>
      <c r="L160" s="8" t="s">
        <v>4</v>
      </c>
      <c r="M160" s="8" t="s">
        <v>1595</v>
      </c>
    </row>
    <row r="161" spans="1:13" ht="14.4" x14ac:dyDescent="0.3">
      <c r="A161" s="6">
        <v>44698</v>
      </c>
      <c r="B161" s="8">
        <v>1246553</v>
      </c>
      <c r="C161" s="8" t="s">
        <v>589</v>
      </c>
      <c r="D161" s="8" t="s">
        <v>43</v>
      </c>
      <c r="E161" s="11">
        <v>76632</v>
      </c>
      <c r="F161" s="8" t="s">
        <v>590</v>
      </c>
      <c r="G161" s="6">
        <v>44694</v>
      </c>
      <c r="H161" s="8" t="s">
        <v>6</v>
      </c>
      <c r="I161" s="21" t="s">
        <v>2</v>
      </c>
      <c r="J161" s="6">
        <f t="shared" si="3"/>
        <v>44739</v>
      </c>
      <c r="K161" s="8" t="s">
        <v>3</v>
      </c>
      <c r="L161" s="8" t="s">
        <v>4</v>
      </c>
      <c r="M161" s="8" t="s">
        <v>1595</v>
      </c>
    </row>
    <row r="162" spans="1:13" ht="14.4" x14ac:dyDescent="0.3">
      <c r="A162" s="6">
        <v>44698</v>
      </c>
      <c r="B162" s="8">
        <v>1179553</v>
      </c>
      <c r="C162" s="8" t="s">
        <v>263</v>
      </c>
      <c r="D162" s="8" t="s">
        <v>5</v>
      </c>
      <c r="E162" s="11">
        <v>760515</v>
      </c>
      <c r="F162" s="8" t="s">
        <v>591</v>
      </c>
      <c r="G162" s="6">
        <v>44696</v>
      </c>
      <c r="H162" s="8" t="s">
        <v>6</v>
      </c>
      <c r="I162" s="21" t="s">
        <v>2</v>
      </c>
      <c r="J162" s="6">
        <f t="shared" si="3"/>
        <v>44741</v>
      </c>
      <c r="K162" s="8" t="s">
        <v>592</v>
      </c>
      <c r="L162" s="8" t="s">
        <v>7</v>
      </c>
      <c r="M162" s="8" t="s">
        <v>1595</v>
      </c>
    </row>
    <row r="163" spans="1:13" ht="14.4" x14ac:dyDescent="0.3">
      <c r="A163" s="6">
        <v>44698</v>
      </c>
      <c r="B163" s="8">
        <v>1179553</v>
      </c>
      <c r="C163" s="8" t="s">
        <v>263</v>
      </c>
      <c r="D163" s="8" t="s">
        <v>5</v>
      </c>
      <c r="E163" s="11">
        <v>960489</v>
      </c>
      <c r="F163" s="8" t="s">
        <v>593</v>
      </c>
      <c r="G163" s="6">
        <v>44696</v>
      </c>
      <c r="H163" s="8" t="s">
        <v>6</v>
      </c>
      <c r="I163" s="21" t="s">
        <v>2</v>
      </c>
      <c r="J163" s="6">
        <f t="shared" si="3"/>
        <v>44741</v>
      </c>
      <c r="K163" s="8" t="s">
        <v>594</v>
      </c>
      <c r="L163" s="8" t="s">
        <v>7</v>
      </c>
      <c r="M163" s="8" t="s">
        <v>1595</v>
      </c>
    </row>
    <row r="164" spans="1:13" ht="14.4" x14ac:dyDescent="0.3">
      <c r="A164" s="6">
        <v>44698</v>
      </c>
      <c r="B164" s="8">
        <v>1243071</v>
      </c>
      <c r="C164" s="8" t="s">
        <v>595</v>
      </c>
      <c r="D164" s="8" t="s">
        <v>41</v>
      </c>
      <c r="E164" s="11">
        <v>37392</v>
      </c>
      <c r="F164" s="8" t="s">
        <v>596</v>
      </c>
      <c r="G164" s="6">
        <v>44696</v>
      </c>
      <c r="H164" s="8" t="s">
        <v>6</v>
      </c>
      <c r="I164" s="21" t="s">
        <v>2</v>
      </c>
      <c r="J164" s="6">
        <f t="shared" si="3"/>
        <v>44741</v>
      </c>
      <c r="K164" s="8" t="s">
        <v>597</v>
      </c>
      <c r="L164" s="8" t="s">
        <v>7</v>
      </c>
      <c r="M164" s="8" t="s">
        <v>1595</v>
      </c>
    </row>
    <row r="165" spans="1:13" ht="14.4" x14ac:dyDescent="0.3">
      <c r="A165" s="6">
        <v>44698</v>
      </c>
      <c r="B165" s="8">
        <v>1046975</v>
      </c>
      <c r="C165" s="8" t="s">
        <v>265</v>
      </c>
      <c r="D165" s="8" t="s">
        <v>33</v>
      </c>
      <c r="E165" s="11">
        <v>166000</v>
      </c>
      <c r="F165" s="16" t="s">
        <v>598</v>
      </c>
      <c r="G165" s="6">
        <v>44697</v>
      </c>
      <c r="H165" s="8" t="s">
        <v>1</v>
      </c>
      <c r="I165" s="21" t="s">
        <v>2</v>
      </c>
      <c r="J165" s="6">
        <f t="shared" si="3"/>
        <v>44742</v>
      </c>
      <c r="K165" s="21" t="s">
        <v>599</v>
      </c>
      <c r="L165" s="8" t="s">
        <v>7</v>
      </c>
      <c r="M165" s="8" t="s">
        <v>1595</v>
      </c>
    </row>
    <row r="166" spans="1:13" ht="14.4" x14ac:dyDescent="0.3">
      <c r="A166" s="6">
        <v>44698</v>
      </c>
      <c r="B166" s="8">
        <v>1228502</v>
      </c>
      <c r="C166" s="8" t="s">
        <v>165</v>
      </c>
      <c r="D166" s="8" t="s">
        <v>15</v>
      </c>
      <c r="E166" s="11">
        <v>70832</v>
      </c>
      <c r="F166" s="16" t="s">
        <v>600</v>
      </c>
      <c r="G166" s="6">
        <v>44697</v>
      </c>
      <c r="H166" s="8" t="s">
        <v>53</v>
      </c>
      <c r="I166" s="21" t="s">
        <v>2</v>
      </c>
      <c r="J166" s="6">
        <f t="shared" si="3"/>
        <v>44742</v>
      </c>
      <c r="K166" s="8" t="s">
        <v>601</v>
      </c>
      <c r="L166" s="8" t="s">
        <v>7</v>
      </c>
      <c r="M166" s="8" t="s">
        <v>1595</v>
      </c>
    </row>
    <row r="167" spans="1:13" ht="14.4" x14ac:dyDescent="0.3">
      <c r="A167" s="6">
        <v>44699</v>
      </c>
      <c r="B167" s="8">
        <v>1193857</v>
      </c>
      <c r="C167" s="8" t="s">
        <v>602</v>
      </c>
      <c r="D167" s="8" t="s">
        <v>13</v>
      </c>
      <c r="E167" s="11">
        <v>150000</v>
      </c>
      <c r="F167" s="8" t="s">
        <v>603</v>
      </c>
      <c r="G167" s="6">
        <v>44697</v>
      </c>
      <c r="H167" s="8" t="s">
        <v>44</v>
      </c>
      <c r="I167" s="21" t="s">
        <v>2</v>
      </c>
      <c r="J167" s="6">
        <f t="shared" si="3"/>
        <v>44742</v>
      </c>
      <c r="K167" s="8" t="s">
        <v>604</v>
      </c>
      <c r="L167" s="8" t="s">
        <v>7</v>
      </c>
      <c r="M167" s="8" t="s">
        <v>1595</v>
      </c>
    </row>
    <row r="168" spans="1:13" ht="14.4" x14ac:dyDescent="0.3">
      <c r="A168" s="6">
        <v>44701</v>
      </c>
      <c r="B168" s="8">
        <v>1193857</v>
      </c>
      <c r="C168" s="8" t="s">
        <v>602</v>
      </c>
      <c r="D168" s="8" t="s">
        <v>13</v>
      </c>
      <c r="E168" s="16">
        <v>241756</v>
      </c>
      <c r="F168" s="8" t="s">
        <v>605</v>
      </c>
      <c r="G168" s="6">
        <v>44699</v>
      </c>
      <c r="H168" s="8" t="s">
        <v>44</v>
      </c>
      <c r="I168" s="21" t="s">
        <v>2</v>
      </c>
      <c r="J168" s="6">
        <f t="shared" si="3"/>
        <v>44744</v>
      </c>
      <c r="K168" s="8" t="s">
        <v>606</v>
      </c>
      <c r="L168" s="8" t="s">
        <v>4</v>
      </c>
      <c r="M168" s="8" t="s">
        <v>1595</v>
      </c>
    </row>
    <row r="169" spans="1:13" ht="14.4" x14ac:dyDescent="0.3">
      <c r="A169" s="6">
        <v>44701</v>
      </c>
      <c r="B169" s="8">
        <v>1241349</v>
      </c>
      <c r="C169" s="8" t="s">
        <v>232</v>
      </c>
      <c r="D169" s="8" t="s">
        <v>43</v>
      </c>
      <c r="E169" s="11">
        <v>23544</v>
      </c>
      <c r="F169" s="8" t="s">
        <v>607</v>
      </c>
      <c r="G169" s="6">
        <v>44699</v>
      </c>
      <c r="H169" s="8" t="s">
        <v>12</v>
      </c>
      <c r="I169" s="21" t="s">
        <v>249</v>
      </c>
      <c r="J169" s="6">
        <f t="shared" si="3"/>
        <v>44744</v>
      </c>
      <c r="K169" s="8" t="s">
        <v>608</v>
      </c>
      <c r="L169" s="8" t="s">
        <v>7</v>
      </c>
      <c r="M169" s="8" t="s">
        <v>1595</v>
      </c>
    </row>
    <row r="170" spans="1:13" ht="14.4" x14ac:dyDescent="0.3">
      <c r="A170" s="6">
        <v>44704</v>
      </c>
      <c r="B170" s="8">
        <v>1228301</v>
      </c>
      <c r="C170" s="8" t="s">
        <v>422</v>
      </c>
      <c r="D170" s="8" t="s">
        <v>84</v>
      </c>
      <c r="E170" s="11">
        <v>153624</v>
      </c>
      <c r="F170" s="8" t="s">
        <v>609</v>
      </c>
      <c r="G170" s="6">
        <v>44700</v>
      </c>
      <c r="H170" s="8" t="s">
        <v>29</v>
      </c>
      <c r="I170" s="21" t="s">
        <v>2</v>
      </c>
      <c r="J170" s="6">
        <f t="shared" si="3"/>
        <v>44745</v>
      </c>
      <c r="K170" s="8" t="s">
        <v>606</v>
      </c>
      <c r="L170" s="8" t="s">
        <v>4</v>
      </c>
      <c r="M170" s="8" t="s">
        <v>1596</v>
      </c>
    </row>
    <row r="171" spans="1:13" ht="14.4" x14ac:dyDescent="0.3">
      <c r="A171" s="6">
        <v>44704</v>
      </c>
      <c r="B171" s="8">
        <v>1106824</v>
      </c>
      <c r="C171" s="8" t="s">
        <v>381</v>
      </c>
      <c r="D171" s="8" t="s">
        <v>41</v>
      </c>
      <c r="E171" s="11">
        <v>185502</v>
      </c>
      <c r="F171" s="8" t="s">
        <v>610</v>
      </c>
      <c r="G171" s="6">
        <v>44701</v>
      </c>
      <c r="H171" s="8" t="s">
        <v>6</v>
      </c>
      <c r="I171" s="21" t="s">
        <v>2</v>
      </c>
      <c r="J171" s="6">
        <f t="shared" si="3"/>
        <v>44746</v>
      </c>
      <c r="K171" s="8" t="s">
        <v>611</v>
      </c>
      <c r="L171" s="8" t="s">
        <v>7</v>
      </c>
      <c r="M171" s="8" t="s">
        <v>1595</v>
      </c>
    </row>
    <row r="172" spans="1:13" ht="14.4" x14ac:dyDescent="0.3">
      <c r="A172" s="6">
        <v>44704</v>
      </c>
      <c r="B172" s="8">
        <v>1247740</v>
      </c>
      <c r="C172" s="8" t="s">
        <v>612</v>
      </c>
      <c r="D172" s="8" t="s">
        <v>41</v>
      </c>
      <c r="E172" s="11">
        <v>48322.95</v>
      </c>
      <c r="F172" s="8" t="s">
        <v>613</v>
      </c>
      <c r="G172" s="6">
        <v>44701</v>
      </c>
      <c r="H172" s="8" t="s">
        <v>34</v>
      </c>
      <c r="I172" s="21" t="s">
        <v>2</v>
      </c>
      <c r="J172" s="6">
        <f t="shared" si="3"/>
        <v>44746</v>
      </c>
      <c r="K172" s="8" t="s">
        <v>614</v>
      </c>
      <c r="L172" s="8" t="s">
        <v>7</v>
      </c>
      <c r="M172" s="8" t="s">
        <v>1595</v>
      </c>
    </row>
    <row r="173" spans="1:13" ht="14.4" x14ac:dyDescent="0.3">
      <c r="A173" s="6">
        <v>44706</v>
      </c>
      <c r="B173" s="8">
        <v>1189976</v>
      </c>
      <c r="C173" s="8" t="s">
        <v>88</v>
      </c>
      <c r="D173" s="8" t="s">
        <v>615</v>
      </c>
      <c r="E173" s="11">
        <v>89752</v>
      </c>
      <c r="F173" s="8" t="s">
        <v>616</v>
      </c>
      <c r="G173" s="6">
        <v>44704</v>
      </c>
      <c r="H173" s="8" t="s">
        <v>38</v>
      </c>
      <c r="I173" s="21" t="s">
        <v>80</v>
      </c>
      <c r="J173" s="6">
        <f t="shared" si="3"/>
        <v>44749</v>
      </c>
      <c r="K173" s="8" t="s">
        <v>3</v>
      </c>
      <c r="L173" s="8" t="s">
        <v>4</v>
      </c>
      <c r="M173" s="8" t="s">
        <v>1595</v>
      </c>
    </row>
    <row r="174" spans="1:13" ht="14.4" x14ac:dyDescent="0.3">
      <c r="A174" s="6">
        <v>44707</v>
      </c>
      <c r="B174" s="8">
        <v>1243772</v>
      </c>
      <c r="C174" s="8" t="s">
        <v>617</v>
      </c>
      <c r="D174" s="8" t="s">
        <v>0</v>
      </c>
      <c r="E174" s="11">
        <v>44436</v>
      </c>
      <c r="F174" s="8" t="s">
        <v>618</v>
      </c>
      <c r="G174" s="6">
        <v>44705</v>
      </c>
      <c r="H174" s="8" t="s">
        <v>6</v>
      </c>
      <c r="I174" s="21" t="s">
        <v>619</v>
      </c>
      <c r="J174" s="6">
        <f t="shared" si="3"/>
        <v>44750</v>
      </c>
      <c r="K174" s="8" t="s">
        <v>620</v>
      </c>
      <c r="L174" s="8" t="s">
        <v>7</v>
      </c>
      <c r="M174" s="8" t="s">
        <v>1595</v>
      </c>
    </row>
    <row r="175" spans="1:13" ht="14.4" x14ac:dyDescent="0.3">
      <c r="A175" s="6">
        <v>44707</v>
      </c>
      <c r="B175" s="8">
        <v>1213883</v>
      </c>
      <c r="C175" s="8" t="s">
        <v>37</v>
      </c>
      <c r="D175" s="8" t="s">
        <v>9</v>
      </c>
      <c r="E175" s="11">
        <v>57600</v>
      </c>
      <c r="F175" s="8" t="s">
        <v>621</v>
      </c>
      <c r="G175" s="6">
        <v>44706</v>
      </c>
      <c r="H175" s="8" t="s">
        <v>38</v>
      </c>
      <c r="I175" s="21" t="s">
        <v>2</v>
      </c>
      <c r="J175" s="6">
        <f t="shared" si="3"/>
        <v>44751</v>
      </c>
      <c r="K175" s="8" t="s">
        <v>622</v>
      </c>
      <c r="L175" s="8" t="s">
        <v>7</v>
      </c>
      <c r="M175" s="8" t="s">
        <v>1595</v>
      </c>
    </row>
    <row r="176" spans="1:13" ht="14.4" x14ac:dyDescent="0.3">
      <c r="A176" s="6">
        <v>44708</v>
      </c>
      <c r="B176" s="8">
        <v>1189976</v>
      </c>
      <c r="C176" s="8" t="s">
        <v>88</v>
      </c>
      <c r="D176" s="8" t="s">
        <v>615</v>
      </c>
      <c r="E176" s="11">
        <v>21312</v>
      </c>
      <c r="F176" s="8" t="s">
        <v>623</v>
      </c>
      <c r="G176" s="6">
        <v>44711</v>
      </c>
      <c r="H176" s="8" t="s">
        <v>38</v>
      </c>
      <c r="I176" s="21" t="s">
        <v>89</v>
      </c>
      <c r="J176" s="6">
        <f t="shared" si="3"/>
        <v>44756</v>
      </c>
      <c r="K176" s="8" t="s">
        <v>3</v>
      </c>
      <c r="L176" s="8" t="s">
        <v>4</v>
      </c>
      <c r="M176" s="8" t="s">
        <v>1595</v>
      </c>
    </row>
    <row r="177" spans="1:13" ht="14.4" x14ac:dyDescent="0.3">
      <c r="A177" s="6">
        <v>44712</v>
      </c>
      <c r="B177" s="8">
        <v>1165424</v>
      </c>
      <c r="C177" s="8" t="s">
        <v>237</v>
      </c>
      <c r="D177" s="8" t="s">
        <v>624</v>
      </c>
      <c r="E177" s="11">
        <v>225996</v>
      </c>
      <c r="F177" s="8" t="s">
        <v>625</v>
      </c>
      <c r="G177" s="6">
        <v>44711</v>
      </c>
      <c r="H177" s="8" t="s">
        <v>44</v>
      </c>
      <c r="I177" s="21" t="s">
        <v>2</v>
      </c>
      <c r="J177" s="6">
        <f t="shared" si="3"/>
        <v>44756</v>
      </c>
      <c r="K177" s="8" t="s">
        <v>36</v>
      </c>
      <c r="L177" s="8" t="s">
        <v>4</v>
      </c>
      <c r="M177" s="8" t="s">
        <v>1595</v>
      </c>
    </row>
    <row r="178" spans="1:13" ht="14.4" x14ac:dyDescent="0.3">
      <c r="A178" s="6">
        <v>44712</v>
      </c>
      <c r="B178" s="8">
        <v>1096225</v>
      </c>
      <c r="C178" s="8" t="s">
        <v>240</v>
      </c>
      <c r="D178" s="8" t="s">
        <v>9</v>
      </c>
      <c r="E178" s="16">
        <v>19650</v>
      </c>
      <c r="F178" s="8" t="s">
        <v>626</v>
      </c>
      <c r="G178" s="6">
        <v>44709</v>
      </c>
      <c r="H178" s="8" t="s">
        <v>10</v>
      </c>
      <c r="I178" s="44" t="s">
        <v>2</v>
      </c>
      <c r="J178" s="6">
        <f t="shared" si="3"/>
        <v>44754</v>
      </c>
      <c r="K178" s="8" t="s">
        <v>627</v>
      </c>
      <c r="L178" s="8" t="s">
        <v>7</v>
      </c>
      <c r="M178" s="8" t="s">
        <v>1595</v>
      </c>
    </row>
    <row r="179" spans="1:13" ht="14.4" x14ac:dyDescent="0.3">
      <c r="A179" s="6">
        <v>44712</v>
      </c>
      <c r="B179" s="8">
        <v>1119636</v>
      </c>
      <c r="C179" s="8" t="s">
        <v>550</v>
      </c>
      <c r="D179" s="8" t="s">
        <v>5</v>
      </c>
      <c r="E179" s="11">
        <v>86904</v>
      </c>
      <c r="F179" s="8" t="s">
        <v>628</v>
      </c>
      <c r="G179" s="6">
        <v>44711</v>
      </c>
      <c r="H179" s="8" t="s">
        <v>29</v>
      </c>
      <c r="I179" s="21" t="s">
        <v>2</v>
      </c>
      <c r="J179" s="6">
        <f t="shared" si="3"/>
        <v>44756</v>
      </c>
      <c r="K179" s="8" t="s">
        <v>629</v>
      </c>
      <c r="L179" s="8" t="s">
        <v>7</v>
      </c>
      <c r="M179" s="8" t="s">
        <v>1595</v>
      </c>
    </row>
    <row r="180" spans="1:13" ht="14.4" x14ac:dyDescent="0.3">
      <c r="A180" s="6">
        <v>44712</v>
      </c>
      <c r="B180" s="8">
        <v>1119636</v>
      </c>
      <c r="C180" s="8" t="s">
        <v>550</v>
      </c>
      <c r="D180" s="8" t="s">
        <v>5</v>
      </c>
      <c r="E180" s="16">
        <v>6816</v>
      </c>
      <c r="F180" s="8" t="s">
        <v>630</v>
      </c>
      <c r="G180" s="6">
        <v>44711</v>
      </c>
      <c r="H180" s="8" t="s">
        <v>29</v>
      </c>
      <c r="I180" s="21" t="s">
        <v>2</v>
      </c>
      <c r="J180" s="6">
        <f t="shared" si="3"/>
        <v>44756</v>
      </c>
      <c r="K180" s="8" t="s">
        <v>629</v>
      </c>
      <c r="L180" s="8" t="s">
        <v>7</v>
      </c>
      <c r="M180" s="8" t="s">
        <v>1595</v>
      </c>
    </row>
    <row r="181" spans="1:13" ht="14.4" x14ac:dyDescent="0.3">
      <c r="A181" s="6">
        <v>44712</v>
      </c>
      <c r="B181" s="8">
        <v>1225776</v>
      </c>
      <c r="C181" s="8" t="s">
        <v>62</v>
      </c>
      <c r="D181" s="8" t="s">
        <v>9</v>
      </c>
      <c r="E181" s="16">
        <v>46860</v>
      </c>
      <c r="F181" s="8" t="s">
        <v>631</v>
      </c>
      <c r="G181" s="6">
        <v>44711</v>
      </c>
      <c r="H181" s="8" t="s">
        <v>6</v>
      </c>
      <c r="I181" s="44" t="s">
        <v>2</v>
      </c>
      <c r="J181" s="6">
        <f t="shared" si="3"/>
        <v>44756</v>
      </c>
      <c r="K181" s="8" t="s">
        <v>632</v>
      </c>
      <c r="L181" s="8" t="s">
        <v>7</v>
      </c>
      <c r="M181" s="8" t="s">
        <v>1595</v>
      </c>
    </row>
    <row r="182" spans="1:13" ht="14.4" x14ac:dyDescent="0.3">
      <c r="A182" s="6">
        <v>44713</v>
      </c>
      <c r="B182" s="8">
        <v>1246626</v>
      </c>
      <c r="C182" s="8" t="s">
        <v>633</v>
      </c>
      <c r="D182" s="8" t="s">
        <v>15</v>
      </c>
      <c r="E182" s="11">
        <v>13258</v>
      </c>
      <c r="F182" s="8" t="s">
        <v>634</v>
      </c>
      <c r="G182" s="6">
        <v>44711</v>
      </c>
      <c r="H182" s="8" t="s">
        <v>635</v>
      </c>
      <c r="I182" s="21" t="s">
        <v>2</v>
      </c>
      <c r="J182" s="6">
        <f t="shared" si="3"/>
        <v>44756</v>
      </c>
      <c r="K182" s="8" t="s">
        <v>636</v>
      </c>
      <c r="L182" s="8" t="s">
        <v>7</v>
      </c>
      <c r="M182" s="8" t="s">
        <v>1595</v>
      </c>
    </row>
    <row r="183" spans="1:13" ht="14.4" x14ac:dyDescent="0.3">
      <c r="A183" s="6">
        <v>44713</v>
      </c>
      <c r="B183" s="8">
        <v>1205677</v>
      </c>
      <c r="C183" s="8" t="s">
        <v>461</v>
      </c>
      <c r="D183" s="8" t="s">
        <v>41</v>
      </c>
      <c r="E183" s="11">
        <v>300000</v>
      </c>
      <c r="F183" s="8" t="s">
        <v>637</v>
      </c>
      <c r="G183" s="6">
        <v>44712</v>
      </c>
      <c r="H183" s="8" t="s">
        <v>6</v>
      </c>
      <c r="I183" s="21" t="s">
        <v>2</v>
      </c>
      <c r="J183" s="6">
        <f t="shared" si="3"/>
        <v>44757</v>
      </c>
      <c r="K183" s="8" t="s">
        <v>638</v>
      </c>
      <c r="L183" s="8" t="s">
        <v>4</v>
      </c>
      <c r="M183" s="8" t="s">
        <v>1595</v>
      </c>
    </row>
    <row r="184" spans="1:13" ht="14.4" x14ac:dyDescent="0.3">
      <c r="A184" s="6">
        <v>44713</v>
      </c>
      <c r="B184" s="8">
        <v>1065059</v>
      </c>
      <c r="C184" s="8" t="s">
        <v>217</v>
      </c>
      <c r="D184" s="8" t="s">
        <v>214</v>
      </c>
      <c r="E184" s="11">
        <v>129949.62</v>
      </c>
      <c r="F184" s="8" t="s">
        <v>639</v>
      </c>
      <c r="G184" s="6">
        <v>44712</v>
      </c>
      <c r="H184" s="8" t="s">
        <v>12</v>
      </c>
      <c r="I184" s="21" t="s">
        <v>2</v>
      </c>
      <c r="J184" s="6">
        <f t="shared" si="3"/>
        <v>44757</v>
      </c>
      <c r="K184" s="8" t="s">
        <v>640</v>
      </c>
      <c r="L184" s="8" t="s">
        <v>7</v>
      </c>
      <c r="M184" s="8" t="s">
        <v>1596</v>
      </c>
    </row>
    <row r="185" spans="1:13" ht="14.4" x14ac:dyDescent="0.3">
      <c r="A185" s="6">
        <v>44713</v>
      </c>
      <c r="B185" s="8">
        <v>1179553</v>
      </c>
      <c r="C185" s="8" t="s">
        <v>61</v>
      </c>
      <c r="D185" s="8" t="s">
        <v>5</v>
      </c>
      <c r="E185" s="11">
        <v>701592</v>
      </c>
      <c r="F185" s="8" t="s">
        <v>641</v>
      </c>
      <c r="G185" s="6">
        <v>44712</v>
      </c>
      <c r="H185" s="8" t="s">
        <v>6</v>
      </c>
      <c r="I185" s="21" t="s">
        <v>642</v>
      </c>
      <c r="J185" s="6">
        <f t="shared" si="3"/>
        <v>44757</v>
      </c>
      <c r="K185" s="8" t="s">
        <v>643</v>
      </c>
      <c r="L185" s="8" t="s">
        <v>7</v>
      </c>
      <c r="M185" s="8" t="s">
        <v>1595</v>
      </c>
    </row>
    <row r="186" spans="1:13" ht="14.4" x14ac:dyDescent="0.3">
      <c r="A186" s="6">
        <v>44713</v>
      </c>
      <c r="B186" s="8">
        <v>1193708</v>
      </c>
      <c r="C186" s="8" t="s">
        <v>181</v>
      </c>
      <c r="D186" s="8" t="s">
        <v>11</v>
      </c>
      <c r="E186" s="11">
        <v>277200</v>
      </c>
      <c r="F186" s="8" t="s">
        <v>644</v>
      </c>
      <c r="G186" s="6">
        <v>44712</v>
      </c>
      <c r="H186" s="8" t="s">
        <v>182</v>
      </c>
      <c r="I186" s="21" t="s">
        <v>2</v>
      </c>
      <c r="J186" s="6">
        <f t="shared" si="3"/>
        <v>44757</v>
      </c>
      <c r="K186" s="8" t="s">
        <v>645</v>
      </c>
      <c r="L186" s="8" t="s">
        <v>7</v>
      </c>
      <c r="M186" s="8" t="s">
        <v>1595</v>
      </c>
    </row>
    <row r="187" spans="1:13" ht="43.2" x14ac:dyDescent="0.3">
      <c r="A187" s="6">
        <v>44713</v>
      </c>
      <c r="B187" s="8">
        <v>1238049</v>
      </c>
      <c r="C187" s="8" t="s">
        <v>254</v>
      </c>
      <c r="D187" s="8" t="s">
        <v>9</v>
      </c>
      <c r="E187" s="11">
        <v>235000</v>
      </c>
      <c r="F187" s="8" t="s">
        <v>646</v>
      </c>
      <c r="G187" s="6">
        <v>44712</v>
      </c>
      <c r="H187" s="8" t="s">
        <v>6</v>
      </c>
      <c r="I187" s="21" t="s">
        <v>2</v>
      </c>
      <c r="J187" s="6">
        <f t="shared" si="3"/>
        <v>44757</v>
      </c>
      <c r="K187" s="24" t="s">
        <v>647</v>
      </c>
      <c r="L187" s="8" t="s">
        <v>7</v>
      </c>
      <c r="M187" s="8" t="s">
        <v>1595</v>
      </c>
    </row>
    <row r="188" spans="1:13" ht="14.4" x14ac:dyDescent="0.3">
      <c r="A188" s="6">
        <v>44713</v>
      </c>
      <c r="B188" s="8">
        <v>1238049</v>
      </c>
      <c r="C188" s="8" t="s">
        <v>254</v>
      </c>
      <c r="D188" s="8" t="s">
        <v>9</v>
      </c>
      <c r="E188" s="11">
        <v>246095</v>
      </c>
      <c r="F188" s="8" t="s">
        <v>648</v>
      </c>
      <c r="G188" s="6">
        <v>44712</v>
      </c>
      <c r="H188" s="8" t="s">
        <v>6</v>
      </c>
      <c r="I188" s="21" t="s">
        <v>2</v>
      </c>
      <c r="J188" s="6">
        <f t="shared" si="3"/>
        <v>44757</v>
      </c>
      <c r="K188" s="8" t="s">
        <v>649</v>
      </c>
      <c r="L188" s="8" t="s">
        <v>7</v>
      </c>
      <c r="M188" s="8" t="s">
        <v>1595</v>
      </c>
    </row>
    <row r="189" spans="1:13" ht="14.4" x14ac:dyDescent="0.3">
      <c r="A189" s="6">
        <v>44713</v>
      </c>
      <c r="B189" s="8">
        <v>1245296</v>
      </c>
      <c r="C189" s="8" t="s">
        <v>650</v>
      </c>
      <c r="D189" s="8" t="s">
        <v>43</v>
      </c>
      <c r="E189" s="11">
        <v>105090</v>
      </c>
      <c r="F189" s="8" t="s">
        <v>651</v>
      </c>
      <c r="G189" s="6">
        <v>44712</v>
      </c>
      <c r="H189" s="8" t="s">
        <v>6</v>
      </c>
      <c r="I189" s="21" t="s">
        <v>2</v>
      </c>
      <c r="J189" s="6">
        <f t="shared" si="3"/>
        <v>44757</v>
      </c>
      <c r="K189" s="8" t="s">
        <v>652</v>
      </c>
      <c r="L189" s="8" t="s">
        <v>4</v>
      </c>
      <c r="M189" s="8" t="s">
        <v>1595</v>
      </c>
    </row>
    <row r="190" spans="1:13" ht="14.4" x14ac:dyDescent="0.3">
      <c r="A190" s="6">
        <v>44713</v>
      </c>
      <c r="B190" s="8">
        <v>1245296</v>
      </c>
      <c r="C190" s="8" t="s">
        <v>650</v>
      </c>
      <c r="D190" s="8" t="s">
        <v>43</v>
      </c>
      <c r="E190" s="11">
        <v>205974</v>
      </c>
      <c r="F190" s="8" t="s">
        <v>653</v>
      </c>
      <c r="G190" s="6">
        <v>44712</v>
      </c>
      <c r="H190" s="8" t="s">
        <v>6</v>
      </c>
      <c r="I190" s="21" t="s">
        <v>2</v>
      </c>
      <c r="J190" s="6">
        <f t="shared" si="3"/>
        <v>44757</v>
      </c>
      <c r="K190" s="8" t="s">
        <v>652</v>
      </c>
      <c r="L190" s="8" t="s">
        <v>4</v>
      </c>
      <c r="M190" s="8" t="s">
        <v>1595</v>
      </c>
    </row>
    <row r="191" spans="1:13" ht="14.4" x14ac:dyDescent="0.3">
      <c r="A191" s="6">
        <v>44715</v>
      </c>
      <c r="B191" s="8">
        <v>1241867</v>
      </c>
      <c r="C191" s="8" t="s">
        <v>270</v>
      </c>
      <c r="D191" s="8" t="s">
        <v>43</v>
      </c>
      <c r="E191" s="11">
        <v>200000</v>
      </c>
      <c r="F191" s="8" t="s">
        <v>654</v>
      </c>
      <c r="G191" s="6">
        <v>44713</v>
      </c>
      <c r="H191" s="8" t="s">
        <v>1</v>
      </c>
      <c r="I191" s="21" t="s">
        <v>2</v>
      </c>
      <c r="J191" s="6">
        <f t="shared" si="3"/>
        <v>44758</v>
      </c>
      <c r="K191" s="8" t="s">
        <v>3</v>
      </c>
      <c r="L191" s="8" t="s">
        <v>4</v>
      </c>
      <c r="M191" s="8" t="s">
        <v>1595</v>
      </c>
    </row>
    <row r="192" spans="1:13" ht="14.4" x14ac:dyDescent="0.3">
      <c r="A192" s="6">
        <v>44715</v>
      </c>
      <c r="B192" s="8">
        <v>1247886</v>
      </c>
      <c r="C192" s="8" t="s">
        <v>655</v>
      </c>
      <c r="D192" s="8" t="s">
        <v>624</v>
      </c>
      <c r="E192" s="16">
        <v>49266</v>
      </c>
      <c r="F192" s="8" t="s">
        <v>656</v>
      </c>
      <c r="G192" s="6">
        <v>44713</v>
      </c>
      <c r="H192" s="8" t="s">
        <v>1</v>
      </c>
      <c r="I192" s="21" t="s">
        <v>2</v>
      </c>
      <c r="J192" s="6">
        <f t="shared" si="3"/>
        <v>44758</v>
      </c>
      <c r="K192" s="8" t="s">
        <v>3</v>
      </c>
      <c r="L192" s="8" t="s">
        <v>4</v>
      </c>
      <c r="M192" s="8" t="s">
        <v>1595</v>
      </c>
    </row>
    <row r="193" spans="1:13" ht="14.4" x14ac:dyDescent="0.3">
      <c r="A193" s="6">
        <v>44720</v>
      </c>
      <c r="B193" s="8">
        <v>1245979</v>
      </c>
      <c r="C193" s="8" t="s">
        <v>271</v>
      </c>
      <c r="D193" s="8" t="s">
        <v>115</v>
      </c>
      <c r="E193" s="11">
        <v>50000</v>
      </c>
      <c r="F193" s="8" t="s">
        <v>657</v>
      </c>
      <c r="G193" s="6">
        <v>44718</v>
      </c>
      <c r="H193" s="8" t="s">
        <v>118</v>
      </c>
      <c r="I193" s="21" t="s">
        <v>2</v>
      </c>
      <c r="J193" s="6">
        <f t="shared" si="3"/>
        <v>44763</v>
      </c>
      <c r="K193" s="8" t="s">
        <v>3</v>
      </c>
      <c r="L193" s="8" t="s">
        <v>4</v>
      </c>
      <c r="M193" s="8" t="s">
        <v>1595</v>
      </c>
    </row>
    <row r="194" spans="1:13" ht="14.4" x14ac:dyDescent="0.3">
      <c r="A194" s="6">
        <v>44720</v>
      </c>
      <c r="B194" s="8">
        <v>1240582</v>
      </c>
      <c r="C194" s="8" t="s">
        <v>525</v>
      </c>
      <c r="D194" s="8" t="s">
        <v>214</v>
      </c>
      <c r="E194" s="11">
        <v>200161.9</v>
      </c>
      <c r="F194" s="8" t="s">
        <v>658</v>
      </c>
      <c r="G194" s="6">
        <v>44719</v>
      </c>
      <c r="H194" s="8" t="s">
        <v>12</v>
      </c>
      <c r="I194" s="21" t="s">
        <v>2</v>
      </c>
      <c r="J194" s="6">
        <f t="shared" si="3"/>
        <v>44764</v>
      </c>
      <c r="K194" s="8" t="s">
        <v>659</v>
      </c>
      <c r="L194" s="8" t="s">
        <v>7</v>
      </c>
      <c r="M194" s="8" t="s">
        <v>1596</v>
      </c>
    </row>
    <row r="195" spans="1:13" ht="14.4" x14ac:dyDescent="0.3">
      <c r="A195" s="6">
        <v>44721</v>
      </c>
      <c r="B195" s="8">
        <v>1248017</v>
      </c>
      <c r="C195" s="8" t="s">
        <v>660</v>
      </c>
      <c r="D195" s="8" t="s">
        <v>8</v>
      </c>
      <c r="E195" s="16">
        <v>24960</v>
      </c>
      <c r="F195" s="8" t="s">
        <v>661</v>
      </c>
      <c r="G195" s="6">
        <v>44719</v>
      </c>
      <c r="H195" s="8" t="s">
        <v>6</v>
      </c>
      <c r="I195" s="21" t="s">
        <v>2</v>
      </c>
      <c r="J195" s="6">
        <f t="shared" si="3"/>
        <v>44764</v>
      </c>
      <c r="K195" s="8" t="s">
        <v>662</v>
      </c>
      <c r="L195" s="8" t="s">
        <v>7</v>
      </c>
      <c r="M195" s="8" t="s">
        <v>1595</v>
      </c>
    </row>
    <row r="196" spans="1:13" ht="14.4" x14ac:dyDescent="0.3">
      <c r="A196" s="6">
        <v>44722</v>
      </c>
      <c r="B196" s="8">
        <v>1227032</v>
      </c>
      <c r="C196" s="8" t="s">
        <v>184</v>
      </c>
      <c r="D196" s="8" t="s">
        <v>28</v>
      </c>
      <c r="E196" s="16">
        <v>28640</v>
      </c>
      <c r="F196" s="8" t="s">
        <v>663</v>
      </c>
      <c r="G196" s="6">
        <v>44720</v>
      </c>
      <c r="H196" s="8" t="s">
        <v>29</v>
      </c>
      <c r="I196" s="21" t="s">
        <v>664</v>
      </c>
      <c r="J196" s="6">
        <f t="shared" si="3"/>
        <v>44765</v>
      </c>
      <c r="K196" s="8" t="s">
        <v>665</v>
      </c>
      <c r="L196" s="8" t="s">
        <v>7</v>
      </c>
      <c r="M196" s="8" t="s">
        <v>1595</v>
      </c>
    </row>
    <row r="197" spans="1:13" ht="14.4" x14ac:dyDescent="0.3">
      <c r="A197" s="6">
        <v>44722</v>
      </c>
      <c r="B197" s="8">
        <v>1246050</v>
      </c>
      <c r="C197" s="8" t="s">
        <v>364</v>
      </c>
      <c r="D197" s="8" t="s">
        <v>28</v>
      </c>
      <c r="E197" s="16">
        <v>150000</v>
      </c>
      <c r="F197" s="8" t="s">
        <v>666</v>
      </c>
      <c r="G197" s="6">
        <v>44720</v>
      </c>
      <c r="H197" s="8" t="s">
        <v>29</v>
      </c>
      <c r="I197" s="21" t="s">
        <v>2</v>
      </c>
      <c r="J197" s="6">
        <f t="shared" ref="J197:J260" si="4">G197+45</f>
        <v>44765</v>
      </c>
      <c r="K197" s="8" t="s">
        <v>3</v>
      </c>
      <c r="L197" s="8" t="s">
        <v>4</v>
      </c>
      <c r="M197" s="8" t="s">
        <v>1595</v>
      </c>
    </row>
    <row r="198" spans="1:13" ht="14.4" x14ac:dyDescent="0.3">
      <c r="A198" s="6">
        <v>44722</v>
      </c>
      <c r="B198" s="8">
        <v>1247441</v>
      </c>
      <c r="C198" s="8" t="s">
        <v>667</v>
      </c>
      <c r="D198" s="8" t="s">
        <v>28</v>
      </c>
      <c r="E198" s="16">
        <v>500000</v>
      </c>
      <c r="F198" s="8" t="s">
        <v>668</v>
      </c>
      <c r="G198" s="6">
        <v>44720</v>
      </c>
      <c r="H198" s="8" t="s">
        <v>669</v>
      </c>
      <c r="I198" s="21" t="s">
        <v>2</v>
      </c>
      <c r="J198" s="6">
        <f t="shared" si="4"/>
        <v>44765</v>
      </c>
      <c r="K198" s="8" t="s">
        <v>670</v>
      </c>
      <c r="L198" s="8" t="s">
        <v>7</v>
      </c>
      <c r="M198" s="8" t="s">
        <v>1595</v>
      </c>
    </row>
    <row r="199" spans="1:13" ht="14.4" x14ac:dyDescent="0.3">
      <c r="A199" s="6">
        <v>44725</v>
      </c>
      <c r="B199" s="8">
        <v>1168167</v>
      </c>
      <c r="C199" s="8" t="s">
        <v>173</v>
      </c>
      <c r="D199" s="8" t="s">
        <v>5</v>
      </c>
      <c r="E199" s="16">
        <v>118058</v>
      </c>
      <c r="F199" s="8" t="s">
        <v>671</v>
      </c>
      <c r="G199" s="6">
        <v>44721</v>
      </c>
      <c r="H199" s="8" t="s">
        <v>25</v>
      </c>
      <c r="I199" s="21" t="s">
        <v>672</v>
      </c>
      <c r="J199" s="6">
        <f t="shared" si="4"/>
        <v>44766</v>
      </c>
      <c r="K199" s="8" t="s">
        <v>673</v>
      </c>
      <c r="L199" s="8" t="s">
        <v>7</v>
      </c>
      <c r="M199" s="8" t="s">
        <v>1595</v>
      </c>
    </row>
    <row r="200" spans="1:13" ht="14.4" x14ac:dyDescent="0.3">
      <c r="A200" s="6">
        <v>44725</v>
      </c>
      <c r="B200" s="8">
        <v>1224407</v>
      </c>
      <c r="C200" s="8" t="s">
        <v>198</v>
      </c>
      <c r="D200" s="8" t="s">
        <v>15</v>
      </c>
      <c r="E200" s="16">
        <v>113832</v>
      </c>
      <c r="F200" s="8" t="s">
        <v>674</v>
      </c>
      <c r="G200" s="6">
        <v>44722</v>
      </c>
      <c r="H200" s="8" t="s">
        <v>53</v>
      </c>
      <c r="I200" s="21" t="s">
        <v>2</v>
      </c>
      <c r="J200" s="6">
        <f t="shared" si="4"/>
        <v>44767</v>
      </c>
      <c r="K200" s="8" t="s">
        <v>36</v>
      </c>
      <c r="L200" s="8" t="s">
        <v>4</v>
      </c>
      <c r="M200" s="8" t="s">
        <v>1595</v>
      </c>
    </row>
    <row r="201" spans="1:13" ht="14.4" x14ac:dyDescent="0.3">
      <c r="A201" s="6">
        <v>44725</v>
      </c>
      <c r="B201" s="8">
        <v>1240753</v>
      </c>
      <c r="C201" s="8" t="s">
        <v>675</v>
      </c>
      <c r="D201" s="8" t="s">
        <v>28</v>
      </c>
      <c r="E201" s="16">
        <v>16416</v>
      </c>
      <c r="F201" s="8" t="s">
        <v>510</v>
      </c>
      <c r="G201" s="6">
        <v>44722</v>
      </c>
      <c r="H201" s="8" t="s">
        <v>29</v>
      </c>
      <c r="I201" s="21" t="s">
        <v>2</v>
      </c>
      <c r="J201" s="6">
        <f t="shared" si="4"/>
        <v>44767</v>
      </c>
      <c r="K201" s="8" t="s">
        <v>601</v>
      </c>
      <c r="L201" s="8" t="s">
        <v>7</v>
      </c>
      <c r="M201" s="8" t="s">
        <v>1595</v>
      </c>
    </row>
    <row r="202" spans="1:13" ht="14.4" x14ac:dyDescent="0.3">
      <c r="A202" s="6">
        <v>44726</v>
      </c>
      <c r="B202" s="8">
        <v>1094125</v>
      </c>
      <c r="C202" s="8" t="s">
        <v>111</v>
      </c>
      <c r="D202" s="8" t="s">
        <v>0</v>
      </c>
      <c r="E202" s="16">
        <v>477408</v>
      </c>
      <c r="F202" s="8" t="s">
        <v>676</v>
      </c>
      <c r="G202" s="6">
        <v>44725</v>
      </c>
      <c r="H202" s="8" t="s">
        <v>6</v>
      </c>
      <c r="I202" s="21" t="s">
        <v>2</v>
      </c>
      <c r="J202" s="6">
        <f t="shared" si="4"/>
        <v>44770</v>
      </c>
      <c r="K202" s="8" t="s">
        <v>677</v>
      </c>
      <c r="L202" s="8" t="s">
        <v>7</v>
      </c>
      <c r="M202" s="8" t="s">
        <v>1595</v>
      </c>
    </row>
    <row r="203" spans="1:13" ht="14.4" x14ac:dyDescent="0.3">
      <c r="A203" s="6">
        <v>44726</v>
      </c>
      <c r="B203" s="8">
        <v>1100401</v>
      </c>
      <c r="C203" s="8" t="s">
        <v>548</v>
      </c>
      <c r="D203" s="8" t="s">
        <v>33</v>
      </c>
      <c r="E203" s="16">
        <v>200000</v>
      </c>
      <c r="F203" s="8" t="s">
        <v>678</v>
      </c>
      <c r="G203" s="6">
        <v>44725</v>
      </c>
      <c r="H203" s="8" t="s">
        <v>1</v>
      </c>
      <c r="I203" s="21" t="s">
        <v>2</v>
      </c>
      <c r="J203" s="6">
        <f t="shared" si="4"/>
        <v>44770</v>
      </c>
      <c r="K203" s="8" t="s">
        <v>36</v>
      </c>
      <c r="L203" s="8" t="s">
        <v>4</v>
      </c>
      <c r="M203" s="8" t="s">
        <v>1595</v>
      </c>
    </row>
    <row r="204" spans="1:13" ht="14.4" x14ac:dyDescent="0.3">
      <c r="A204" s="6">
        <v>44726</v>
      </c>
      <c r="B204" s="8">
        <v>1242794</v>
      </c>
      <c r="C204" s="8" t="s">
        <v>679</v>
      </c>
      <c r="D204" s="8" t="s">
        <v>9</v>
      </c>
      <c r="E204" s="16">
        <v>118665</v>
      </c>
      <c r="F204" s="8" t="s">
        <v>680</v>
      </c>
      <c r="G204" s="6">
        <v>44725</v>
      </c>
      <c r="H204" s="8" t="s">
        <v>6</v>
      </c>
      <c r="I204" s="21" t="s">
        <v>2</v>
      </c>
      <c r="J204" s="6">
        <f t="shared" si="4"/>
        <v>44770</v>
      </c>
      <c r="K204" s="8" t="s">
        <v>681</v>
      </c>
      <c r="L204" s="8" t="s">
        <v>7</v>
      </c>
      <c r="M204" s="8" t="s">
        <v>1595</v>
      </c>
    </row>
    <row r="205" spans="1:13" ht="14.4" x14ac:dyDescent="0.3">
      <c r="A205" s="6">
        <v>44727</v>
      </c>
      <c r="B205" s="8">
        <v>1193857</v>
      </c>
      <c r="C205" s="8" t="s">
        <v>475</v>
      </c>
      <c r="D205" s="8" t="s">
        <v>13</v>
      </c>
      <c r="E205" s="16">
        <v>230000</v>
      </c>
      <c r="F205" s="8" t="s">
        <v>682</v>
      </c>
      <c r="G205" s="6">
        <v>44725</v>
      </c>
      <c r="H205" s="8" t="s">
        <v>44</v>
      </c>
      <c r="I205" s="21" t="s">
        <v>2</v>
      </c>
      <c r="J205" s="6">
        <f t="shared" si="4"/>
        <v>44770</v>
      </c>
      <c r="K205" s="8" t="s">
        <v>677</v>
      </c>
      <c r="L205" s="8" t="s">
        <v>7</v>
      </c>
      <c r="M205" s="8" t="s">
        <v>1595</v>
      </c>
    </row>
    <row r="206" spans="1:13" ht="14.4" x14ac:dyDescent="0.3">
      <c r="A206" s="6">
        <v>44729</v>
      </c>
      <c r="B206" s="8">
        <v>1240582</v>
      </c>
      <c r="C206" s="8" t="s">
        <v>525</v>
      </c>
      <c r="D206" s="8" t="s">
        <v>214</v>
      </c>
      <c r="E206" s="16">
        <v>112000</v>
      </c>
      <c r="F206" s="8" t="s">
        <v>683</v>
      </c>
      <c r="G206" s="6">
        <v>44742</v>
      </c>
      <c r="H206" s="8" t="s">
        <v>12</v>
      </c>
      <c r="I206" s="21" t="s">
        <v>684</v>
      </c>
      <c r="J206" s="6">
        <f t="shared" si="4"/>
        <v>44787</v>
      </c>
      <c r="K206" s="8" t="s">
        <v>685</v>
      </c>
      <c r="L206" s="8" t="s">
        <v>7</v>
      </c>
      <c r="M206" s="8" t="s">
        <v>1596</v>
      </c>
    </row>
    <row r="207" spans="1:13" ht="14.4" x14ac:dyDescent="0.3">
      <c r="A207" s="6">
        <v>44729</v>
      </c>
      <c r="B207" s="8">
        <v>1240582</v>
      </c>
      <c r="C207" s="8" t="s">
        <v>525</v>
      </c>
      <c r="D207" s="8" t="s">
        <v>214</v>
      </c>
      <c r="E207" s="16">
        <v>107617.1</v>
      </c>
      <c r="F207" s="8" t="s">
        <v>686</v>
      </c>
      <c r="G207" s="6">
        <v>44754</v>
      </c>
      <c r="H207" s="8" t="s">
        <v>12</v>
      </c>
      <c r="I207" s="21" t="s">
        <v>684</v>
      </c>
      <c r="J207" s="6">
        <f t="shared" si="4"/>
        <v>44799</v>
      </c>
      <c r="K207" s="8" t="s">
        <v>687</v>
      </c>
      <c r="L207" s="8" t="s">
        <v>7</v>
      </c>
      <c r="M207" s="8" t="s">
        <v>1596</v>
      </c>
    </row>
    <row r="208" spans="1:13" ht="14.4" x14ac:dyDescent="0.3">
      <c r="A208" s="6">
        <v>44729</v>
      </c>
      <c r="B208" s="8">
        <v>1240582</v>
      </c>
      <c r="C208" s="8" t="s">
        <v>525</v>
      </c>
      <c r="D208" s="8" t="s">
        <v>214</v>
      </c>
      <c r="E208" s="16">
        <v>102000</v>
      </c>
      <c r="F208" s="8" t="s">
        <v>688</v>
      </c>
      <c r="G208" s="6">
        <v>44781</v>
      </c>
      <c r="H208" s="8" t="s">
        <v>12</v>
      </c>
      <c r="I208" s="21" t="s">
        <v>684</v>
      </c>
      <c r="J208" s="6">
        <f t="shared" si="4"/>
        <v>44826</v>
      </c>
      <c r="K208" s="8" t="s">
        <v>689</v>
      </c>
      <c r="L208" s="8" t="s">
        <v>7</v>
      </c>
      <c r="M208" s="8" t="s">
        <v>1596</v>
      </c>
    </row>
    <row r="209" spans="1:13" ht="14.4" x14ac:dyDescent="0.3">
      <c r="A209" s="6">
        <v>44733</v>
      </c>
      <c r="B209" s="8">
        <v>1243876</v>
      </c>
      <c r="C209" s="8" t="s">
        <v>466</v>
      </c>
      <c r="D209" s="8" t="s">
        <v>15</v>
      </c>
      <c r="E209" s="16">
        <v>10000</v>
      </c>
      <c r="F209" s="8" t="s">
        <v>467</v>
      </c>
      <c r="G209" s="6">
        <v>44729</v>
      </c>
      <c r="H209" s="8" t="s">
        <v>53</v>
      </c>
      <c r="I209" s="21" t="s">
        <v>2</v>
      </c>
      <c r="J209" s="6">
        <f t="shared" si="4"/>
        <v>44774</v>
      </c>
      <c r="K209" s="8" t="s">
        <v>3</v>
      </c>
      <c r="L209" s="8" t="s">
        <v>4</v>
      </c>
      <c r="M209" s="8" t="s">
        <v>1595</v>
      </c>
    </row>
    <row r="210" spans="1:13" ht="14.4" x14ac:dyDescent="0.3">
      <c r="A210" s="6">
        <v>44734</v>
      </c>
      <c r="B210" s="8">
        <v>1193857</v>
      </c>
      <c r="C210" s="8" t="s">
        <v>475</v>
      </c>
      <c r="D210" s="8" t="s">
        <v>13</v>
      </c>
      <c r="E210" s="16">
        <v>230000</v>
      </c>
      <c r="F210" s="8" t="s">
        <v>690</v>
      </c>
      <c r="G210" s="6">
        <v>44732</v>
      </c>
      <c r="H210" s="8" t="s">
        <v>44</v>
      </c>
      <c r="I210" s="21" t="s">
        <v>2</v>
      </c>
      <c r="J210" s="6">
        <f t="shared" si="4"/>
        <v>44777</v>
      </c>
      <c r="K210" s="8" t="s">
        <v>691</v>
      </c>
      <c r="L210" s="8" t="s">
        <v>7</v>
      </c>
      <c r="M210" s="8" t="s">
        <v>1595</v>
      </c>
    </row>
    <row r="211" spans="1:13" ht="14.4" x14ac:dyDescent="0.3">
      <c r="A211" s="6">
        <v>44735</v>
      </c>
      <c r="B211" s="8">
        <v>1231306</v>
      </c>
      <c r="C211" s="8" t="s">
        <v>396</v>
      </c>
      <c r="D211" s="8" t="s">
        <v>84</v>
      </c>
      <c r="E211" s="16">
        <v>63362.43</v>
      </c>
      <c r="F211" s="8" t="s">
        <v>397</v>
      </c>
      <c r="G211" s="6">
        <v>44733</v>
      </c>
      <c r="H211" s="8" t="s">
        <v>6</v>
      </c>
      <c r="I211" s="21" t="s">
        <v>2</v>
      </c>
      <c r="J211" s="6">
        <f t="shared" si="4"/>
        <v>44778</v>
      </c>
      <c r="K211" s="8" t="s">
        <v>692</v>
      </c>
      <c r="L211" s="8" t="s">
        <v>4</v>
      </c>
      <c r="M211" s="8" t="s">
        <v>1596</v>
      </c>
    </row>
    <row r="212" spans="1:13" ht="14.4" x14ac:dyDescent="0.3">
      <c r="A212" s="6">
        <v>44735</v>
      </c>
      <c r="B212" s="8">
        <v>1240590</v>
      </c>
      <c r="C212" s="8" t="s">
        <v>223</v>
      </c>
      <c r="D212" s="8" t="s">
        <v>8</v>
      </c>
      <c r="E212" s="16">
        <v>200000</v>
      </c>
      <c r="F212" s="8" t="s">
        <v>693</v>
      </c>
      <c r="G212" s="6">
        <v>44733</v>
      </c>
      <c r="H212" s="8" t="s">
        <v>6</v>
      </c>
      <c r="I212" s="21" t="s">
        <v>96</v>
      </c>
      <c r="J212" s="6">
        <f t="shared" si="4"/>
        <v>44778</v>
      </c>
      <c r="K212" s="8" t="s">
        <v>36</v>
      </c>
      <c r="L212" s="8" t="s">
        <v>4</v>
      </c>
      <c r="M212" s="8" t="s">
        <v>1595</v>
      </c>
    </row>
    <row r="213" spans="1:13" ht="14.4" x14ac:dyDescent="0.3">
      <c r="A213" s="6">
        <v>44736</v>
      </c>
      <c r="B213" s="8">
        <v>1247963</v>
      </c>
      <c r="C213" s="8" t="s">
        <v>694</v>
      </c>
      <c r="D213" s="8" t="s">
        <v>71</v>
      </c>
      <c r="E213" s="16">
        <v>80000</v>
      </c>
      <c r="F213" s="8" t="s">
        <v>695</v>
      </c>
      <c r="G213" s="6">
        <v>44734</v>
      </c>
      <c r="H213" s="8" t="s">
        <v>6</v>
      </c>
      <c r="I213" s="21" t="s">
        <v>72</v>
      </c>
      <c r="J213" s="6">
        <f t="shared" si="4"/>
        <v>44779</v>
      </c>
      <c r="K213" s="8" t="s">
        <v>696</v>
      </c>
      <c r="L213" s="8" t="s">
        <v>7</v>
      </c>
      <c r="M213" s="8" t="s">
        <v>1595</v>
      </c>
    </row>
    <row r="214" spans="1:13" ht="14.4" x14ac:dyDescent="0.3">
      <c r="A214" s="6">
        <v>44739</v>
      </c>
      <c r="B214" s="8">
        <v>1193857</v>
      </c>
      <c r="C214" s="8" t="s">
        <v>475</v>
      </c>
      <c r="D214" s="8" t="s">
        <v>13</v>
      </c>
      <c r="E214" s="16">
        <v>230000</v>
      </c>
      <c r="F214" s="8" t="s">
        <v>682</v>
      </c>
      <c r="G214" s="6">
        <v>44735</v>
      </c>
      <c r="H214" s="8" t="s">
        <v>44</v>
      </c>
      <c r="I214" s="21" t="s">
        <v>2</v>
      </c>
      <c r="J214" s="6">
        <f t="shared" si="4"/>
        <v>44780</v>
      </c>
      <c r="K214" s="8" t="s">
        <v>697</v>
      </c>
      <c r="L214" s="8" t="s">
        <v>7</v>
      </c>
      <c r="M214" s="8" t="s">
        <v>1595</v>
      </c>
    </row>
    <row r="215" spans="1:13" ht="43.2" x14ac:dyDescent="0.3">
      <c r="A215" s="6">
        <v>44741</v>
      </c>
      <c r="B215" s="8">
        <v>1241349</v>
      </c>
      <c r="C215" s="8" t="s">
        <v>232</v>
      </c>
      <c r="D215" s="8" t="s">
        <v>43</v>
      </c>
      <c r="E215" s="16">
        <v>11970</v>
      </c>
      <c r="F215" s="8" t="s">
        <v>698</v>
      </c>
      <c r="G215" s="6">
        <v>44739</v>
      </c>
      <c r="H215" s="8" t="s">
        <v>12</v>
      </c>
      <c r="I215" s="21" t="s">
        <v>72</v>
      </c>
      <c r="J215" s="6">
        <f t="shared" si="4"/>
        <v>44784</v>
      </c>
      <c r="K215" s="24" t="s">
        <v>699</v>
      </c>
      <c r="L215" s="8" t="s">
        <v>7</v>
      </c>
      <c r="M215" s="8" t="s">
        <v>1595</v>
      </c>
    </row>
    <row r="216" spans="1:13" ht="14.4" x14ac:dyDescent="0.3">
      <c r="A216" s="6">
        <v>44741</v>
      </c>
      <c r="B216" s="8">
        <v>1248017</v>
      </c>
      <c r="C216" s="8" t="s">
        <v>660</v>
      </c>
      <c r="D216" s="8" t="s">
        <v>8</v>
      </c>
      <c r="E216" s="16">
        <v>24960</v>
      </c>
      <c r="F216" s="8" t="s">
        <v>661</v>
      </c>
      <c r="G216" s="6">
        <v>44739</v>
      </c>
      <c r="H216" s="8" t="s">
        <v>6</v>
      </c>
      <c r="I216" s="21" t="s">
        <v>2</v>
      </c>
      <c r="J216" s="6">
        <f t="shared" si="4"/>
        <v>44784</v>
      </c>
      <c r="K216" s="8" t="s">
        <v>3</v>
      </c>
      <c r="L216" s="8" t="s">
        <v>4</v>
      </c>
      <c r="M216" s="8" t="s">
        <v>1595</v>
      </c>
    </row>
    <row r="217" spans="1:13" ht="14.4" x14ac:dyDescent="0.3">
      <c r="A217" s="6">
        <v>44741</v>
      </c>
      <c r="B217" s="8">
        <v>1143174</v>
      </c>
      <c r="C217" s="8" t="s">
        <v>177</v>
      </c>
      <c r="D217" s="8" t="s">
        <v>9</v>
      </c>
      <c r="E217" s="16">
        <v>208395</v>
      </c>
      <c r="F217" s="8" t="s">
        <v>700</v>
      </c>
      <c r="G217" s="6">
        <v>44740</v>
      </c>
      <c r="H217" s="8" t="s">
        <v>10</v>
      </c>
      <c r="I217" s="21" t="s">
        <v>2</v>
      </c>
      <c r="J217" s="6">
        <f t="shared" si="4"/>
        <v>44785</v>
      </c>
      <c r="K217" s="8" t="s">
        <v>3</v>
      </c>
      <c r="L217" s="8" t="s">
        <v>4</v>
      </c>
      <c r="M217" s="8" t="s">
        <v>1595</v>
      </c>
    </row>
    <row r="218" spans="1:13" ht="14.4" x14ac:dyDescent="0.3">
      <c r="A218" s="6">
        <v>44742</v>
      </c>
      <c r="B218" s="8">
        <v>1219680</v>
      </c>
      <c r="C218" s="8" t="s">
        <v>341</v>
      </c>
      <c r="D218" s="8" t="s">
        <v>43</v>
      </c>
      <c r="E218" s="16">
        <v>76194.34</v>
      </c>
      <c r="F218" s="8" t="s">
        <v>701</v>
      </c>
      <c r="G218" s="6">
        <v>44740</v>
      </c>
      <c r="H218" s="8" t="s">
        <v>12</v>
      </c>
      <c r="I218" s="44" t="s">
        <v>2</v>
      </c>
      <c r="J218" s="6">
        <f t="shared" si="4"/>
        <v>44785</v>
      </c>
      <c r="K218" s="8" t="s">
        <v>702</v>
      </c>
      <c r="L218" s="8" t="s">
        <v>7</v>
      </c>
      <c r="M218" s="8" t="s">
        <v>1595</v>
      </c>
    </row>
    <row r="219" spans="1:13" ht="14.4" x14ac:dyDescent="0.3">
      <c r="A219" s="6">
        <v>44742</v>
      </c>
      <c r="B219" s="8">
        <v>1248017</v>
      </c>
      <c r="C219" s="8" t="s">
        <v>660</v>
      </c>
      <c r="D219" s="8" t="s">
        <v>8</v>
      </c>
      <c r="E219" s="16">
        <v>24000</v>
      </c>
      <c r="F219" s="8" t="s">
        <v>703</v>
      </c>
      <c r="G219" s="6">
        <v>44740</v>
      </c>
      <c r="H219" s="8" t="s">
        <v>6</v>
      </c>
      <c r="I219" s="44" t="s">
        <v>2</v>
      </c>
      <c r="J219" s="6">
        <f t="shared" si="4"/>
        <v>44785</v>
      </c>
      <c r="K219" s="8" t="s">
        <v>3</v>
      </c>
      <c r="L219" s="8" t="s">
        <v>4</v>
      </c>
      <c r="M219" s="8" t="s">
        <v>1595</v>
      </c>
    </row>
    <row r="220" spans="1:13" ht="14.4" x14ac:dyDescent="0.3">
      <c r="A220" s="6">
        <v>44742</v>
      </c>
      <c r="B220" s="8">
        <v>1247176</v>
      </c>
      <c r="C220" s="8" t="s">
        <v>704</v>
      </c>
      <c r="D220" s="8" t="s">
        <v>41</v>
      </c>
      <c r="E220" s="16">
        <v>150000</v>
      </c>
      <c r="F220" s="8" t="s">
        <v>705</v>
      </c>
      <c r="G220" s="6">
        <v>44740</v>
      </c>
      <c r="H220" s="8" t="s">
        <v>6</v>
      </c>
      <c r="I220" s="44" t="s">
        <v>2</v>
      </c>
      <c r="J220" s="6">
        <f t="shared" si="4"/>
        <v>44785</v>
      </c>
      <c r="K220" s="8" t="s">
        <v>706</v>
      </c>
      <c r="L220" s="8" t="s">
        <v>4</v>
      </c>
      <c r="M220" s="8" t="s">
        <v>1595</v>
      </c>
    </row>
    <row r="221" spans="1:13" ht="14.4" x14ac:dyDescent="0.3">
      <c r="A221" s="6">
        <v>44742</v>
      </c>
      <c r="B221" s="8">
        <v>1228502</v>
      </c>
      <c r="C221" s="8" t="s">
        <v>165</v>
      </c>
      <c r="D221" s="8" t="s">
        <v>15</v>
      </c>
      <c r="E221" s="16">
        <v>70000</v>
      </c>
      <c r="F221" s="8" t="s">
        <v>707</v>
      </c>
      <c r="G221" s="6">
        <v>44741</v>
      </c>
      <c r="H221" s="8" t="s">
        <v>53</v>
      </c>
      <c r="I221" s="44" t="s">
        <v>17</v>
      </c>
      <c r="J221" s="6">
        <f t="shared" si="4"/>
        <v>44786</v>
      </c>
      <c r="K221" s="8" t="s">
        <v>3</v>
      </c>
      <c r="L221" s="8" t="s">
        <v>4</v>
      </c>
      <c r="M221" s="8" t="s">
        <v>1595</v>
      </c>
    </row>
    <row r="222" spans="1:13" ht="14.4" x14ac:dyDescent="0.3">
      <c r="A222" s="6">
        <v>44743</v>
      </c>
      <c r="B222" s="8">
        <v>1193857</v>
      </c>
      <c r="C222" s="8" t="s">
        <v>475</v>
      </c>
      <c r="D222" s="8" t="s">
        <v>13</v>
      </c>
      <c r="E222" s="16">
        <v>230000</v>
      </c>
      <c r="F222" s="8" t="s">
        <v>708</v>
      </c>
      <c r="G222" s="6">
        <v>44741</v>
      </c>
      <c r="H222" s="8" t="s">
        <v>44</v>
      </c>
      <c r="I222" s="44" t="s">
        <v>2</v>
      </c>
      <c r="J222" s="6">
        <f t="shared" si="4"/>
        <v>44786</v>
      </c>
      <c r="K222" s="8" t="s">
        <v>709</v>
      </c>
      <c r="L222" s="8" t="s">
        <v>7</v>
      </c>
      <c r="M222" s="8" t="s">
        <v>1595</v>
      </c>
    </row>
    <row r="223" spans="1:13" ht="14.4" x14ac:dyDescent="0.3">
      <c r="A223" s="6">
        <v>44743</v>
      </c>
      <c r="B223" s="8">
        <v>1228120</v>
      </c>
      <c r="C223" s="8" t="s">
        <v>210</v>
      </c>
      <c r="D223" s="8" t="s">
        <v>41</v>
      </c>
      <c r="E223" s="16">
        <v>22397.71</v>
      </c>
      <c r="F223" s="8" t="s">
        <v>710</v>
      </c>
      <c r="G223" s="6">
        <v>44741</v>
      </c>
      <c r="H223" s="8" t="s">
        <v>6</v>
      </c>
      <c r="I223" s="44" t="s">
        <v>2</v>
      </c>
      <c r="J223" s="6">
        <f t="shared" si="4"/>
        <v>44786</v>
      </c>
      <c r="K223" s="8" t="s">
        <v>3</v>
      </c>
      <c r="L223" s="8" t="s">
        <v>4</v>
      </c>
      <c r="M223" s="8" t="s">
        <v>1595</v>
      </c>
    </row>
    <row r="224" spans="1:13" ht="14.4" x14ac:dyDescent="0.3">
      <c r="A224" s="6">
        <v>44743</v>
      </c>
      <c r="B224" s="8">
        <v>1179553</v>
      </c>
      <c r="C224" s="8" t="s">
        <v>263</v>
      </c>
      <c r="D224" s="8" t="s">
        <v>5</v>
      </c>
      <c r="E224" s="16">
        <v>1103460</v>
      </c>
      <c r="F224" s="8" t="s">
        <v>711</v>
      </c>
      <c r="G224" s="6">
        <v>44742</v>
      </c>
      <c r="H224" s="8" t="s">
        <v>6</v>
      </c>
      <c r="I224" s="44" t="s">
        <v>2</v>
      </c>
      <c r="J224" s="6">
        <f t="shared" si="4"/>
        <v>44787</v>
      </c>
      <c r="K224" s="8" t="s">
        <v>712</v>
      </c>
      <c r="L224" s="8" t="s">
        <v>7</v>
      </c>
      <c r="M224" s="8" t="s">
        <v>1595</v>
      </c>
    </row>
    <row r="225" spans="1:13" ht="14.4" x14ac:dyDescent="0.3">
      <c r="A225" s="6">
        <v>44743</v>
      </c>
      <c r="B225" s="8">
        <v>1205677</v>
      </c>
      <c r="C225" s="8" t="s">
        <v>461</v>
      </c>
      <c r="D225" s="8" t="s">
        <v>41</v>
      </c>
      <c r="E225" s="16">
        <v>300000</v>
      </c>
      <c r="F225" s="8" t="s">
        <v>713</v>
      </c>
      <c r="G225" s="6">
        <v>44742</v>
      </c>
      <c r="H225" s="8" t="s">
        <v>6</v>
      </c>
      <c r="I225" s="44" t="s">
        <v>2</v>
      </c>
      <c r="J225" s="6">
        <f t="shared" si="4"/>
        <v>44787</v>
      </c>
      <c r="K225" s="8" t="s">
        <v>714</v>
      </c>
      <c r="L225" s="8" t="s">
        <v>4</v>
      </c>
      <c r="M225" s="8" t="s">
        <v>1595</v>
      </c>
    </row>
    <row r="226" spans="1:13" ht="14.4" x14ac:dyDescent="0.3">
      <c r="A226" s="6">
        <v>44743</v>
      </c>
      <c r="B226" s="8">
        <v>1141634</v>
      </c>
      <c r="C226" s="8" t="s">
        <v>715</v>
      </c>
      <c r="D226" s="8" t="s">
        <v>36</v>
      </c>
      <c r="E226" s="16">
        <v>200000</v>
      </c>
      <c r="F226" s="8" t="s">
        <v>716</v>
      </c>
      <c r="G226" s="6">
        <v>44742</v>
      </c>
      <c r="H226" s="8" t="s">
        <v>1</v>
      </c>
      <c r="I226" s="44" t="s">
        <v>2</v>
      </c>
      <c r="J226" s="6">
        <f t="shared" si="4"/>
        <v>44787</v>
      </c>
      <c r="K226" s="8" t="s">
        <v>36</v>
      </c>
      <c r="L226" s="8" t="s">
        <v>4</v>
      </c>
      <c r="M226" s="8" t="s">
        <v>1595</v>
      </c>
    </row>
    <row r="227" spans="1:13" ht="14.4" x14ac:dyDescent="0.3">
      <c r="A227" s="6">
        <v>44743</v>
      </c>
      <c r="B227" s="8">
        <v>1225776</v>
      </c>
      <c r="C227" s="8" t="s">
        <v>62</v>
      </c>
      <c r="D227" s="8" t="s">
        <v>9</v>
      </c>
      <c r="E227" s="16">
        <v>55116</v>
      </c>
      <c r="F227" s="8" t="s">
        <v>717</v>
      </c>
      <c r="G227" s="6">
        <v>44742</v>
      </c>
      <c r="H227" s="8" t="s">
        <v>6</v>
      </c>
      <c r="I227" s="44" t="s">
        <v>718</v>
      </c>
      <c r="J227" s="6">
        <f t="shared" si="4"/>
        <v>44787</v>
      </c>
      <c r="K227" s="8" t="s">
        <v>719</v>
      </c>
      <c r="L227" s="8" t="s">
        <v>4</v>
      </c>
      <c r="M227" s="8" t="s">
        <v>1595</v>
      </c>
    </row>
    <row r="228" spans="1:13" ht="14.4" x14ac:dyDescent="0.3">
      <c r="A228" s="6">
        <v>44743</v>
      </c>
      <c r="B228" s="8">
        <v>1228173</v>
      </c>
      <c r="C228" s="8" t="s">
        <v>197</v>
      </c>
      <c r="D228" s="8" t="s">
        <v>9</v>
      </c>
      <c r="E228" s="16">
        <v>10278</v>
      </c>
      <c r="F228" s="8" t="s">
        <v>720</v>
      </c>
      <c r="G228" s="6">
        <v>44742</v>
      </c>
      <c r="H228" s="8" t="s">
        <v>10</v>
      </c>
      <c r="I228" s="44" t="s">
        <v>2</v>
      </c>
      <c r="J228" s="6">
        <f t="shared" si="4"/>
        <v>44787</v>
      </c>
      <c r="K228" s="8" t="s">
        <v>3</v>
      </c>
      <c r="L228" s="8" t="s">
        <v>4</v>
      </c>
      <c r="M228" s="8" t="s">
        <v>1595</v>
      </c>
    </row>
    <row r="229" spans="1:13" ht="14.4" x14ac:dyDescent="0.3">
      <c r="A229" s="6">
        <v>44743</v>
      </c>
      <c r="B229" s="8">
        <v>1237680</v>
      </c>
      <c r="C229" s="8" t="s">
        <v>721</v>
      </c>
      <c r="D229" s="8" t="s">
        <v>9</v>
      </c>
      <c r="E229" s="16">
        <v>83790</v>
      </c>
      <c r="F229" s="8" t="s">
        <v>722</v>
      </c>
      <c r="G229" s="6">
        <v>44742</v>
      </c>
      <c r="H229" s="8" t="s">
        <v>10</v>
      </c>
      <c r="I229" s="44" t="s">
        <v>2</v>
      </c>
      <c r="J229" s="6">
        <f t="shared" si="4"/>
        <v>44787</v>
      </c>
      <c r="K229" s="8" t="s">
        <v>723</v>
      </c>
      <c r="L229" s="8" t="s">
        <v>7</v>
      </c>
      <c r="M229" s="8" t="s">
        <v>1595</v>
      </c>
    </row>
    <row r="230" spans="1:13" ht="14.4" x14ac:dyDescent="0.3">
      <c r="A230" s="6">
        <v>44743</v>
      </c>
      <c r="B230" s="8">
        <v>1239700</v>
      </c>
      <c r="C230" s="8" t="s">
        <v>724</v>
      </c>
      <c r="D230" s="8" t="s">
        <v>15</v>
      </c>
      <c r="E230" s="16">
        <v>13728</v>
      </c>
      <c r="F230" s="8" t="s">
        <v>725</v>
      </c>
      <c r="G230" s="6">
        <v>44742</v>
      </c>
      <c r="H230" s="8" t="s">
        <v>6</v>
      </c>
      <c r="I230" s="44" t="s">
        <v>2</v>
      </c>
      <c r="J230" s="6">
        <f t="shared" si="4"/>
        <v>44787</v>
      </c>
      <c r="K230" s="8" t="s">
        <v>726</v>
      </c>
      <c r="L230" s="8" t="s">
        <v>7</v>
      </c>
      <c r="M230" s="8" t="s">
        <v>1595</v>
      </c>
    </row>
    <row r="231" spans="1:13" ht="14.4" x14ac:dyDescent="0.3">
      <c r="A231" s="6">
        <v>44743</v>
      </c>
      <c r="B231" s="8">
        <v>1242794</v>
      </c>
      <c r="C231" s="8" t="s">
        <v>679</v>
      </c>
      <c r="D231" s="8" t="s">
        <v>9</v>
      </c>
      <c r="E231" s="16">
        <v>118665</v>
      </c>
      <c r="F231" s="8" t="s">
        <v>727</v>
      </c>
      <c r="G231" s="6">
        <v>44742</v>
      </c>
      <c r="H231" s="8" t="s">
        <v>6</v>
      </c>
      <c r="I231" s="44" t="s">
        <v>2</v>
      </c>
      <c r="J231" s="6">
        <f t="shared" si="4"/>
        <v>44787</v>
      </c>
      <c r="K231" s="8" t="s">
        <v>728</v>
      </c>
      <c r="L231" s="8" t="s">
        <v>7</v>
      </c>
      <c r="M231" s="8" t="s">
        <v>1595</v>
      </c>
    </row>
    <row r="232" spans="1:13" ht="14.4" x14ac:dyDescent="0.3">
      <c r="A232" s="6">
        <v>44746</v>
      </c>
      <c r="B232" s="8">
        <v>1228502</v>
      </c>
      <c r="C232" s="8" t="s">
        <v>165</v>
      </c>
      <c r="D232" s="8" t="s">
        <v>15</v>
      </c>
      <c r="E232" s="16">
        <v>70832</v>
      </c>
      <c r="F232" s="8" t="s">
        <v>729</v>
      </c>
      <c r="G232" s="6">
        <v>44697</v>
      </c>
      <c r="H232" s="8" t="s">
        <v>53</v>
      </c>
      <c r="I232" s="44" t="s">
        <v>2</v>
      </c>
      <c r="J232" s="6">
        <f t="shared" si="4"/>
        <v>44742</v>
      </c>
      <c r="K232" s="8" t="s">
        <v>730</v>
      </c>
      <c r="L232" s="8" t="s">
        <v>7</v>
      </c>
      <c r="M232" s="8" t="s">
        <v>1595</v>
      </c>
    </row>
    <row r="233" spans="1:13" ht="14.4" x14ac:dyDescent="0.3">
      <c r="A233" s="6">
        <v>44746</v>
      </c>
      <c r="B233" s="8">
        <v>1240906</v>
      </c>
      <c r="C233" s="8" t="s">
        <v>731</v>
      </c>
      <c r="D233" s="8" t="s">
        <v>204</v>
      </c>
      <c r="E233" s="16">
        <v>40000</v>
      </c>
      <c r="F233" s="8" t="s">
        <v>732</v>
      </c>
      <c r="G233" s="6">
        <v>44742</v>
      </c>
      <c r="H233" s="8" t="s">
        <v>12</v>
      </c>
      <c r="I233" s="44" t="s">
        <v>2</v>
      </c>
      <c r="J233" s="6">
        <f t="shared" si="4"/>
        <v>44787</v>
      </c>
      <c r="K233" s="16" t="s">
        <v>3</v>
      </c>
      <c r="L233" s="8" t="s">
        <v>4</v>
      </c>
      <c r="M233" s="8" t="s">
        <v>1595</v>
      </c>
    </row>
    <row r="234" spans="1:13" ht="14.4" x14ac:dyDescent="0.3">
      <c r="A234" s="6">
        <v>44746</v>
      </c>
      <c r="B234" s="8">
        <v>1242491</v>
      </c>
      <c r="C234" s="8" t="s">
        <v>733</v>
      </c>
      <c r="D234" s="8" t="s">
        <v>204</v>
      </c>
      <c r="E234" s="16">
        <v>135000</v>
      </c>
      <c r="F234" s="8" t="s">
        <v>734</v>
      </c>
      <c r="G234" s="6">
        <v>44742</v>
      </c>
      <c r="H234" s="8" t="s">
        <v>513</v>
      </c>
      <c r="I234" s="44" t="s">
        <v>2</v>
      </c>
      <c r="J234" s="6">
        <f t="shared" si="4"/>
        <v>44787</v>
      </c>
      <c r="K234" s="8" t="s">
        <v>36</v>
      </c>
      <c r="L234" s="8" t="s">
        <v>4</v>
      </c>
      <c r="M234" s="8" t="s">
        <v>1595</v>
      </c>
    </row>
    <row r="235" spans="1:13" ht="14.4" x14ac:dyDescent="0.3">
      <c r="A235" s="6">
        <v>44747</v>
      </c>
      <c r="B235" s="8">
        <v>1247950</v>
      </c>
      <c r="C235" s="8" t="s">
        <v>735</v>
      </c>
      <c r="D235" s="8" t="s">
        <v>43</v>
      </c>
      <c r="E235" s="16">
        <v>31512</v>
      </c>
      <c r="F235" s="8" t="s">
        <v>736</v>
      </c>
      <c r="G235" s="6">
        <v>44743</v>
      </c>
      <c r="H235" s="8" t="s">
        <v>737</v>
      </c>
      <c r="I235" s="44" t="s">
        <v>89</v>
      </c>
      <c r="J235" s="6">
        <f t="shared" si="4"/>
        <v>44788</v>
      </c>
      <c r="K235" s="16" t="s">
        <v>738</v>
      </c>
      <c r="L235" s="8" t="s">
        <v>4</v>
      </c>
      <c r="M235" s="8" t="s">
        <v>1595</v>
      </c>
    </row>
    <row r="236" spans="1:13" ht="14.4" x14ac:dyDescent="0.3">
      <c r="A236" s="6">
        <v>44747</v>
      </c>
      <c r="B236" s="8">
        <v>1189976</v>
      </c>
      <c r="C236" s="8" t="s">
        <v>88</v>
      </c>
      <c r="D236" s="8" t="s">
        <v>9</v>
      </c>
      <c r="E236" s="16">
        <v>93720</v>
      </c>
      <c r="F236" s="8" t="s">
        <v>739</v>
      </c>
      <c r="G236" s="6">
        <v>44743</v>
      </c>
      <c r="H236" s="8" t="s">
        <v>38</v>
      </c>
      <c r="I236" s="44" t="s">
        <v>89</v>
      </c>
      <c r="J236" s="6">
        <f t="shared" si="4"/>
        <v>44788</v>
      </c>
      <c r="K236" s="8" t="s">
        <v>3</v>
      </c>
      <c r="L236" s="8" t="s">
        <v>4</v>
      </c>
      <c r="M236" s="8" t="s">
        <v>1595</v>
      </c>
    </row>
    <row r="237" spans="1:13" ht="14.4" x14ac:dyDescent="0.3">
      <c r="A237" s="6">
        <v>44747</v>
      </c>
      <c r="B237" s="8">
        <v>1181889</v>
      </c>
      <c r="C237" s="8" t="s">
        <v>24</v>
      </c>
      <c r="D237" s="8" t="s">
        <v>214</v>
      </c>
      <c r="E237" s="16">
        <v>14385.6</v>
      </c>
      <c r="F237" s="8" t="s">
        <v>740</v>
      </c>
      <c r="G237" s="6">
        <v>44744</v>
      </c>
      <c r="H237" s="8" t="s">
        <v>25</v>
      </c>
      <c r="I237" s="44" t="s">
        <v>2</v>
      </c>
      <c r="J237" s="6">
        <f t="shared" si="4"/>
        <v>44789</v>
      </c>
      <c r="K237" s="8" t="s">
        <v>741</v>
      </c>
      <c r="L237" s="8" t="s">
        <v>7</v>
      </c>
      <c r="M237" s="8" t="s">
        <v>1596</v>
      </c>
    </row>
    <row r="238" spans="1:13" ht="14.4" x14ac:dyDescent="0.3">
      <c r="A238" s="6">
        <v>44748</v>
      </c>
      <c r="B238" s="8">
        <v>1198055</v>
      </c>
      <c r="C238" s="8" t="s">
        <v>132</v>
      </c>
      <c r="D238" s="8" t="s">
        <v>5</v>
      </c>
      <c r="E238" s="16">
        <v>83356.149999999994</v>
      </c>
      <c r="F238" s="8" t="s">
        <v>742</v>
      </c>
      <c r="G238" s="6">
        <v>44746</v>
      </c>
      <c r="H238" s="8" t="s">
        <v>6</v>
      </c>
      <c r="I238" s="44" t="s">
        <v>2</v>
      </c>
      <c r="J238" s="6">
        <f t="shared" si="4"/>
        <v>44791</v>
      </c>
      <c r="K238" s="16" t="s">
        <v>743</v>
      </c>
      <c r="L238" s="8" t="s">
        <v>7</v>
      </c>
      <c r="M238" s="8" t="s">
        <v>1595</v>
      </c>
    </row>
    <row r="239" spans="1:13" ht="14.4" x14ac:dyDescent="0.3">
      <c r="A239" s="6">
        <v>44748</v>
      </c>
      <c r="B239" s="8">
        <v>1240753</v>
      </c>
      <c r="C239" s="8" t="s">
        <v>675</v>
      </c>
      <c r="D239" s="8" t="s">
        <v>28</v>
      </c>
      <c r="E239" s="16">
        <v>16416</v>
      </c>
      <c r="F239" s="8" t="s">
        <v>744</v>
      </c>
      <c r="G239" s="6">
        <v>44746</v>
      </c>
      <c r="H239" s="8" t="s">
        <v>29</v>
      </c>
      <c r="I239" s="44" t="s">
        <v>2</v>
      </c>
      <c r="J239" s="6">
        <f t="shared" si="4"/>
        <v>44791</v>
      </c>
      <c r="K239" s="16" t="s">
        <v>3</v>
      </c>
      <c r="L239" s="8" t="s">
        <v>4</v>
      </c>
      <c r="M239" s="8" t="s">
        <v>1595</v>
      </c>
    </row>
    <row r="240" spans="1:13" ht="14.4" x14ac:dyDescent="0.3">
      <c r="A240" s="6">
        <v>44748</v>
      </c>
      <c r="B240" s="45">
        <v>1193703</v>
      </c>
      <c r="C240" s="8" t="s">
        <v>582</v>
      </c>
      <c r="D240" s="8" t="s">
        <v>5</v>
      </c>
      <c r="E240" s="16">
        <v>245448</v>
      </c>
      <c r="F240" s="8" t="s">
        <v>745</v>
      </c>
      <c r="G240" s="6">
        <v>44748</v>
      </c>
      <c r="H240" s="8" t="s">
        <v>6</v>
      </c>
      <c r="I240" s="44" t="s">
        <v>2</v>
      </c>
      <c r="J240" s="6">
        <f t="shared" si="4"/>
        <v>44793</v>
      </c>
      <c r="K240" s="8" t="s">
        <v>746</v>
      </c>
      <c r="L240" s="8" t="s">
        <v>4</v>
      </c>
      <c r="M240" s="8" t="s">
        <v>1595</v>
      </c>
    </row>
    <row r="241" spans="1:13" ht="14.4" x14ac:dyDescent="0.3">
      <c r="A241" s="6">
        <v>44748</v>
      </c>
      <c r="B241" s="45">
        <v>1193703</v>
      </c>
      <c r="C241" s="8" t="s">
        <v>582</v>
      </c>
      <c r="D241" s="8" t="s">
        <v>5</v>
      </c>
      <c r="E241" s="16">
        <v>201168</v>
      </c>
      <c r="F241" s="8" t="s">
        <v>747</v>
      </c>
      <c r="G241" s="6">
        <v>44748</v>
      </c>
      <c r="H241" s="8" t="s">
        <v>6</v>
      </c>
      <c r="I241" s="44" t="s">
        <v>2</v>
      </c>
      <c r="J241" s="6">
        <f t="shared" si="4"/>
        <v>44793</v>
      </c>
      <c r="K241" s="8" t="s">
        <v>746</v>
      </c>
      <c r="L241" s="8" t="s">
        <v>4</v>
      </c>
      <c r="M241" s="8" t="s">
        <v>1595</v>
      </c>
    </row>
    <row r="242" spans="1:13" ht="14.4" x14ac:dyDescent="0.3">
      <c r="A242" s="6">
        <v>44748</v>
      </c>
      <c r="B242" s="45">
        <v>1193703</v>
      </c>
      <c r="C242" s="8" t="s">
        <v>582</v>
      </c>
      <c r="D242" s="8" t="s">
        <v>5</v>
      </c>
      <c r="E242" s="16">
        <v>215580</v>
      </c>
      <c r="F242" s="8" t="s">
        <v>748</v>
      </c>
      <c r="G242" s="6">
        <v>44748</v>
      </c>
      <c r="H242" s="8" t="s">
        <v>6</v>
      </c>
      <c r="I242" s="44" t="s">
        <v>2</v>
      </c>
      <c r="J242" s="6">
        <f t="shared" si="4"/>
        <v>44793</v>
      </c>
      <c r="K242" s="8" t="s">
        <v>746</v>
      </c>
      <c r="L242" s="8" t="s">
        <v>4</v>
      </c>
      <c r="M242" s="8" t="s">
        <v>1595</v>
      </c>
    </row>
    <row r="243" spans="1:13" ht="14.4" x14ac:dyDescent="0.3">
      <c r="A243" s="6">
        <v>44748</v>
      </c>
      <c r="B243" s="45">
        <v>1193703</v>
      </c>
      <c r="C243" s="8" t="s">
        <v>582</v>
      </c>
      <c r="D243" s="8" t="s">
        <v>5</v>
      </c>
      <c r="E243" s="16">
        <v>201168</v>
      </c>
      <c r="F243" s="8" t="s">
        <v>749</v>
      </c>
      <c r="G243" s="6">
        <v>44748</v>
      </c>
      <c r="H243" s="8" t="s">
        <v>6</v>
      </c>
      <c r="I243" s="44" t="s">
        <v>2</v>
      </c>
      <c r="J243" s="6">
        <f t="shared" si="4"/>
        <v>44793</v>
      </c>
      <c r="K243" s="8" t="s">
        <v>746</v>
      </c>
      <c r="L243" s="8" t="s">
        <v>4</v>
      </c>
      <c r="M243" s="8" t="s">
        <v>1595</v>
      </c>
    </row>
    <row r="244" spans="1:13" ht="14.4" x14ac:dyDescent="0.3">
      <c r="A244" s="6">
        <v>44748</v>
      </c>
      <c r="B244" s="45">
        <v>1193703</v>
      </c>
      <c r="C244" s="8" t="s">
        <v>582</v>
      </c>
      <c r="D244" s="8" t="s">
        <v>5</v>
      </c>
      <c r="E244" s="16">
        <v>245448</v>
      </c>
      <c r="F244" s="8" t="s">
        <v>750</v>
      </c>
      <c r="G244" s="6">
        <v>44748</v>
      </c>
      <c r="H244" s="8" t="s">
        <v>6</v>
      </c>
      <c r="I244" s="44" t="s">
        <v>2</v>
      </c>
      <c r="J244" s="6">
        <f t="shared" si="4"/>
        <v>44793</v>
      </c>
      <c r="K244" s="8" t="s">
        <v>746</v>
      </c>
      <c r="L244" s="8" t="s">
        <v>4</v>
      </c>
      <c r="M244" s="8" t="s">
        <v>1595</v>
      </c>
    </row>
    <row r="245" spans="1:13" ht="14.4" x14ac:dyDescent="0.3">
      <c r="A245" s="6">
        <v>44748</v>
      </c>
      <c r="B245" s="45">
        <v>1193703</v>
      </c>
      <c r="C245" s="8" t="s">
        <v>582</v>
      </c>
      <c r="D245" s="8" t="s">
        <v>5</v>
      </c>
      <c r="E245" s="16">
        <v>245448</v>
      </c>
      <c r="F245" s="8" t="s">
        <v>751</v>
      </c>
      <c r="G245" s="6">
        <v>44748</v>
      </c>
      <c r="H245" s="8" t="s">
        <v>6</v>
      </c>
      <c r="I245" s="44" t="s">
        <v>2</v>
      </c>
      <c r="J245" s="6">
        <f t="shared" si="4"/>
        <v>44793</v>
      </c>
      <c r="K245" s="8" t="s">
        <v>746</v>
      </c>
      <c r="L245" s="8" t="s">
        <v>4</v>
      </c>
      <c r="M245" s="8" t="s">
        <v>1595</v>
      </c>
    </row>
    <row r="246" spans="1:13" ht="14.4" x14ac:dyDescent="0.3">
      <c r="A246" s="6">
        <v>44748</v>
      </c>
      <c r="B246" s="45">
        <v>1193703</v>
      </c>
      <c r="C246" s="8" t="s">
        <v>582</v>
      </c>
      <c r="D246" s="8" t="s">
        <v>5</v>
      </c>
      <c r="E246" s="16">
        <v>238032</v>
      </c>
      <c r="F246" s="8" t="s">
        <v>752</v>
      </c>
      <c r="G246" s="6">
        <v>44748</v>
      </c>
      <c r="H246" s="8" t="s">
        <v>6</v>
      </c>
      <c r="I246" s="44" t="s">
        <v>2</v>
      </c>
      <c r="J246" s="6">
        <f t="shared" si="4"/>
        <v>44793</v>
      </c>
      <c r="K246" s="8" t="s">
        <v>746</v>
      </c>
      <c r="L246" s="8" t="s">
        <v>4</v>
      </c>
      <c r="M246" s="8" t="s">
        <v>1595</v>
      </c>
    </row>
    <row r="247" spans="1:13" ht="14.4" x14ac:dyDescent="0.3">
      <c r="A247" s="6">
        <v>44748</v>
      </c>
      <c r="B247" s="45">
        <v>1193703</v>
      </c>
      <c r="C247" s="8" t="s">
        <v>582</v>
      </c>
      <c r="D247" s="8" t="s">
        <v>5</v>
      </c>
      <c r="E247" s="16">
        <v>201168</v>
      </c>
      <c r="F247" s="8" t="s">
        <v>753</v>
      </c>
      <c r="G247" s="6">
        <v>44748</v>
      </c>
      <c r="H247" s="8" t="s">
        <v>6</v>
      </c>
      <c r="I247" s="44" t="s">
        <v>2</v>
      </c>
      <c r="J247" s="6">
        <f t="shared" si="4"/>
        <v>44793</v>
      </c>
      <c r="K247" s="8" t="s">
        <v>746</v>
      </c>
      <c r="L247" s="8" t="s">
        <v>4</v>
      </c>
      <c r="M247" s="8" t="s">
        <v>1595</v>
      </c>
    </row>
    <row r="248" spans="1:13" ht="14.4" x14ac:dyDescent="0.3">
      <c r="A248" s="6">
        <v>44748</v>
      </c>
      <c r="B248" s="45">
        <v>1193703</v>
      </c>
      <c r="C248" s="8" t="s">
        <v>582</v>
      </c>
      <c r="D248" s="8" t="s">
        <v>5</v>
      </c>
      <c r="E248" s="16">
        <v>201168</v>
      </c>
      <c r="F248" s="8" t="s">
        <v>754</v>
      </c>
      <c r="G248" s="6">
        <v>44748</v>
      </c>
      <c r="H248" s="8" t="s">
        <v>6</v>
      </c>
      <c r="I248" s="44" t="s">
        <v>2</v>
      </c>
      <c r="J248" s="6">
        <f t="shared" si="4"/>
        <v>44793</v>
      </c>
      <c r="K248" s="8" t="s">
        <v>746</v>
      </c>
      <c r="L248" s="8" t="s">
        <v>4</v>
      </c>
      <c r="M248" s="8" t="s">
        <v>1595</v>
      </c>
    </row>
    <row r="249" spans="1:13" ht="14.4" x14ac:dyDescent="0.3">
      <c r="A249" s="6">
        <v>44748</v>
      </c>
      <c r="B249" s="45">
        <v>1193703</v>
      </c>
      <c r="C249" s="8" t="s">
        <v>582</v>
      </c>
      <c r="D249" s="8" t="s">
        <v>5</v>
      </c>
      <c r="E249" s="16">
        <v>201168</v>
      </c>
      <c r="F249" s="8" t="s">
        <v>755</v>
      </c>
      <c r="G249" s="6">
        <v>44748</v>
      </c>
      <c r="H249" s="8" t="s">
        <v>6</v>
      </c>
      <c r="I249" s="44" t="s">
        <v>2</v>
      </c>
      <c r="J249" s="6">
        <f t="shared" si="4"/>
        <v>44793</v>
      </c>
      <c r="K249" s="8" t="s">
        <v>746</v>
      </c>
      <c r="L249" s="8" t="s">
        <v>4</v>
      </c>
      <c r="M249" s="8" t="s">
        <v>1595</v>
      </c>
    </row>
    <row r="250" spans="1:13" ht="14.4" x14ac:dyDescent="0.3">
      <c r="A250" s="6">
        <v>44748</v>
      </c>
      <c r="B250" s="45">
        <v>1193703</v>
      </c>
      <c r="C250" s="8" t="s">
        <v>582</v>
      </c>
      <c r="D250" s="8" t="s">
        <v>5</v>
      </c>
      <c r="E250" s="16">
        <v>192930</v>
      </c>
      <c r="F250" s="8" t="s">
        <v>756</v>
      </c>
      <c r="G250" s="6">
        <v>44748</v>
      </c>
      <c r="H250" s="8" t="s">
        <v>6</v>
      </c>
      <c r="I250" s="44" t="s">
        <v>2</v>
      </c>
      <c r="J250" s="6">
        <f t="shared" si="4"/>
        <v>44793</v>
      </c>
      <c r="K250" s="8" t="s">
        <v>746</v>
      </c>
      <c r="L250" s="8" t="s">
        <v>4</v>
      </c>
      <c r="M250" s="8" t="s">
        <v>1595</v>
      </c>
    </row>
    <row r="251" spans="1:13" ht="14.4" x14ac:dyDescent="0.3">
      <c r="A251" s="6">
        <v>44749</v>
      </c>
      <c r="B251" s="8">
        <v>1247176</v>
      </c>
      <c r="C251" s="8" t="s">
        <v>704</v>
      </c>
      <c r="D251" s="8" t="s">
        <v>41</v>
      </c>
      <c r="E251" s="16">
        <v>150000</v>
      </c>
      <c r="F251" s="8" t="s">
        <v>757</v>
      </c>
      <c r="G251" s="6">
        <v>44747</v>
      </c>
      <c r="H251" s="8" t="s">
        <v>6</v>
      </c>
      <c r="I251" s="44" t="s">
        <v>2</v>
      </c>
      <c r="J251" s="6">
        <f t="shared" si="4"/>
        <v>44792</v>
      </c>
      <c r="K251" s="8" t="s">
        <v>714</v>
      </c>
      <c r="L251" s="8" t="s">
        <v>4</v>
      </c>
      <c r="M251" s="8" t="s">
        <v>1595</v>
      </c>
    </row>
    <row r="252" spans="1:13" ht="14.4" x14ac:dyDescent="0.3">
      <c r="A252" s="6">
        <v>44755</v>
      </c>
      <c r="B252" s="8">
        <v>1168167</v>
      </c>
      <c r="C252" s="8" t="s">
        <v>173</v>
      </c>
      <c r="D252" s="8" t="s">
        <v>5</v>
      </c>
      <c r="E252" s="16">
        <v>100000</v>
      </c>
      <c r="F252" s="8" t="s">
        <v>758</v>
      </c>
      <c r="G252" s="6">
        <v>44749</v>
      </c>
      <c r="H252" s="8" t="s">
        <v>25</v>
      </c>
      <c r="I252" s="44" t="s">
        <v>30</v>
      </c>
      <c r="J252" s="6">
        <f t="shared" si="4"/>
        <v>44794</v>
      </c>
      <c r="K252" s="8" t="s">
        <v>759</v>
      </c>
      <c r="L252" s="8" t="s">
        <v>7</v>
      </c>
      <c r="M252" s="8" t="s">
        <v>1595</v>
      </c>
    </row>
    <row r="253" spans="1:13" ht="14.4" x14ac:dyDescent="0.3">
      <c r="A253" s="6">
        <v>44756</v>
      </c>
      <c r="B253" s="8">
        <v>1248013</v>
      </c>
      <c r="C253" s="8" t="s">
        <v>760</v>
      </c>
      <c r="D253" s="8" t="s">
        <v>204</v>
      </c>
      <c r="E253" s="16">
        <v>16296</v>
      </c>
      <c r="F253" s="8" t="s">
        <v>761</v>
      </c>
      <c r="G253" s="6">
        <v>44755</v>
      </c>
      <c r="H253" s="8" t="s">
        <v>92</v>
      </c>
      <c r="I253" s="44" t="s">
        <v>39</v>
      </c>
      <c r="J253" s="6">
        <f t="shared" si="4"/>
        <v>44800</v>
      </c>
      <c r="K253" s="16" t="s">
        <v>3</v>
      </c>
      <c r="L253" s="8" t="s">
        <v>4</v>
      </c>
      <c r="M253" s="8" t="s">
        <v>1595</v>
      </c>
    </row>
    <row r="254" spans="1:13" ht="14.4" x14ac:dyDescent="0.3">
      <c r="A254" s="6">
        <v>44760</v>
      </c>
      <c r="B254" s="8">
        <v>1127679</v>
      </c>
      <c r="C254" s="8" t="s">
        <v>215</v>
      </c>
      <c r="D254" s="8" t="s">
        <v>5</v>
      </c>
      <c r="E254" s="16">
        <v>73440</v>
      </c>
      <c r="F254" s="8" t="s">
        <v>762</v>
      </c>
      <c r="G254" s="6">
        <v>44756</v>
      </c>
      <c r="H254" s="8" t="s">
        <v>182</v>
      </c>
      <c r="I254" s="44" t="s">
        <v>2</v>
      </c>
      <c r="J254" s="6">
        <f t="shared" si="4"/>
        <v>44801</v>
      </c>
      <c r="K254" s="8" t="s">
        <v>763</v>
      </c>
      <c r="L254" s="8" t="s">
        <v>4</v>
      </c>
      <c r="M254" s="8" t="s">
        <v>1595</v>
      </c>
    </row>
    <row r="255" spans="1:13" ht="14.4" x14ac:dyDescent="0.3">
      <c r="A255" s="6">
        <v>44760</v>
      </c>
      <c r="B255" s="8">
        <v>1179553</v>
      </c>
      <c r="C255" s="8" t="s">
        <v>263</v>
      </c>
      <c r="D255" s="8" t="s">
        <v>5</v>
      </c>
      <c r="E255" s="16">
        <v>905820</v>
      </c>
      <c r="F255" s="8" t="s">
        <v>764</v>
      </c>
      <c r="G255" s="6">
        <v>44757</v>
      </c>
      <c r="H255" s="8" t="s">
        <v>6</v>
      </c>
      <c r="I255" s="44" t="s">
        <v>2</v>
      </c>
      <c r="J255" s="6">
        <f t="shared" si="4"/>
        <v>44802</v>
      </c>
      <c r="K255" s="8" t="s">
        <v>765</v>
      </c>
      <c r="L255" s="8" t="s">
        <v>7</v>
      </c>
      <c r="M255" s="8" t="s">
        <v>1595</v>
      </c>
    </row>
    <row r="256" spans="1:13" ht="14.4" x14ac:dyDescent="0.3">
      <c r="A256" s="6">
        <v>44760</v>
      </c>
      <c r="B256" s="8">
        <v>1238456</v>
      </c>
      <c r="C256" s="8" t="s">
        <v>208</v>
      </c>
      <c r="D256" s="8" t="s">
        <v>214</v>
      </c>
      <c r="E256" s="16">
        <v>125420</v>
      </c>
      <c r="F256" s="8" t="s">
        <v>766</v>
      </c>
      <c r="G256" s="6">
        <v>44757</v>
      </c>
      <c r="H256" s="8" t="s">
        <v>6</v>
      </c>
      <c r="I256" s="44" t="s">
        <v>2</v>
      </c>
      <c r="J256" s="6">
        <f t="shared" si="4"/>
        <v>44802</v>
      </c>
      <c r="K256" s="16" t="s">
        <v>3</v>
      </c>
      <c r="L256" s="8" t="s">
        <v>4</v>
      </c>
      <c r="M256" s="8" t="s">
        <v>1596</v>
      </c>
    </row>
    <row r="257" spans="1:13" ht="14.4" x14ac:dyDescent="0.3">
      <c r="A257" s="6">
        <v>44760</v>
      </c>
      <c r="B257" s="8">
        <v>1179553</v>
      </c>
      <c r="C257" s="8" t="s">
        <v>263</v>
      </c>
      <c r="D257" s="8" t="s">
        <v>5</v>
      </c>
      <c r="E257" s="16">
        <v>827046</v>
      </c>
      <c r="F257" s="8" t="s">
        <v>767</v>
      </c>
      <c r="G257" s="6">
        <v>44757</v>
      </c>
      <c r="H257" s="8" t="s">
        <v>6</v>
      </c>
      <c r="I257" s="44" t="s">
        <v>2</v>
      </c>
      <c r="J257" s="6">
        <f t="shared" si="4"/>
        <v>44802</v>
      </c>
      <c r="K257" s="8" t="s">
        <v>768</v>
      </c>
      <c r="L257" s="8" t="s">
        <v>7</v>
      </c>
      <c r="M257" s="8" t="s">
        <v>1595</v>
      </c>
    </row>
    <row r="258" spans="1:13" ht="14.4" x14ac:dyDescent="0.3">
      <c r="A258" s="6">
        <v>44762</v>
      </c>
      <c r="B258" s="8">
        <v>1067623</v>
      </c>
      <c r="C258" s="8" t="s">
        <v>769</v>
      </c>
      <c r="D258" s="8" t="s">
        <v>9</v>
      </c>
      <c r="E258" s="16">
        <v>22932</v>
      </c>
      <c r="F258" s="8" t="s">
        <v>770</v>
      </c>
      <c r="G258" s="6">
        <v>44761</v>
      </c>
      <c r="H258" s="8" t="s">
        <v>49</v>
      </c>
      <c r="I258" s="44" t="s">
        <v>129</v>
      </c>
      <c r="J258" s="6">
        <f t="shared" si="4"/>
        <v>44806</v>
      </c>
      <c r="K258" s="25" t="s">
        <v>771</v>
      </c>
      <c r="L258" s="8" t="s">
        <v>7</v>
      </c>
      <c r="M258" s="8" t="s">
        <v>1595</v>
      </c>
    </row>
    <row r="259" spans="1:13" ht="14.4" x14ac:dyDescent="0.3">
      <c r="A259" s="6">
        <v>44763</v>
      </c>
      <c r="B259" s="8">
        <v>1222855</v>
      </c>
      <c r="C259" s="8" t="s">
        <v>82</v>
      </c>
      <c r="D259" s="8" t="s">
        <v>9</v>
      </c>
      <c r="E259" s="16">
        <v>61344</v>
      </c>
      <c r="F259" s="8" t="s">
        <v>772</v>
      </c>
      <c r="G259" s="6">
        <v>44762</v>
      </c>
      <c r="H259" s="8" t="s">
        <v>10</v>
      </c>
      <c r="I259" s="44" t="s">
        <v>2</v>
      </c>
      <c r="J259" s="6">
        <f t="shared" si="4"/>
        <v>44807</v>
      </c>
      <c r="K259" s="16" t="s">
        <v>773</v>
      </c>
      <c r="L259" s="8" t="s">
        <v>7</v>
      </c>
      <c r="M259" s="8" t="s">
        <v>1595</v>
      </c>
    </row>
    <row r="260" spans="1:13" ht="14.4" x14ac:dyDescent="0.3">
      <c r="A260" s="6">
        <v>44767</v>
      </c>
      <c r="B260" s="8">
        <v>1193703</v>
      </c>
      <c r="C260" s="8" t="s">
        <v>582</v>
      </c>
      <c r="D260" s="8" t="s">
        <v>5</v>
      </c>
      <c r="E260" s="16">
        <v>316995</v>
      </c>
      <c r="F260" s="8" t="s">
        <v>774</v>
      </c>
      <c r="G260" s="6">
        <v>44764</v>
      </c>
      <c r="H260" s="8" t="s">
        <v>6</v>
      </c>
      <c r="I260" s="44" t="s">
        <v>2</v>
      </c>
      <c r="J260" s="6">
        <f t="shared" si="4"/>
        <v>44809</v>
      </c>
      <c r="K260" s="8" t="s">
        <v>746</v>
      </c>
      <c r="L260" s="8" t="s">
        <v>4</v>
      </c>
      <c r="M260" s="8" t="s">
        <v>1595</v>
      </c>
    </row>
    <row r="261" spans="1:13" ht="14.4" x14ac:dyDescent="0.3">
      <c r="A261" s="6">
        <v>44768</v>
      </c>
      <c r="B261" s="8">
        <v>1193703</v>
      </c>
      <c r="C261" s="8" t="s">
        <v>582</v>
      </c>
      <c r="D261" s="8" t="s">
        <v>5</v>
      </c>
      <c r="E261" s="16">
        <v>193128</v>
      </c>
      <c r="F261" s="8" t="s">
        <v>775</v>
      </c>
      <c r="G261" s="6">
        <v>44767</v>
      </c>
      <c r="H261" s="8" t="s">
        <v>6</v>
      </c>
      <c r="I261" s="44" t="s">
        <v>2</v>
      </c>
      <c r="J261" s="6">
        <f t="shared" ref="J261:J324" si="5">G261+45</f>
        <v>44812</v>
      </c>
      <c r="K261" s="8" t="s">
        <v>746</v>
      </c>
      <c r="L261" s="8" t="s">
        <v>4</v>
      </c>
      <c r="M261" s="8" t="s">
        <v>1595</v>
      </c>
    </row>
    <row r="262" spans="1:13" ht="14.4" x14ac:dyDescent="0.3">
      <c r="A262" s="6">
        <v>44770</v>
      </c>
      <c r="B262" s="8">
        <v>1222770</v>
      </c>
      <c r="C262" s="8" t="s">
        <v>776</v>
      </c>
      <c r="D262" s="8" t="s">
        <v>28</v>
      </c>
      <c r="E262" s="16">
        <v>26789</v>
      </c>
      <c r="F262" s="8" t="s">
        <v>777</v>
      </c>
      <c r="G262" s="6">
        <v>44769</v>
      </c>
      <c r="H262" s="8" t="s">
        <v>29</v>
      </c>
      <c r="I262" s="44" t="s">
        <v>2</v>
      </c>
      <c r="J262" s="6">
        <f t="shared" si="5"/>
        <v>44814</v>
      </c>
      <c r="K262" s="8" t="s">
        <v>778</v>
      </c>
      <c r="L262" s="8" t="s">
        <v>7</v>
      </c>
      <c r="M262" s="8" t="s">
        <v>1595</v>
      </c>
    </row>
    <row r="263" spans="1:13" ht="14.4" x14ac:dyDescent="0.3">
      <c r="A263" s="6">
        <v>44771</v>
      </c>
      <c r="B263" s="8">
        <v>1180311</v>
      </c>
      <c r="C263" s="8" t="s">
        <v>779</v>
      </c>
      <c r="D263" s="8" t="s">
        <v>28</v>
      </c>
      <c r="E263" s="16">
        <v>17604.62</v>
      </c>
      <c r="F263" s="8" t="s">
        <v>780</v>
      </c>
      <c r="G263" s="6">
        <v>44769</v>
      </c>
      <c r="H263" s="8" t="s">
        <v>781</v>
      </c>
      <c r="I263" s="44" t="s">
        <v>2</v>
      </c>
      <c r="J263" s="6">
        <f t="shared" si="5"/>
        <v>44814</v>
      </c>
      <c r="K263" s="8" t="s">
        <v>782</v>
      </c>
      <c r="L263" s="8" t="s">
        <v>7</v>
      </c>
      <c r="M263" s="8" t="s">
        <v>1595</v>
      </c>
    </row>
    <row r="264" spans="1:13" ht="14.4" x14ac:dyDescent="0.3">
      <c r="A264" s="6">
        <v>44771</v>
      </c>
      <c r="B264" s="8">
        <v>1193703</v>
      </c>
      <c r="C264" s="8" t="s">
        <v>582</v>
      </c>
      <c r="D264" s="8" t="s">
        <v>5</v>
      </c>
      <c r="E264" s="16">
        <v>129420</v>
      </c>
      <c r="F264" s="8" t="s">
        <v>783</v>
      </c>
      <c r="G264" s="6">
        <v>44770</v>
      </c>
      <c r="H264" s="8" t="s">
        <v>6</v>
      </c>
      <c r="I264" s="44" t="s">
        <v>2</v>
      </c>
      <c r="J264" s="6">
        <f t="shared" si="5"/>
        <v>44815</v>
      </c>
      <c r="K264" s="8" t="s">
        <v>746</v>
      </c>
      <c r="L264" s="8" t="s">
        <v>4</v>
      </c>
      <c r="M264" s="8" t="s">
        <v>1595</v>
      </c>
    </row>
    <row r="265" spans="1:13" ht="14.4" x14ac:dyDescent="0.3">
      <c r="A265" s="6">
        <v>44774</v>
      </c>
      <c r="B265" s="8">
        <v>1193857</v>
      </c>
      <c r="C265" s="8" t="s">
        <v>475</v>
      </c>
      <c r="D265" s="8" t="s">
        <v>13</v>
      </c>
      <c r="E265" s="16">
        <v>230000</v>
      </c>
      <c r="F265" s="8" t="s">
        <v>784</v>
      </c>
      <c r="G265" s="6">
        <v>44770</v>
      </c>
      <c r="H265" s="8" t="s">
        <v>44</v>
      </c>
      <c r="I265" s="44" t="s">
        <v>2</v>
      </c>
      <c r="J265" s="6">
        <f t="shared" si="5"/>
        <v>44815</v>
      </c>
      <c r="K265" s="8" t="s">
        <v>785</v>
      </c>
      <c r="L265" s="8" t="s">
        <v>7</v>
      </c>
      <c r="M265" s="8" t="s">
        <v>1595</v>
      </c>
    </row>
    <row r="266" spans="1:13" ht="14.4" x14ac:dyDescent="0.3">
      <c r="A266" s="6">
        <v>44775</v>
      </c>
      <c r="B266" s="8">
        <v>1109366</v>
      </c>
      <c r="C266" s="8" t="s">
        <v>786</v>
      </c>
      <c r="D266" s="8" t="s">
        <v>227</v>
      </c>
      <c r="E266" s="16">
        <v>110760</v>
      </c>
      <c r="F266" s="8" t="s">
        <v>787</v>
      </c>
      <c r="G266" s="6">
        <v>44773</v>
      </c>
      <c r="H266" s="8" t="s">
        <v>6</v>
      </c>
      <c r="I266" s="44" t="s">
        <v>2</v>
      </c>
      <c r="J266" s="6">
        <f t="shared" si="5"/>
        <v>44818</v>
      </c>
      <c r="K266" s="8" t="s">
        <v>788</v>
      </c>
      <c r="L266" s="8" t="s">
        <v>7</v>
      </c>
      <c r="M266" s="8" t="s">
        <v>1595</v>
      </c>
    </row>
    <row r="267" spans="1:13" ht="14.4" x14ac:dyDescent="0.3">
      <c r="A267" s="6">
        <v>44775</v>
      </c>
      <c r="B267" s="8">
        <v>1179553</v>
      </c>
      <c r="C267" s="8" t="s">
        <v>263</v>
      </c>
      <c r="D267" s="8" t="s">
        <v>5</v>
      </c>
      <c r="E267" s="16">
        <v>815892</v>
      </c>
      <c r="F267" s="8" t="s">
        <v>789</v>
      </c>
      <c r="G267" s="6">
        <v>44773</v>
      </c>
      <c r="H267" s="8" t="s">
        <v>6</v>
      </c>
      <c r="I267" s="44" t="s">
        <v>2</v>
      </c>
      <c r="J267" s="6">
        <f t="shared" si="5"/>
        <v>44818</v>
      </c>
      <c r="K267" s="8" t="s">
        <v>790</v>
      </c>
      <c r="L267" s="8" t="s">
        <v>7</v>
      </c>
      <c r="M267" s="8" t="s">
        <v>1595</v>
      </c>
    </row>
    <row r="268" spans="1:13" ht="14.4" x14ac:dyDescent="0.3">
      <c r="A268" s="6">
        <v>44775</v>
      </c>
      <c r="B268" s="8">
        <v>1179553</v>
      </c>
      <c r="C268" s="8" t="s">
        <v>263</v>
      </c>
      <c r="D268" s="8" t="s">
        <v>5</v>
      </c>
      <c r="E268" s="16">
        <v>875778</v>
      </c>
      <c r="F268" s="8" t="s">
        <v>791</v>
      </c>
      <c r="G268" s="6">
        <v>44773</v>
      </c>
      <c r="H268" s="8" t="s">
        <v>6</v>
      </c>
      <c r="I268" s="44" t="s">
        <v>156</v>
      </c>
      <c r="J268" s="6">
        <f t="shared" si="5"/>
        <v>44818</v>
      </c>
      <c r="K268" s="8" t="s">
        <v>792</v>
      </c>
      <c r="L268" s="8" t="s">
        <v>7</v>
      </c>
      <c r="M268" s="8" t="s">
        <v>1595</v>
      </c>
    </row>
    <row r="269" spans="1:13" ht="14.4" x14ac:dyDescent="0.3">
      <c r="A269" s="6">
        <v>44775</v>
      </c>
      <c r="B269" s="8">
        <v>1193703</v>
      </c>
      <c r="C269" s="8" t="s">
        <v>582</v>
      </c>
      <c r="D269" s="8" t="s">
        <v>5</v>
      </c>
      <c r="E269" s="16">
        <v>157725</v>
      </c>
      <c r="F269" s="8" t="s">
        <v>793</v>
      </c>
      <c r="G269" s="6">
        <v>44774</v>
      </c>
      <c r="H269" s="8" t="s">
        <v>6</v>
      </c>
      <c r="I269" s="44" t="s">
        <v>2</v>
      </c>
      <c r="J269" s="6">
        <f t="shared" si="5"/>
        <v>44819</v>
      </c>
      <c r="K269" s="8" t="s">
        <v>746</v>
      </c>
      <c r="L269" s="8" t="s">
        <v>4</v>
      </c>
      <c r="M269" s="8" t="s">
        <v>1595</v>
      </c>
    </row>
    <row r="270" spans="1:13" ht="14.4" x14ac:dyDescent="0.3">
      <c r="A270" s="6">
        <v>44775</v>
      </c>
      <c r="B270" s="8">
        <v>1205677</v>
      </c>
      <c r="C270" s="8" t="s">
        <v>461</v>
      </c>
      <c r="D270" s="8" t="s">
        <v>41</v>
      </c>
      <c r="E270" s="16">
        <v>300000</v>
      </c>
      <c r="F270" s="8" t="s">
        <v>794</v>
      </c>
      <c r="G270" s="6">
        <v>44772</v>
      </c>
      <c r="H270" s="8" t="s">
        <v>6</v>
      </c>
      <c r="I270" s="44" t="s">
        <v>2</v>
      </c>
      <c r="J270" s="6">
        <f t="shared" si="5"/>
        <v>44817</v>
      </c>
      <c r="K270" s="8" t="s">
        <v>795</v>
      </c>
      <c r="L270" s="8" t="s">
        <v>7</v>
      </c>
      <c r="M270" s="8" t="s">
        <v>1595</v>
      </c>
    </row>
    <row r="271" spans="1:13" ht="14.4" x14ac:dyDescent="0.3">
      <c r="A271" s="6">
        <v>44775</v>
      </c>
      <c r="B271" s="8">
        <v>1228173</v>
      </c>
      <c r="C271" s="8" t="s">
        <v>197</v>
      </c>
      <c r="D271" s="8" t="s">
        <v>9</v>
      </c>
      <c r="E271" s="16">
        <v>10000</v>
      </c>
      <c r="F271" s="8" t="s">
        <v>796</v>
      </c>
      <c r="G271" s="6">
        <v>44772</v>
      </c>
      <c r="H271" s="8" t="s">
        <v>6</v>
      </c>
      <c r="I271" s="44" t="s">
        <v>2</v>
      </c>
      <c r="J271" s="6">
        <f t="shared" si="5"/>
        <v>44817</v>
      </c>
      <c r="K271" s="8" t="s">
        <v>797</v>
      </c>
      <c r="L271" s="8" t="s">
        <v>4</v>
      </c>
      <c r="M271" s="8" t="s">
        <v>1595</v>
      </c>
    </row>
    <row r="272" spans="1:13" ht="14.4" x14ac:dyDescent="0.3">
      <c r="A272" s="6">
        <v>44775</v>
      </c>
      <c r="B272" s="8">
        <v>1238456</v>
      </c>
      <c r="C272" s="8" t="s">
        <v>208</v>
      </c>
      <c r="D272" s="8" t="s">
        <v>214</v>
      </c>
      <c r="E272" s="16">
        <v>125420</v>
      </c>
      <c r="F272" s="8" t="s">
        <v>798</v>
      </c>
      <c r="G272" s="6">
        <v>44772</v>
      </c>
      <c r="H272" s="8" t="s">
        <v>6</v>
      </c>
      <c r="I272" s="44" t="s">
        <v>2</v>
      </c>
      <c r="J272" s="6">
        <f t="shared" si="5"/>
        <v>44817</v>
      </c>
      <c r="K272" s="8" t="s">
        <v>799</v>
      </c>
      <c r="L272" s="8" t="s">
        <v>7</v>
      </c>
      <c r="M272" s="8" t="s">
        <v>1596</v>
      </c>
    </row>
    <row r="273" spans="1:13" ht="14.4" x14ac:dyDescent="0.3">
      <c r="A273" s="6">
        <v>44776</v>
      </c>
      <c r="B273" s="8">
        <v>1193703</v>
      </c>
      <c r="C273" s="8" t="s">
        <v>582</v>
      </c>
      <c r="D273" s="8" t="s">
        <v>5</v>
      </c>
      <c r="E273" s="16">
        <v>174000</v>
      </c>
      <c r="F273" s="8" t="s">
        <v>800</v>
      </c>
      <c r="G273" s="6">
        <v>44775</v>
      </c>
      <c r="H273" s="8" t="s">
        <v>6</v>
      </c>
      <c r="I273" s="44" t="s">
        <v>2</v>
      </c>
      <c r="J273" s="6">
        <f t="shared" si="5"/>
        <v>44820</v>
      </c>
      <c r="K273" s="8" t="s">
        <v>746</v>
      </c>
      <c r="L273" s="8" t="s">
        <v>4</v>
      </c>
      <c r="M273" s="8" t="s">
        <v>1595</v>
      </c>
    </row>
    <row r="274" spans="1:13" ht="14.4" x14ac:dyDescent="0.3">
      <c r="A274" s="6">
        <v>44777</v>
      </c>
      <c r="B274" s="8">
        <v>1193703</v>
      </c>
      <c r="C274" s="8" t="s">
        <v>582</v>
      </c>
      <c r="D274" s="8" t="s">
        <v>5</v>
      </c>
      <c r="E274" s="16">
        <v>174000</v>
      </c>
      <c r="F274" s="8" t="s">
        <v>801</v>
      </c>
      <c r="G274" s="6">
        <v>44776</v>
      </c>
      <c r="H274" s="8" t="s">
        <v>6</v>
      </c>
      <c r="I274" s="44" t="s">
        <v>2</v>
      </c>
      <c r="J274" s="6">
        <f t="shared" si="5"/>
        <v>44821</v>
      </c>
      <c r="K274" s="8" t="s">
        <v>746</v>
      </c>
      <c r="L274" s="8" t="s">
        <v>4</v>
      </c>
      <c r="M274" s="8" t="s">
        <v>1595</v>
      </c>
    </row>
    <row r="275" spans="1:13" ht="14.4" x14ac:dyDescent="0.3">
      <c r="A275" s="6">
        <v>44778</v>
      </c>
      <c r="B275" s="8">
        <v>1193703</v>
      </c>
      <c r="C275" s="8" t="s">
        <v>582</v>
      </c>
      <c r="D275" s="8" t="s">
        <v>5</v>
      </c>
      <c r="E275" s="16">
        <v>163560</v>
      </c>
      <c r="F275" s="8" t="s">
        <v>802</v>
      </c>
      <c r="G275" s="6">
        <v>44777</v>
      </c>
      <c r="H275" s="8" t="s">
        <v>6</v>
      </c>
      <c r="I275" s="44" t="s">
        <v>2</v>
      </c>
      <c r="J275" s="6">
        <f t="shared" si="5"/>
        <v>44822</v>
      </c>
      <c r="K275" s="8" t="s">
        <v>746</v>
      </c>
      <c r="L275" s="8" t="s">
        <v>4</v>
      </c>
      <c r="M275" s="8" t="s">
        <v>1595</v>
      </c>
    </row>
    <row r="276" spans="1:13" ht="14.4" x14ac:dyDescent="0.3">
      <c r="A276" s="46">
        <v>44782</v>
      </c>
      <c r="B276" s="47">
        <v>1213683</v>
      </c>
      <c r="C276" s="44" t="s">
        <v>46</v>
      </c>
      <c r="D276" s="44" t="s">
        <v>41</v>
      </c>
      <c r="E276" s="16">
        <v>196764</v>
      </c>
      <c r="F276" s="44" t="s">
        <v>803</v>
      </c>
      <c r="G276" s="46">
        <v>44781</v>
      </c>
      <c r="H276" s="44" t="s">
        <v>6</v>
      </c>
      <c r="I276" s="44" t="s">
        <v>2</v>
      </c>
      <c r="J276" s="6">
        <f t="shared" si="5"/>
        <v>44826</v>
      </c>
      <c r="K276" s="16" t="s">
        <v>804</v>
      </c>
      <c r="L276" s="8" t="s">
        <v>7</v>
      </c>
      <c r="M276" s="8" t="s">
        <v>1595</v>
      </c>
    </row>
    <row r="277" spans="1:13" ht="14.4" x14ac:dyDescent="0.3">
      <c r="A277" s="46">
        <v>44782</v>
      </c>
      <c r="B277" s="47">
        <v>1193703</v>
      </c>
      <c r="C277" s="44" t="s">
        <v>582</v>
      </c>
      <c r="D277" s="44" t="s">
        <v>5</v>
      </c>
      <c r="E277" s="16">
        <v>163560</v>
      </c>
      <c r="F277" s="8" t="s">
        <v>805</v>
      </c>
      <c r="G277" s="46">
        <v>44781</v>
      </c>
      <c r="H277" s="44" t="s">
        <v>6</v>
      </c>
      <c r="I277" s="44" t="s">
        <v>2</v>
      </c>
      <c r="J277" s="6">
        <f t="shared" si="5"/>
        <v>44826</v>
      </c>
      <c r="K277" s="8" t="s">
        <v>746</v>
      </c>
      <c r="L277" s="8" t="s">
        <v>4</v>
      </c>
      <c r="M277" s="8" t="s">
        <v>1595</v>
      </c>
    </row>
    <row r="278" spans="1:13" ht="14.4" x14ac:dyDescent="0.3">
      <c r="A278" s="46">
        <v>44783</v>
      </c>
      <c r="B278" s="47">
        <v>1193703</v>
      </c>
      <c r="C278" s="44" t="s">
        <v>582</v>
      </c>
      <c r="D278" s="44" t="s">
        <v>5</v>
      </c>
      <c r="E278" s="16">
        <v>97128</v>
      </c>
      <c r="F278" s="8" t="s">
        <v>806</v>
      </c>
      <c r="G278" s="46">
        <v>44782</v>
      </c>
      <c r="H278" s="44" t="s">
        <v>6</v>
      </c>
      <c r="I278" s="44" t="s">
        <v>2</v>
      </c>
      <c r="J278" s="6">
        <f t="shared" si="5"/>
        <v>44827</v>
      </c>
      <c r="K278" s="8" t="s">
        <v>746</v>
      </c>
      <c r="L278" s="8" t="s">
        <v>4</v>
      </c>
      <c r="M278" s="8" t="s">
        <v>1595</v>
      </c>
    </row>
    <row r="279" spans="1:13" ht="14.4" x14ac:dyDescent="0.3">
      <c r="A279" s="46">
        <v>44784</v>
      </c>
      <c r="B279" s="47">
        <v>1193703</v>
      </c>
      <c r="C279" s="44" t="s">
        <v>582</v>
      </c>
      <c r="D279" s="44" t="s">
        <v>5</v>
      </c>
      <c r="E279" s="16">
        <v>158028</v>
      </c>
      <c r="F279" s="8" t="s">
        <v>807</v>
      </c>
      <c r="G279" s="46">
        <v>44783</v>
      </c>
      <c r="H279" s="44" t="s">
        <v>6</v>
      </c>
      <c r="I279" s="44" t="s">
        <v>2</v>
      </c>
      <c r="J279" s="6">
        <f t="shared" si="5"/>
        <v>44828</v>
      </c>
      <c r="K279" s="8" t="s">
        <v>746</v>
      </c>
      <c r="L279" s="8" t="s">
        <v>4</v>
      </c>
      <c r="M279" s="8" t="s">
        <v>1595</v>
      </c>
    </row>
    <row r="280" spans="1:13" ht="14.4" x14ac:dyDescent="0.3">
      <c r="A280" s="46">
        <v>44784</v>
      </c>
      <c r="B280" s="47">
        <v>1193703</v>
      </c>
      <c r="C280" s="44" t="s">
        <v>582</v>
      </c>
      <c r="D280" s="44" t="s">
        <v>5</v>
      </c>
      <c r="E280" s="16">
        <v>158028</v>
      </c>
      <c r="F280" s="8" t="s">
        <v>808</v>
      </c>
      <c r="G280" s="46">
        <v>44784</v>
      </c>
      <c r="H280" s="44" t="s">
        <v>6</v>
      </c>
      <c r="I280" s="44" t="s">
        <v>2</v>
      </c>
      <c r="J280" s="6">
        <f t="shared" si="5"/>
        <v>44829</v>
      </c>
      <c r="K280" s="8" t="s">
        <v>746</v>
      </c>
      <c r="L280" s="8" t="s">
        <v>4</v>
      </c>
      <c r="M280" s="8" t="s">
        <v>1595</v>
      </c>
    </row>
    <row r="281" spans="1:13" ht="14.4" x14ac:dyDescent="0.3">
      <c r="A281" s="6">
        <v>44788</v>
      </c>
      <c r="B281" s="8">
        <v>1193703</v>
      </c>
      <c r="C281" s="8" t="s">
        <v>582</v>
      </c>
      <c r="D281" s="8" t="s">
        <v>5</v>
      </c>
      <c r="E281" s="16">
        <v>158028</v>
      </c>
      <c r="F281" s="8" t="s">
        <v>809</v>
      </c>
      <c r="G281" s="6">
        <v>44785</v>
      </c>
      <c r="H281" s="8" t="s">
        <v>6</v>
      </c>
      <c r="I281" s="44" t="s">
        <v>2</v>
      </c>
      <c r="J281" s="6">
        <f t="shared" si="5"/>
        <v>44830</v>
      </c>
      <c r="K281" s="8" t="s">
        <v>746</v>
      </c>
      <c r="L281" s="8" t="s">
        <v>4</v>
      </c>
      <c r="M281" s="8" t="s">
        <v>1595</v>
      </c>
    </row>
    <row r="282" spans="1:13" ht="14.4" x14ac:dyDescent="0.3">
      <c r="A282" s="6">
        <v>44790</v>
      </c>
      <c r="B282" s="8">
        <v>1193703</v>
      </c>
      <c r="C282" s="8" t="s">
        <v>582</v>
      </c>
      <c r="D282" s="8" t="s">
        <v>5</v>
      </c>
      <c r="E282" s="16">
        <v>158028</v>
      </c>
      <c r="F282" s="8" t="s">
        <v>810</v>
      </c>
      <c r="G282" s="6">
        <v>44789</v>
      </c>
      <c r="H282" s="8" t="s">
        <v>6</v>
      </c>
      <c r="I282" s="44" t="s">
        <v>2</v>
      </c>
      <c r="J282" s="6">
        <f t="shared" si="5"/>
        <v>44834</v>
      </c>
      <c r="K282" s="8" t="s">
        <v>746</v>
      </c>
      <c r="L282" s="8" t="s">
        <v>4</v>
      </c>
      <c r="M282" s="8" t="s">
        <v>1595</v>
      </c>
    </row>
    <row r="283" spans="1:13" ht="14.4" x14ac:dyDescent="0.3">
      <c r="A283" s="6">
        <v>44790</v>
      </c>
      <c r="B283" s="8">
        <v>1238456</v>
      </c>
      <c r="C283" s="8" t="s">
        <v>208</v>
      </c>
      <c r="D283" s="8" t="s">
        <v>214</v>
      </c>
      <c r="E283" s="16">
        <v>125420</v>
      </c>
      <c r="F283" s="8" t="s">
        <v>811</v>
      </c>
      <c r="G283" s="6">
        <v>44788</v>
      </c>
      <c r="H283" s="8" t="s">
        <v>6</v>
      </c>
      <c r="I283" s="44" t="s">
        <v>2</v>
      </c>
      <c r="J283" s="6">
        <f t="shared" si="5"/>
        <v>44833</v>
      </c>
      <c r="K283" s="8" t="s">
        <v>812</v>
      </c>
      <c r="L283" s="8" t="s">
        <v>7</v>
      </c>
      <c r="M283" s="8" t="s">
        <v>1596</v>
      </c>
    </row>
    <row r="284" spans="1:13" ht="14.4" x14ac:dyDescent="0.3">
      <c r="A284" s="6">
        <v>44791</v>
      </c>
      <c r="B284" s="8">
        <v>1247554</v>
      </c>
      <c r="C284" s="8" t="s">
        <v>813</v>
      </c>
      <c r="D284" s="8" t="s">
        <v>43</v>
      </c>
      <c r="E284" s="16">
        <v>264912</v>
      </c>
      <c r="F284" s="8" t="s">
        <v>814</v>
      </c>
      <c r="G284" s="6">
        <v>44789</v>
      </c>
      <c r="H284" s="8" t="s">
        <v>6</v>
      </c>
      <c r="I284" s="44" t="s">
        <v>815</v>
      </c>
      <c r="J284" s="6">
        <f t="shared" si="5"/>
        <v>44834</v>
      </c>
      <c r="K284" s="8" t="s">
        <v>816</v>
      </c>
      <c r="L284" s="8" t="s">
        <v>7</v>
      </c>
      <c r="M284" s="8" t="s">
        <v>1595</v>
      </c>
    </row>
    <row r="285" spans="1:13" ht="14.4" x14ac:dyDescent="0.3">
      <c r="A285" s="6">
        <v>44791</v>
      </c>
      <c r="B285" s="8">
        <v>1193703</v>
      </c>
      <c r="C285" s="8" t="s">
        <v>582</v>
      </c>
      <c r="D285" s="8" t="s">
        <v>5</v>
      </c>
      <c r="E285" s="16">
        <v>158028</v>
      </c>
      <c r="F285" s="8" t="s">
        <v>817</v>
      </c>
      <c r="G285" s="6">
        <v>44790</v>
      </c>
      <c r="H285" s="8" t="s">
        <v>6</v>
      </c>
      <c r="I285" s="44" t="s">
        <v>2</v>
      </c>
      <c r="J285" s="6">
        <f t="shared" si="5"/>
        <v>44835</v>
      </c>
      <c r="K285" s="8" t="s">
        <v>746</v>
      </c>
      <c r="L285" s="8" t="s">
        <v>4</v>
      </c>
      <c r="M285" s="8" t="s">
        <v>1595</v>
      </c>
    </row>
    <row r="286" spans="1:13" ht="14.4" x14ac:dyDescent="0.3">
      <c r="A286" s="6">
        <v>44792</v>
      </c>
      <c r="B286" s="44">
        <v>1210818</v>
      </c>
      <c r="C286" s="44" t="s">
        <v>818</v>
      </c>
      <c r="D286" s="44" t="s">
        <v>43</v>
      </c>
      <c r="E286" s="16">
        <v>30000</v>
      </c>
      <c r="F286" s="44" t="s">
        <v>819</v>
      </c>
      <c r="G286" s="46">
        <v>44790</v>
      </c>
      <c r="H286" s="44" t="s">
        <v>6</v>
      </c>
      <c r="I286" s="44" t="s">
        <v>820</v>
      </c>
      <c r="J286" s="6">
        <f t="shared" si="5"/>
        <v>44835</v>
      </c>
      <c r="K286" s="8" t="s">
        <v>821</v>
      </c>
      <c r="L286" s="8" t="s">
        <v>7</v>
      </c>
      <c r="M286" s="8" t="s">
        <v>1595</v>
      </c>
    </row>
    <row r="287" spans="1:13" ht="14.4" x14ac:dyDescent="0.3">
      <c r="A287" s="6">
        <v>44792</v>
      </c>
      <c r="B287" s="8">
        <v>1193703</v>
      </c>
      <c r="C287" s="8" t="s">
        <v>582</v>
      </c>
      <c r="D287" s="8" t="s">
        <v>5</v>
      </c>
      <c r="E287" s="16">
        <v>76596</v>
      </c>
      <c r="F287" s="8" t="s">
        <v>822</v>
      </c>
      <c r="G287" s="6">
        <v>44791</v>
      </c>
      <c r="H287" s="8" t="s">
        <v>6</v>
      </c>
      <c r="I287" s="44" t="s">
        <v>2</v>
      </c>
      <c r="J287" s="6">
        <f t="shared" si="5"/>
        <v>44836</v>
      </c>
      <c r="K287" s="8" t="s">
        <v>746</v>
      </c>
      <c r="L287" s="8" t="s">
        <v>4</v>
      </c>
      <c r="M287" s="8" t="s">
        <v>1595</v>
      </c>
    </row>
    <row r="288" spans="1:13" ht="14.4" x14ac:dyDescent="0.3">
      <c r="A288" s="6">
        <v>44795</v>
      </c>
      <c r="B288" s="8">
        <v>1217118</v>
      </c>
      <c r="C288" s="8" t="s">
        <v>823</v>
      </c>
      <c r="D288" s="8" t="s">
        <v>13</v>
      </c>
      <c r="E288" s="16">
        <v>122410</v>
      </c>
      <c r="F288" s="8" t="s">
        <v>824</v>
      </c>
      <c r="G288" s="6">
        <v>44791</v>
      </c>
      <c r="H288" s="8" t="s">
        <v>29</v>
      </c>
      <c r="I288" s="44" t="s">
        <v>2</v>
      </c>
      <c r="J288" s="6">
        <f t="shared" si="5"/>
        <v>44836</v>
      </c>
      <c r="K288" s="8" t="s">
        <v>825</v>
      </c>
      <c r="L288" s="8" t="s">
        <v>7</v>
      </c>
      <c r="M288" s="8" t="s">
        <v>1595</v>
      </c>
    </row>
    <row r="289" spans="1:13" ht="14.4" x14ac:dyDescent="0.3">
      <c r="A289" s="6">
        <v>44795</v>
      </c>
      <c r="B289" s="44">
        <v>1144754</v>
      </c>
      <c r="C289" s="44" t="s">
        <v>826</v>
      </c>
      <c r="D289" s="44" t="s">
        <v>9</v>
      </c>
      <c r="E289" s="16">
        <v>58861.2</v>
      </c>
      <c r="F289" s="44" t="s">
        <v>827</v>
      </c>
      <c r="G289" s="46">
        <v>44820</v>
      </c>
      <c r="H289" s="44" t="s">
        <v>6</v>
      </c>
      <c r="I289" s="44" t="s">
        <v>828</v>
      </c>
      <c r="J289" s="6">
        <f t="shared" si="5"/>
        <v>44865</v>
      </c>
      <c r="K289" s="8" t="s">
        <v>829</v>
      </c>
      <c r="L289" s="8" t="s">
        <v>7</v>
      </c>
      <c r="M289" s="8" t="s">
        <v>1595</v>
      </c>
    </row>
    <row r="290" spans="1:13" ht="14.4" x14ac:dyDescent="0.3">
      <c r="A290" s="6">
        <v>44795</v>
      </c>
      <c r="B290" s="44">
        <v>1193703</v>
      </c>
      <c r="C290" s="44" t="s">
        <v>582</v>
      </c>
      <c r="D290" s="44" t="s">
        <v>5</v>
      </c>
      <c r="E290" s="16">
        <v>155094</v>
      </c>
      <c r="F290" s="8" t="s">
        <v>830</v>
      </c>
      <c r="G290" s="46">
        <v>44792</v>
      </c>
      <c r="H290" s="44" t="s">
        <v>6</v>
      </c>
      <c r="I290" s="44" t="s">
        <v>2</v>
      </c>
      <c r="J290" s="6">
        <f t="shared" si="5"/>
        <v>44837</v>
      </c>
      <c r="K290" s="8" t="s">
        <v>746</v>
      </c>
      <c r="L290" s="8" t="s">
        <v>4</v>
      </c>
      <c r="M290" s="8" t="s">
        <v>1595</v>
      </c>
    </row>
    <row r="291" spans="1:13" ht="14.4" x14ac:dyDescent="0.3">
      <c r="A291" s="6">
        <v>44796</v>
      </c>
      <c r="B291" s="44">
        <v>1179553</v>
      </c>
      <c r="C291" s="44" t="s">
        <v>263</v>
      </c>
      <c r="D291" s="44" t="s">
        <v>5</v>
      </c>
      <c r="E291" s="16">
        <v>575070</v>
      </c>
      <c r="F291" s="44" t="s">
        <v>831</v>
      </c>
      <c r="G291" s="46">
        <v>44793</v>
      </c>
      <c r="H291" s="44" t="s">
        <v>6</v>
      </c>
      <c r="I291" s="44" t="s">
        <v>2</v>
      </c>
      <c r="J291" s="6">
        <f t="shared" si="5"/>
        <v>44838</v>
      </c>
      <c r="K291" s="8" t="s">
        <v>832</v>
      </c>
      <c r="L291" s="8" t="s">
        <v>7</v>
      </c>
      <c r="M291" s="8" t="s">
        <v>1595</v>
      </c>
    </row>
    <row r="292" spans="1:13" ht="14.4" x14ac:dyDescent="0.3">
      <c r="A292" s="6">
        <v>44796</v>
      </c>
      <c r="B292" s="44">
        <v>1222855</v>
      </c>
      <c r="C292" s="44" t="s">
        <v>82</v>
      </c>
      <c r="D292" s="44" t="s">
        <v>9</v>
      </c>
      <c r="E292" s="16">
        <v>52038</v>
      </c>
      <c r="F292" s="44" t="s">
        <v>833</v>
      </c>
      <c r="G292" s="46">
        <v>44793</v>
      </c>
      <c r="H292" s="44" t="s">
        <v>10</v>
      </c>
      <c r="I292" s="44" t="s">
        <v>2</v>
      </c>
      <c r="J292" s="6">
        <f t="shared" si="5"/>
        <v>44838</v>
      </c>
      <c r="K292" s="8" t="s">
        <v>834</v>
      </c>
      <c r="L292" s="8" t="s">
        <v>7</v>
      </c>
      <c r="M292" s="8" t="s">
        <v>1595</v>
      </c>
    </row>
    <row r="293" spans="1:13" ht="14.4" x14ac:dyDescent="0.3">
      <c r="A293" s="6">
        <v>44798</v>
      </c>
      <c r="B293" s="44">
        <v>1193703</v>
      </c>
      <c r="C293" s="44" t="s">
        <v>582</v>
      </c>
      <c r="D293" s="44" t="s">
        <v>5</v>
      </c>
      <c r="E293" s="16">
        <v>131733</v>
      </c>
      <c r="F293" s="8" t="s">
        <v>835</v>
      </c>
      <c r="G293" s="46">
        <v>44799</v>
      </c>
      <c r="H293" s="44" t="s">
        <v>6</v>
      </c>
      <c r="I293" s="44" t="s">
        <v>2</v>
      </c>
      <c r="J293" s="6">
        <f t="shared" si="5"/>
        <v>44844</v>
      </c>
      <c r="K293" s="8" t="s">
        <v>746</v>
      </c>
      <c r="L293" s="8" t="s">
        <v>4</v>
      </c>
      <c r="M293" s="8" t="s">
        <v>1595</v>
      </c>
    </row>
    <row r="294" spans="1:13" ht="14.4" x14ac:dyDescent="0.3">
      <c r="A294" s="6">
        <v>44802</v>
      </c>
      <c r="B294" s="44">
        <v>1193703</v>
      </c>
      <c r="C294" s="44" t="s">
        <v>582</v>
      </c>
      <c r="D294" s="44" t="s">
        <v>5</v>
      </c>
      <c r="E294" s="16">
        <v>131733</v>
      </c>
      <c r="F294" s="8" t="s">
        <v>836</v>
      </c>
      <c r="G294" s="46">
        <v>44800</v>
      </c>
      <c r="H294" s="44" t="s">
        <v>6</v>
      </c>
      <c r="I294" s="44" t="s">
        <v>2</v>
      </c>
      <c r="J294" s="6">
        <f t="shared" si="5"/>
        <v>44845</v>
      </c>
      <c r="K294" s="8" t="s">
        <v>746</v>
      </c>
      <c r="L294" s="8" t="s">
        <v>4</v>
      </c>
      <c r="M294" s="8" t="s">
        <v>1595</v>
      </c>
    </row>
    <row r="295" spans="1:13" ht="14.4" x14ac:dyDescent="0.3">
      <c r="A295" s="6">
        <v>44803</v>
      </c>
      <c r="B295" s="44">
        <v>1193703</v>
      </c>
      <c r="C295" s="44" t="s">
        <v>582</v>
      </c>
      <c r="D295" s="44" t="s">
        <v>5</v>
      </c>
      <c r="E295" s="16">
        <v>167991</v>
      </c>
      <c r="F295" s="8" t="s">
        <v>837</v>
      </c>
      <c r="G295" s="46">
        <v>44802</v>
      </c>
      <c r="H295" s="44" t="s">
        <v>6</v>
      </c>
      <c r="I295" s="44" t="s">
        <v>2</v>
      </c>
      <c r="J295" s="6">
        <f t="shared" si="5"/>
        <v>44847</v>
      </c>
      <c r="K295" s="8" t="s">
        <v>746</v>
      </c>
      <c r="L295" s="8" t="s">
        <v>4</v>
      </c>
      <c r="M295" s="8" t="s">
        <v>1595</v>
      </c>
    </row>
    <row r="296" spans="1:13" ht="14.4" x14ac:dyDescent="0.3">
      <c r="A296" s="6">
        <v>44804</v>
      </c>
      <c r="B296" s="44">
        <v>1236763</v>
      </c>
      <c r="C296" s="44" t="s">
        <v>838</v>
      </c>
      <c r="D296" s="44" t="s">
        <v>41</v>
      </c>
      <c r="E296" s="16">
        <v>46632</v>
      </c>
      <c r="F296" s="44" t="s">
        <v>839</v>
      </c>
      <c r="G296" s="46">
        <v>44797</v>
      </c>
      <c r="H296" s="44" t="s">
        <v>10</v>
      </c>
      <c r="I296" s="44" t="s">
        <v>2</v>
      </c>
      <c r="J296" s="6">
        <f t="shared" si="5"/>
        <v>44842</v>
      </c>
      <c r="K296" s="8" t="s">
        <v>840</v>
      </c>
      <c r="L296" s="8" t="s">
        <v>7</v>
      </c>
      <c r="M296" s="8" t="s">
        <v>1595</v>
      </c>
    </row>
    <row r="297" spans="1:13" ht="14.4" x14ac:dyDescent="0.3">
      <c r="A297" s="6">
        <v>44804</v>
      </c>
      <c r="B297" s="44">
        <v>1214626</v>
      </c>
      <c r="C297" s="44" t="s">
        <v>562</v>
      </c>
      <c r="D297" s="44" t="s">
        <v>9</v>
      </c>
      <c r="E297" s="16">
        <v>30000</v>
      </c>
      <c r="F297" s="44" t="s">
        <v>841</v>
      </c>
      <c r="G297" s="46">
        <v>44802</v>
      </c>
      <c r="H297" s="44" t="s">
        <v>10</v>
      </c>
      <c r="I297" s="44" t="s">
        <v>2</v>
      </c>
      <c r="J297" s="6">
        <f t="shared" si="5"/>
        <v>44847</v>
      </c>
      <c r="K297" s="16" t="s">
        <v>842</v>
      </c>
      <c r="L297" s="8" t="s">
        <v>7</v>
      </c>
      <c r="M297" s="8" t="s">
        <v>1595</v>
      </c>
    </row>
    <row r="298" spans="1:13" ht="14.4" x14ac:dyDescent="0.3">
      <c r="A298" s="6">
        <v>44804</v>
      </c>
      <c r="B298" s="44">
        <v>1244076</v>
      </c>
      <c r="C298" s="44" t="s">
        <v>425</v>
      </c>
      <c r="D298" s="44" t="s">
        <v>41</v>
      </c>
      <c r="E298" s="16">
        <v>58020</v>
      </c>
      <c r="F298" s="44" t="s">
        <v>843</v>
      </c>
      <c r="G298" s="46">
        <v>44802</v>
      </c>
      <c r="H298" s="44" t="s">
        <v>6</v>
      </c>
      <c r="I298" s="44" t="s">
        <v>2</v>
      </c>
      <c r="J298" s="6">
        <f t="shared" si="5"/>
        <v>44847</v>
      </c>
      <c r="K298" s="8" t="s">
        <v>844</v>
      </c>
      <c r="L298" s="8" t="s">
        <v>7</v>
      </c>
      <c r="M298" s="8" t="s">
        <v>1595</v>
      </c>
    </row>
    <row r="299" spans="1:13" ht="14.4" x14ac:dyDescent="0.3">
      <c r="A299" s="6">
        <v>44804</v>
      </c>
      <c r="B299" s="44">
        <v>1101694</v>
      </c>
      <c r="C299" s="44" t="s">
        <v>845</v>
      </c>
      <c r="D299" s="44" t="s">
        <v>13</v>
      </c>
      <c r="E299" s="16">
        <v>121728</v>
      </c>
      <c r="F299" s="44" t="s">
        <v>846</v>
      </c>
      <c r="G299" s="46">
        <v>44803</v>
      </c>
      <c r="H299" s="44" t="s">
        <v>34</v>
      </c>
      <c r="I299" s="44" t="s">
        <v>2</v>
      </c>
      <c r="J299" s="6">
        <f t="shared" si="5"/>
        <v>44848</v>
      </c>
      <c r="K299" s="8" t="s">
        <v>847</v>
      </c>
      <c r="L299" s="8" t="s">
        <v>7</v>
      </c>
      <c r="M299" s="8" t="s">
        <v>1595</v>
      </c>
    </row>
    <row r="300" spans="1:13" ht="14.4" x14ac:dyDescent="0.3">
      <c r="A300" s="6">
        <v>44804</v>
      </c>
      <c r="B300" s="44">
        <v>1223747</v>
      </c>
      <c r="C300" s="44" t="s">
        <v>848</v>
      </c>
      <c r="D300" s="44" t="s">
        <v>84</v>
      </c>
      <c r="E300" s="16">
        <v>705882.43</v>
      </c>
      <c r="F300" s="44" t="s">
        <v>849</v>
      </c>
      <c r="G300" s="46">
        <v>44803</v>
      </c>
      <c r="H300" s="44" t="s">
        <v>14</v>
      </c>
      <c r="I300" s="44" t="s">
        <v>2</v>
      </c>
      <c r="J300" s="6">
        <f t="shared" si="5"/>
        <v>44848</v>
      </c>
      <c r="K300" s="8" t="s">
        <v>850</v>
      </c>
      <c r="L300" s="8" t="s">
        <v>7</v>
      </c>
      <c r="M300" s="8" t="s">
        <v>1596</v>
      </c>
    </row>
    <row r="301" spans="1:13" ht="14.4" x14ac:dyDescent="0.3">
      <c r="A301" s="6">
        <v>44804</v>
      </c>
      <c r="B301" s="44">
        <v>1228173</v>
      </c>
      <c r="C301" s="44" t="s">
        <v>197</v>
      </c>
      <c r="D301" s="44" t="s">
        <v>9</v>
      </c>
      <c r="E301" s="16">
        <v>10000</v>
      </c>
      <c r="F301" s="44" t="s">
        <v>851</v>
      </c>
      <c r="G301" s="46">
        <v>44803</v>
      </c>
      <c r="H301" s="44" t="s">
        <v>10</v>
      </c>
      <c r="I301" s="44" t="s">
        <v>2</v>
      </c>
      <c r="J301" s="6">
        <f t="shared" si="5"/>
        <v>44848</v>
      </c>
      <c r="K301" s="8" t="s">
        <v>797</v>
      </c>
      <c r="L301" s="8" t="s">
        <v>4</v>
      </c>
      <c r="M301" s="8" t="s">
        <v>1595</v>
      </c>
    </row>
    <row r="302" spans="1:13" ht="14.4" x14ac:dyDescent="0.3">
      <c r="A302" s="6">
        <v>44804</v>
      </c>
      <c r="B302" s="44">
        <v>1238456</v>
      </c>
      <c r="C302" s="44" t="s">
        <v>208</v>
      </c>
      <c r="D302" s="8" t="s">
        <v>214</v>
      </c>
      <c r="E302" s="16">
        <v>125420</v>
      </c>
      <c r="F302" s="44" t="s">
        <v>852</v>
      </c>
      <c r="G302" s="46">
        <v>44803</v>
      </c>
      <c r="H302" s="44" t="s">
        <v>6</v>
      </c>
      <c r="I302" s="44" t="s">
        <v>2</v>
      </c>
      <c r="J302" s="6">
        <f t="shared" si="5"/>
        <v>44848</v>
      </c>
      <c r="K302" s="8" t="s">
        <v>853</v>
      </c>
      <c r="L302" s="8" t="s">
        <v>7</v>
      </c>
      <c r="M302" s="8" t="s">
        <v>1596</v>
      </c>
    </row>
    <row r="303" spans="1:13" ht="14.4" x14ac:dyDescent="0.3">
      <c r="A303" s="6">
        <v>44805</v>
      </c>
      <c r="B303" s="8">
        <v>1193708</v>
      </c>
      <c r="C303" s="8" t="s">
        <v>181</v>
      </c>
      <c r="D303" s="8" t="s">
        <v>854</v>
      </c>
      <c r="E303" s="16">
        <v>27552</v>
      </c>
      <c r="F303" s="8" t="s">
        <v>855</v>
      </c>
      <c r="G303" s="6">
        <v>44804</v>
      </c>
      <c r="H303" s="8" t="s">
        <v>182</v>
      </c>
      <c r="I303" s="44" t="s">
        <v>2</v>
      </c>
      <c r="J303" s="6">
        <f t="shared" si="5"/>
        <v>44849</v>
      </c>
      <c r="K303" s="8" t="s">
        <v>856</v>
      </c>
      <c r="L303" s="8" t="s">
        <v>7</v>
      </c>
      <c r="M303" s="8" t="s">
        <v>1595</v>
      </c>
    </row>
    <row r="304" spans="1:13" ht="14.4" x14ac:dyDescent="0.3">
      <c r="A304" s="6">
        <v>44805</v>
      </c>
      <c r="B304" s="8">
        <v>1205677</v>
      </c>
      <c r="C304" s="8" t="s">
        <v>461</v>
      </c>
      <c r="D304" s="8" t="s">
        <v>41</v>
      </c>
      <c r="E304" s="16">
        <v>300000</v>
      </c>
      <c r="F304" s="8" t="s">
        <v>857</v>
      </c>
      <c r="G304" s="6">
        <v>44804</v>
      </c>
      <c r="H304" s="8" t="s">
        <v>6</v>
      </c>
      <c r="I304" s="44" t="s">
        <v>2</v>
      </c>
      <c r="J304" s="6">
        <f t="shared" si="5"/>
        <v>44849</v>
      </c>
      <c r="K304" s="8" t="s">
        <v>858</v>
      </c>
      <c r="L304" s="8" t="s">
        <v>7</v>
      </c>
      <c r="M304" s="8" t="s">
        <v>1595</v>
      </c>
    </row>
    <row r="305" spans="1:13" ht="14.4" x14ac:dyDescent="0.3">
      <c r="A305" s="6">
        <v>44809</v>
      </c>
      <c r="B305" s="8">
        <v>1241867</v>
      </c>
      <c r="C305" s="8" t="s">
        <v>270</v>
      </c>
      <c r="D305" s="8" t="s">
        <v>84</v>
      </c>
      <c r="E305" s="16">
        <v>200000</v>
      </c>
      <c r="F305" s="8" t="s">
        <v>859</v>
      </c>
      <c r="G305" s="6">
        <v>44805</v>
      </c>
      <c r="H305" s="8" t="s">
        <v>513</v>
      </c>
      <c r="I305" s="44" t="s">
        <v>2</v>
      </c>
      <c r="J305" s="6">
        <f t="shared" si="5"/>
        <v>44850</v>
      </c>
      <c r="K305" s="8" t="s">
        <v>797</v>
      </c>
      <c r="L305" s="8" t="s">
        <v>4</v>
      </c>
      <c r="M305" s="8" t="s">
        <v>1596</v>
      </c>
    </row>
    <row r="306" spans="1:13" ht="14.4" x14ac:dyDescent="0.3">
      <c r="A306" s="6">
        <v>44811</v>
      </c>
      <c r="B306" s="8">
        <v>1198055</v>
      </c>
      <c r="C306" s="8" t="s">
        <v>132</v>
      </c>
      <c r="D306" s="8" t="s">
        <v>84</v>
      </c>
      <c r="E306" s="16">
        <v>78848.28</v>
      </c>
      <c r="F306" s="8" t="s">
        <v>860</v>
      </c>
      <c r="G306" s="6">
        <v>44809</v>
      </c>
      <c r="H306" s="8" t="s">
        <v>6</v>
      </c>
      <c r="I306" s="44" t="s">
        <v>2</v>
      </c>
      <c r="J306" s="6">
        <f t="shared" si="5"/>
        <v>44854</v>
      </c>
      <c r="K306" s="8" t="s">
        <v>861</v>
      </c>
      <c r="L306" s="8" t="s">
        <v>7</v>
      </c>
      <c r="M306" s="8" t="s">
        <v>1596</v>
      </c>
    </row>
    <row r="307" spans="1:13" ht="14.4" x14ac:dyDescent="0.3">
      <c r="A307" s="6">
        <v>44812</v>
      </c>
      <c r="B307" s="8">
        <v>1236763</v>
      </c>
      <c r="C307" s="8" t="s">
        <v>838</v>
      </c>
      <c r="D307" s="8" t="s">
        <v>41</v>
      </c>
      <c r="E307" s="16">
        <v>46632</v>
      </c>
      <c r="F307" s="8" t="s">
        <v>839</v>
      </c>
      <c r="G307" s="6">
        <v>44810</v>
      </c>
      <c r="H307" s="8" t="s">
        <v>10</v>
      </c>
      <c r="I307" s="44" t="s">
        <v>2</v>
      </c>
      <c r="J307" s="6">
        <f t="shared" si="5"/>
        <v>44855</v>
      </c>
      <c r="K307" s="8" t="s">
        <v>862</v>
      </c>
      <c r="L307" s="8" t="s">
        <v>7</v>
      </c>
      <c r="M307" s="8" t="s">
        <v>1595</v>
      </c>
    </row>
    <row r="308" spans="1:13" ht="14.4" x14ac:dyDescent="0.3">
      <c r="A308" s="6">
        <v>44817</v>
      </c>
      <c r="B308" s="8">
        <v>1246052</v>
      </c>
      <c r="C308" s="8" t="s">
        <v>863</v>
      </c>
      <c r="D308" s="8" t="s">
        <v>227</v>
      </c>
      <c r="E308" s="16">
        <v>135444</v>
      </c>
      <c r="F308" s="8" t="s">
        <v>864</v>
      </c>
      <c r="G308" s="6">
        <v>44814</v>
      </c>
      <c r="H308" s="8" t="s">
        <v>29</v>
      </c>
      <c r="I308" s="44" t="s">
        <v>2</v>
      </c>
      <c r="J308" s="6">
        <f t="shared" si="5"/>
        <v>44859</v>
      </c>
      <c r="K308" s="8" t="s">
        <v>865</v>
      </c>
      <c r="L308" s="8" t="s">
        <v>7</v>
      </c>
      <c r="M308" s="8" t="s">
        <v>1595</v>
      </c>
    </row>
    <row r="309" spans="1:13" ht="14.4" x14ac:dyDescent="0.3">
      <c r="A309" s="6">
        <v>44818</v>
      </c>
      <c r="B309" s="8">
        <v>1127679</v>
      </c>
      <c r="C309" s="8" t="s">
        <v>215</v>
      </c>
      <c r="D309" s="8" t="s">
        <v>5</v>
      </c>
      <c r="E309" s="16">
        <v>73440</v>
      </c>
      <c r="F309" s="8" t="s">
        <v>866</v>
      </c>
      <c r="G309" s="6">
        <v>44816</v>
      </c>
      <c r="H309" s="8" t="s">
        <v>182</v>
      </c>
      <c r="I309" s="44" t="s">
        <v>2</v>
      </c>
      <c r="J309" s="6">
        <f t="shared" si="5"/>
        <v>44861</v>
      </c>
      <c r="K309" s="8" t="s">
        <v>36</v>
      </c>
      <c r="L309" s="8" t="s">
        <v>4</v>
      </c>
      <c r="M309" s="8" t="s">
        <v>1595</v>
      </c>
    </row>
    <row r="310" spans="1:13" ht="14.4" x14ac:dyDescent="0.3">
      <c r="A310" s="6">
        <v>44818</v>
      </c>
      <c r="B310" s="8">
        <v>1127679</v>
      </c>
      <c r="C310" s="8" t="s">
        <v>215</v>
      </c>
      <c r="D310" s="8" t="s">
        <v>5</v>
      </c>
      <c r="E310" s="16">
        <v>73440</v>
      </c>
      <c r="F310" s="8" t="s">
        <v>867</v>
      </c>
      <c r="G310" s="6">
        <v>44816</v>
      </c>
      <c r="H310" s="8" t="s">
        <v>182</v>
      </c>
      <c r="I310" s="44" t="s">
        <v>2</v>
      </c>
      <c r="J310" s="6">
        <f t="shared" si="5"/>
        <v>44861</v>
      </c>
      <c r="K310" s="8" t="s">
        <v>36</v>
      </c>
      <c r="L310" s="8" t="s">
        <v>4</v>
      </c>
      <c r="M310" s="8" t="s">
        <v>1595</v>
      </c>
    </row>
    <row r="311" spans="1:13" ht="14.4" x14ac:dyDescent="0.3">
      <c r="A311" s="6">
        <v>44820</v>
      </c>
      <c r="B311" s="8">
        <v>1047513</v>
      </c>
      <c r="C311" s="8" t="s">
        <v>868</v>
      </c>
      <c r="D311" s="8" t="s">
        <v>84</v>
      </c>
      <c r="E311" s="16">
        <v>109346.06</v>
      </c>
      <c r="F311" s="8" t="s">
        <v>869</v>
      </c>
      <c r="G311" s="6">
        <v>44819</v>
      </c>
      <c r="H311" s="8" t="s">
        <v>6</v>
      </c>
      <c r="I311" s="44" t="s">
        <v>2</v>
      </c>
      <c r="J311" s="6">
        <f t="shared" si="5"/>
        <v>44864</v>
      </c>
      <c r="K311" s="8" t="s">
        <v>797</v>
      </c>
      <c r="L311" s="8" t="s">
        <v>4</v>
      </c>
      <c r="M311" s="8" t="s">
        <v>1596</v>
      </c>
    </row>
    <row r="312" spans="1:13" ht="14.4" x14ac:dyDescent="0.3">
      <c r="A312" s="6">
        <v>44820</v>
      </c>
      <c r="B312" s="8">
        <v>1047513</v>
      </c>
      <c r="C312" s="8" t="s">
        <v>868</v>
      </c>
      <c r="D312" s="8" t="s">
        <v>84</v>
      </c>
      <c r="E312" s="16">
        <v>109346.06</v>
      </c>
      <c r="F312" s="8" t="s">
        <v>870</v>
      </c>
      <c r="G312" s="6">
        <v>44819</v>
      </c>
      <c r="H312" s="8" t="s">
        <v>6</v>
      </c>
      <c r="I312" s="44" t="s">
        <v>2</v>
      </c>
      <c r="J312" s="6">
        <f t="shared" si="5"/>
        <v>44864</v>
      </c>
      <c r="K312" s="8" t="s">
        <v>797</v>
      </c>
      <c r="L312" s="8" t="s">
        <v>4</v>
      </c>
      <c r="M312" s="8" t="s">
        <v>1596</v>
      </c>
    </row>
    <row r="313" spans="1:13" ht="14.4" x14ac:dyDescent="0.3">
      <c r="A313" s="6">
        <v>44824</v>
      </c>
      <c r="B313" s="8">
        <v>1193857</v>
      </c>
      <c r="C313" s="8" t="s">
        <v>475</v>
      </c>
      <c r="D313" s="8" t="s">
        <v>13</v>
      </c>
      <c r="E313" s="16">
        <v>150000</v>
      </c>
      <c r="F313" s="8" t="s">
        <v>871</v>
      </c>
      <c r="G313" s="6">
        <v>44820</v>
      </c>
      <c r="H313" s="8" t="s">
        <v>44</v>
      </c>
      <c r="I313" s="44" t="s">
        <v>2</v>
      </c>
      <c r="J313" s="6">
        <f t="shared" si="5"/>
        <v>44865</v>
      </c>
      <c r="K313" s="8" t="s">
        <v>872</v>
      </c>
      <c r="L313" s="8" t="s">
        <v>7</v>
      </c>
      <c r="M313" s="8" t="s">
        <v>1595</v>
      </c>
    </row>
    <row r="314" spans="1:13" ht="14.4" x14ac:dyDescent="0.3">
      <c r="A314" s="6">
        <v>44826</v>
      </c>
      <c r="B314" s="8">
        <v>1065059</v>
      </c>
      <c r="C314" s="8" t="s">
        <v>217</v>
      </c>
      <c r="D314" s="8" t="s">
        <v>214</v>
      </c>
      <c r="E314" s="16">
        <v>110000</v>
      </c>
      <c r="F314" s="8" t="s">
        <v>873</v>
      </c>
      <c r="G314" s="6">
        <v>44825</v>
      </c>
      <c r="H314" s="8" t="s">
        <v>12</v>
      </c>
      <c r="I314" s="44" t="s">
        <v>2</v>
      </c>
      <c r="J314" s="6">
        <f t="shared" si="5"/>
        <v>44870</v>
      </c>
      <c r="K314" s="8" t="s">
        <v>874</v>
      </c>
      <c r="L314" s="8" t="s">
        <v>7</v>
      </c>
      <c r="M314" s="8" t="s">
        <v>1596</v>
      </c>
    </row>
    <row r="315" spans="1:13" ht="14.4" x14ac:dyDescent="0.3">
      <c r="A315" s="6">
        <v>44827</v>
      </c>
      <c r="B315" s="8">
        <v>1221324</v>
      </c>
      <c r="C315" s="8" t="s">
        <v>875</v>
      </c>
      <c r="D315" s="8" t="s">
        <v>615</v>
      </c>
      <c r="E315" s="16">
        <v>200000</v>
      </c>
      <c r="F315" s="8" t="s">
        <v>876</v>
      </c>
      <c r="G315" s="6">
        <v>44825</v>
      </c>
      <c r="H315" s="8" t="s">
        <v>10</v>
      </c>
      <c r="I315" s="44" t="s">
        <v>35</v>
      </c>
      <c r="J315" s="6">
        <f t="shared" si="5"/>
        <v>44870</v>
      </c>
      <c r="K315" s="8" t="s">
        <v>36</v>
      </c>
      <c r="L315" s="8" t="s">
        <v>4</v>
      </c>
      <c r="M315" s="8" t="s">
        <v>1595</v>
      </c>
    </row>
    <row r="316" spans="1:13" ht="14.4" x14ac:dyDescent="0.3">
      <c r="A316" s="6">
        <v>44827</v>
      </c>
      <c r="B316" s="8">
        <v>1221324</v>
      </c>
      <c r="C316" s="8" t="s">
        <v>875</v>
      </c>
      <c r="D316" s="8" t="s">
        <v>615</v>
      </c>
      <c r="E316" s="16">
        <v>100000</v>
      </c>
      <c r="F316" s="8" t="s">
        <v>877</v>
      </c>
      <c r="G316" s="6">
        <v>44825</v>
      </c>
      <c r="H316" s="8" t="s">
        <v>10</v>
      </c>
      <c r="I316" s="44" t="s">
        <v>2</v>
      </c>
      <c r="J316" s="6">
        <f t="shared" si="5"/>
        <v>44870</v>
      </c>
      <c r="K316" s="8" t="s">
        <v>36</v>
      </c>
      <c r="L316" s="8" t="s">
        <v>4</v>
      </c>
      <c r="M316" s="8" t="s">
        <v>1595</v>
      </c>
    </row>
    <row r="317" spans="1:13" ht="14.4" x14ac:dyDescent="0.3">
      <c r="A317" s="6">
        <v>44827</v>
      </c>
      <c r="B317" s="8">
        <v>1221324</v>
      </c>
      <c r="C317" s="8" t="s">
        <v>875</v>
      </c>
      <c r="D317" s="8" t="s">
        <v>615</v>
      </c>
      <c r="E317" s="16">
        <v>100000</v>
      </c>
      <c r="F317" s="8" t="s">
        <v>878</v>
      </c>
      <c r="G317" s="6">
        <v>44825</v>
      </c>
      <c r="H317" s="8" t="s">
        <v>10</v>
      </c>
      <c r="I317" s="44" t="s">
        <v>2</v>
      </c>
      <c r="J317" s="6">
        <f t="shared" si="5"/>
        <v>44870</v>
      </c>
      <c r="K317" s="8" t="s">
        <v>36</v>
      </c>
      <c r="L317" s="8" t="s">
        <v>4</v>
      </c>
      <c r="M317" s="8" t="s">
        <v>1595</v>
      </c>
    </row>
    <row r="318" spans="1:13" ht="14.4" x14ac:dyDescent="0.3">
      <c r="A318" s="6">
        <v>44831</v>
      </c>
      <c r="B318" s="8">
        <v>1246052</v>
      </c>
      <c r="C318" s="8" t="s">
        <v>863</v>
      </c>
      <c r="D318" s="8" t="s">
        <v>227</v>
      </c>
      <c r="E318" s="16">
        <v>135444</v>
      </c>
      <c r="F318" s="8" t="s">
        <v>879</v>
      </c>
      <c r="G318" s="6">
        <v>44829</v>
      </c>
      <c r="H318" s="8" t="s">
        <v>29</v>
      </c>
      <c r="I318" s="44" t="s">
        <v>2</v>
      </c>
      <c r="J318" s="6">
        <f t="shared" si="5"/>
        <v>44874</v>
      </c>
      <c r="K318" s="8" t="s">
        <v>880</v>
      </c>
      <c r="L318" s="8" t="s">
        <v>7</v>
      </c>
      <c r="M318" s="8" t="s">
        <v>1595</v>
      </c>
    </row>
    <row r="319" spans="1:13" ht="14.4" x14ac:dyDescent="0.3">
      <c r="A319" s="6">
        <v>44832</v>
      </c>
      <c r="B319" s="8">
        <v>1247910</v>
      </c>
      <c r="C319" s="8" t="s">
        <v>881</v>
      </c>
      <c r="D319" s="8" t="s">
        <v>8</v>
      </c>
      <c r="E319" s="16">
        <v>20000</v>
      </c>
      <c r="F319" s="8" t="s">
        <v>882</v>
      </c>
      <c r="G319" s="6">
        <v>44830</v>
      </c>
      <c r="H319" s="8" t="s">
        <v>6</v>
      </c>
      <c r="I319" s="44" t="s">
        <v>2</v>
      </c>
      <c r="J319" s="6">
        <f t="shared" si="5"/>
        <v>44875</v>
      </c>
      <c r="K319" s="8" t="s">
        <v>883</v>
      </c>
      <c r="L319" s="8" t="s">
        <v>7</v>
      </c>
      <c r="M319" s="8" t="s">
        <v>1595</v>
      </c>
    </row>
    <row r="320" spans="1:13" ht="14.4" x14ac:dyDescent="0.3">
      <c r="A320" s="6">
        <v>44833</v>
      </c>
      <c r="B320" s="8">
        <v>1050497</v>
      </c>
      <c r="C320" s="8" t="s">
        <v>884</v>
      </c>
      <c r="D320" s="8" t="s">
        <v>13</v>
      </c>
      <c r="E320" s="16">
        <v>122410</v>
      </c>
      <c r="F320" s="8" t="s">
        <v>885</v>
      </c>
      <c r="G320" s="6">
        <v>44831</v>
      </c>
      <c r="H320" s="8" t="s">
        <v>29</v>
      </c>
      <c r="I320" s="44" t="s">
        <v>2</v>
      </c>
      <c r="J320" s="6">
        <f t="shared" si="5"/>
        <v>44876</v>
      </c>
      <c r="K320" s="8" t="s">
        <v>886</v>
      </c>
      <c r="L320" s="8" t="s">
        <v>7</v>
      </c>
      <c r="M320" s="8" t="s">
        <v>1595</v>
      </c>
    </row>
    <row r="321" spans="1:13" ht="14.4" x14ac:dyDescent="0.3">
      <c r="A321" s="6">
        <v>44834</v>
      </c>
      <c r="B321" s="8">
        <v>1065059</v>
      </c>
      <c r="C321" s="8" t="s">
        <v>217</v>
      </c>
      <c r="D321" s="8" t="s">
        <v>84</v>
      </c>
      <c r="E321" s="16">
        <v>97433.14</v>
      </c>
      <c r="F321" s="8" t="s">
        <v>887</v>
      </c>
      <c r="G321" s="6">
        <v>44833</v>
      </c>
      <c r="H321" s="8" t="s">
        <v>12</v>
      </c>
      <c r="I321" s="44" t="s">
        <v>2</v>
      </c>
      <c r="J321" s="6">
        <f t="shared" si="5"/>
        <v>44878</v>
      </c>
      <c r="K321" s="8" t="s">
        <v>888</v>
      </c>
      <c r="L321" s="8" t="s">
        <v>7</v>
      </c>
      <c r="M321" s="8" t="s">
        <v>1596</v>
      </c>
    </row>
    <row r="322" spans="1:13" ht="14.4" x14ac:dyDescent="0.3">
      <c r="A322" s="6">
        <v>44837</v>
      </c>
      <c r="B322" s="8">
        <v>1049466</v>
      </c>
      <c r="C322" s="8" t="s">
        <v>162</v>
      </c>
      <c r="D322" s="8" t="s">
        <v>175</v>
      </c>
      <c r="E322" s="16">
        <v>94150.13</v>
      </c>
      <c r="F322" s="8" t="s">
        <v>889</v>
      </c>
      <c r="G322" s="6">
        <v>44834</v>
      </c>
      <c r="H322" s="8" t="s">
        <v>10</v>
      </c>
      <c r="I322" s="44" t="s">
        <v>2</v>
      </c>
      <c r="J322" s="6">
        <f t="shared" si="5"/>
        <v>44879</v>
      </c>
      <c r="K322" s="8" t="s">
        <v>890</v>
      </c>
      <c r="L322" s="8" t="s">
        <v>7</v>
      </c>
      <c r="M322" s="8" t="s">
        <v>1596</v>
      </c>
    </row>
    <row r="323" spans="1:13" ht="14.4" x14ac:dyDescent="0.3">
      <c r="A323" s="6">
        <v>44837</v>
      </c>
      <c r="B323" s="8">
        <v>1109366</v>
      </c>
      <c r="C323" s="8" t="s">
        <v>786</v>
      </c>
      <c r="D323" s="8" t="s">
        <v>28</v>
      </c>
      <c r="E323" s="16">
        <v>411960</v>
      </c>
      <c r="F323" s="8" t="s">
        <v>891</v>
      </c>
      <c r="G323" s="6">
        <v>44834</v>
      </c>
      <c r="H323" s="8" t="s">
        <v>6</v>
      </c>
      <c r="I323" s="44" t="s">
        <v>2</v>
      </c>
      <c r="J323" s="6">
        <f t="shared" si="5"/>
        <v>44879</v>
      </c>
      <c r="K323" s="8" t="s">
        <v>892</v>
      </c>
      <c r="L323" s="8" t="s">
        <v>7</v>
      </c>
      <c r="M323" s="8" t="s">
        <v>1595</v>
      </c>
    </row>
    <row r="324" spans="1:13" ht="14.4" x14ac:dyDescent="0.3">
      <c r="A324" s="6">
        <v>44837</v>
      </c>
      <c r="B324" s="8">
        <v>1219680</v>
      </c>
      <c r="C324" s="8" t="s">
        <v>341</v>
      </c>
      <c r="D324" s="8" t="s">
        <v>43</v>
      </c>
      <c r="E324" s="16">
        <v>67896</v>
      </c>
      <c r="F324" s="8" t="s">
        <v>893</v>
      </c>
      <c r="G324" s="6">
        <v>44834</v>
      </c>
      <c r="H324" s="8" t="s">
        <v>12</v>
      </c>
      <c r="I324" s="44" t="s">
        <v>2</v>
      </c>
      <c r="J324" s="6">
        <f t="shared" si="5"/>
        <v>44879</v>
      </c>
      <c r="K324" s="8" t="s">
        <v>894</v>
      </c>
      <c r="L324" s="8" t="s">
        <v>7</v>
      </c>
      <c r="M324" s="8" t="s">
        <v>1595</v>
      </c>
    </row>
    <row r="325" spans="1:13" ht="14.4" x14ac:dyDescent="0.3">
      <c r="A325" s="6">
        <v>44837</v>
      </c>
      <c r="B325" s="8">
        <v>1141634</v>
      </c>
      <c r="C325" s="8" t="s">
        <v>79</v>
      </c>
      <c r="D325" s="8" t="s">
        <v>36</v>
      </c>
      <c r="E325" s="16">
        <v>200000</v>
      </c>
      <c r="F325" s="8" t="s">
        <v>895</v>
      </c>
      <c r="G325" s="6">
        <v>44834</v>
      </c>
      <c r="H325" s="8" t="s">
        <v>513</v>
      </c>
      <c r="I325" s="44" t="s">
        <v>2</v>
      </c>
      <c r="J325" s="6">
        <f t="shared" ref="J325:J331" si="6">G325+45</f>
        <v>44879</v>
      </c>
      <c r="K325" s="8" t="s">
        <v>36</v>
      </c>
      <c r="L325" s="8" t="s">
        <v>4</v>
      </c>
      <c r="M325" s="8" t="s">
        <v>1595</v>
      </c>
    </row>
    <row r="326" spans="1:13" ht="14.4" x14ac:dyDescent="0.3">
      <c r="A326" s="6">
        <v>44837</v>
      </c>
      <c r="B326" s="8">
        <v>1205677</v>
      </c>
      <c r="C326" s="8" t="s">
        <v>461</v>
      </c>
      <c r="D326" s="8" t="s">
        <v>41</v>
      </c>
      <c r="E326" s="16">
        <v>300000</v>
      </c>
      <c r="F326" s="8" t="s">
        <v>896</v>
      </c>
      <c r="G326" s="6">
        <v>44834</v>
      </c>
      <c r="H326" s="8" t="s">
        <v>6</v>
      </c>
      <c r="I326" s="44" t="s">
        <v>2</v>
      </c>
      <c r="J326" s="6">
        <f t="shared" si="6"/>
        <v>44879</v>
      </c>
      <c r="K326" s="8" t="s">
        <v>746</v>
      </c>
      <c r="L326" s="8" t="s">
        <v>4</v>
      </c>
      <c r="M326" s="8" t="s">
        <v>1595</v>
      </c>
    </row>
    <row r="327" spans="1:13" ht="14.4" x14ac:dyDescent="0.3">
      <c r="A327" s="6">
        <v>44837</v>
      </c>
      <c r="B327" s="8">
        <v>1228173</v>
      </c>
      <c r="C327" s="8" t="s">
        <v>197</v>
      </c>
      <c r="D327" s="8" t="s">
        <v>9</v>
      </c>
      <c r="E327" s="16">
        <v>10000</v>
      </c>
      <c r="F327" s="8" t="s">
        <v>897</v>
      </c>
      <c r="G327" s="6">
        <v>44834</v>
      </c>
      <c r="H327" s="8" t="s">
        <v>10</v>
      </c>
      <c r="I327" s="44" t="s">
        <v>2</v>
      </c>
      <c r="J327" s="6">
        <f t="shared" si="6"/>
        <v>44879</v>
      </c>
      <c r="K327" s="8" t="s">
        <v>797</v>
      </c>
      <c r="L327" s="8" t="s">
        <v>4</v>
      </c>
      <c r="M327" s="8" t="s">
        <v>1595</v>
      </c>
    </row>
    <row r="328" spans="1:13" ht="14.4" x14ac:dyDescent="0.3">
      <c r="A328" s="6">
        <v>44838</v>
      </c>
      <c r="B328" s="8">
        <v>1247590</v>
      </c>
      <c r="C328" s="8" t="s">
        <v>898</v>
      </c>
      <c r="D328" s="8" t="s">
        <v>115</v>
      </c>
      <c r="E328" s="16">
        <v>67460</v>
      </c>
      <c r="F328" s="8" t="s">
        <v>899</v>
      </c>
      <c r="G328" s="6">
        <v>44834</v>
      </c>
      <c r="H328" s="8" t="s">
        <v>900</v>
      </c>
      <c r="I328" s="44" t="s">
        <v>2</v>
      </c>
      <c r="J328" s="6">
        <f t="shared" si="6"/>
        <v>44879</v>
      </c>
      <c r="K328" s="8" t="s">
        <v>901</v>
      </c>
      <c r="L328" s="8" t="s">
        <v>7</v>
      </c>
      <c r="M328" s="8" t="s">
        <v>1595</v>
      </c>
    </row>
    <row r="329" spans="1:13" ht="14.4" x14ac:dyDescent="0.3">
      <c r="A329" s="6">
        <v>44838</v>
      </c>
      <c r="B329" s="8">
        <v>1193857</v>
      </c>
      <c r="C329" s="8" t="s">
        <v>475</v>
      </c>
      <c r="D329" s="8" t="s">
        <v>13</v>
      </c>
      <c r="E329" s="16">
        <v>230000</v>
      </c>
      <c r="F329" s="8" t="s">
        <v>682</v>
      </c>
      <c r="G329" s="6">
        <v>44834</v>
      </c>
      <c r="H329" s="8" t="s">
        <v>44</v>
      </c>
      <c r="I329" s="44" t="s">
        <v>156</v>
      </c>
      <c r="J329" s="6">
        <f t="shared" si="6"/>
        <v>44879</v>
      </c>
      <c r="K329" s="8" t="s">
        <v>902</v>
      </c>
      <c r="L329" s="8" t="s">
        <v>7</v>
      </c>
      <c r="M329" s="8" t="s">
        <v>1595</v>
      </c>
    </row>
    <row r="330" spans="1:13" ht="14.4" x14ac:dyDescent="0.3">
      <c r="A330" s="6">
        <v>44838</v>
      </c>
      <c r="B330" s="8">
        <v>1143174</v>
      </c>
      <c r="C330" s="8" t="s">
        <v>177</v>
      </c>
      <c r="D330" s="8" t="s">
        <v>175</v>
      </c>
      <c r="E330" s="16">
        <v>45253.73</v>
      </c>
      <c r="F330" s="8" t="s">
        <v>903</v>
      </c>
      <c r="G330" s="6">
        <v>44835</v>
      </c>
      <c r="H330" s="8" t="s">
        <v>10</v>
      </c>
      <c r="I330" s="44" t="s">
        <v>2</v>
      </c>
      <c r="J330" s="6">
        <f t="shared" si="6"/>
        <v>44880</v>
      </c>
      <c r="K330" s="8" t="s">
        <v>904</v>
      </c>
      <c r="L330" s="8" t="s">
        <v>7</v>
      </c>
      <c r="M330" s="8" t="s">
        <v>1596</v>
      </c>
    </row>
    <row r="331" spans="1:13" ht="14.4" x14ac:dyDescent="0.3">
      <c r="A331" s="6">
        <v>44838</v>
      </c>
      <c r="B331" s="8">
        <v>1247910</v>
      </c>
      <c r="C331" s="8" t="s">
        <v>881</v>
      </c>
      <c r="D331" s="8" t="s">
        <v>8</v>
      </c>
      <c r="E331" s="16">
        <v>20000</v>
      </c>
      <c r="F331" s="8" t="s">
        <v>882</v>
      </c>
      <c r="G331" s="6">
        <v>44834</v>
      </c>
      <c r="H331" s="8" t="s">
        <v>6</v>
      </c>
      <c r="I331" s="44" t="s">
        <v>2</v>
      </c>
      <c r="J331" s="6">
        <f t="shared" si="6"/>
        <v>44879</v>
      </c>
      <c r="K331" s="8" t="s">
        <v>905</v>
      </c>
      <c r="L331" s="8" t="s">
        <v>7</v>
      </c>
      <c r="M331" s="8" t="s">
        <v>1595</v>
      </c>
    </row>
    <row r="332" spans="1:13" ht="14.4" x14ac:dyDescent="0.3">
      <c r="A332" s="6">
        <v>44838</v>
      </c>
      <c r="B332" s="8">
        <v>1247214</v>
      </c>
      <c r="C332" s="8" t="s">
        <v>906</v>
      </c>
      <c r="D332" s="8" t="s">
        <v>8</v>
      </c>
      <c r="E332" s="16">
        <v>200000</v>
      </c>
      <c r="F332" s="8" t="s">
        <v>907</v>
      </c>
      <c r="G332" s="6">
        <v>44834</v>
      </c>
      <c r="H332" s="8" t="s">
        <v>6</v>
      </c>
      <c r="I332" s="21" t="s">
        <v>2</v>
      </c>
      <c r="J332" s="6">
        <f>+G332+45</f>
        <v>44879</v>
      </c>
      <c r="K332" s="8" t="s">
        <v>797</v>
      </c>
      <c r="L332" s="8" t="s">
        <v>4</v>
      </c>
      <c r="M332" s="8" t="s">
        <v>1595</v>
      </c>
    </row>
    <row r="333" spans="1:13" ht="14.4" x14ac:dyDescent="0.3">
      <c r="A333" s="6">
        <v>44839</v>
      </c>
      <c r="B333" s="8">
        <v>1193857</v>
      </c>
      <c r="C333" s="8" t="s">
        <v>475</v>
      </c>
      <c r="D333" s="8" t="s">
        <v>13</v>
      </c>
      <c r="E333" s="16">
        <v>230000</v>
      </c>
      <c r="F333" s="8" t="s">
        <v>908</v>
      </c>
      <c r="G333" s="6">
        <v>44837</v>
      </c>
      <c r="H333" s="8" t="s">
        <v>44</v>
      </c>
      <c r="I333" s="44" t="s">
        <v>96</v>
      </c>
      <c r="J333" s="6">
        <f t="shared" ref="J333:J396" si="7">G333+45</f>
        <v>44882</v>
      </c>
      <c r="K333" s="8" t="s">
        <v>909</v>
      </c>
      <c r="L333" s="8" t="s">
        <v>4</v>
      </c>
      <c r="M333" s="8" t="s">
        <v>1595</v>
      </c>
    </row>
    <row r="334" spans="1:13" ht="14.4" x14ac:dyDescent="0.3">
      <c r="A334" s="6">
        <v>44840</v>
      </c>
      <c r="B334" s="8">
        <v>1245979</v>
      </c>
      <c r="C334" s="8" t="s">
        <v>271</v>
      </c>
      <c r="D334" s="8" t="s">
        <v>115</v>
      </c>
      <c r="E334" s="16">
        <v>50000</v>
      </c>
      <c r="F334" s="8" t="s">
        <v>910</v>
      </c>
      <c r="G334" s="6">
        <v>44839</v>
      </c>
      <c r="H334" s="8" t="s">
        <v>118</v>
      </c>
      <c r="I334" s="44" t="s">
        <v>2</v>
      </c>
      <c r="J334" s="6">
        <f t="shared" si="7"/>
        <v>44884</v>
      </c>
      <c r="K334" s="8" t="s">
        <v>797</v>
      </c>
      <c r="L334" s="8" t="s">
        <v>4</v>
      </c>
      <c r="M334" s="8" t="s">
        <v>1595</v>
      </c>
    </row>
    <row r="335" spans="1:13" ht="14.4" x14ac:dyDescent="0.3">
      <c r="A335" s="6">
        <v>44840</v>
      </c>
      <c r="B335" s="8">
        <v>1248017</v>
      </c>
      <c r="C335" s="8" t="s">
        <v>660</v>
      </c>
      <c r="D335" s="8" t="s">
        <v>8</v>
      </c>
      <c r="E335" s="16">
        <v>24000</v>
      </c>
      <c r="F335" s="8" t="s">
        <v>911</v>
      </c>
      <c r="G335" s="6">
        <v>44838</v>
      </c>
      <c r="H335" s="8" t="s">
        <v>6</v>
      </c>
      <c r="I335" s="44" t="s">
        <v>2</v>
      </c>
      <c r="J335" s="6">
        <f t="shared" si="7"/>
        <v>44883</v>
      </c>
      <c r="K335" s="8" t="s">
        <v>797</v>
      </c>
      <c r="L335" s="8" t="s">
        <v>4</v>
      </c>
      <c r="M335" s="8" t="s">
        <v>1595</v>
      </c>
    </row>
    <row r="336" spans="1:13" ht="14.4" x14ac:dyDescent="0.3">
      <c r="A336" s="6">
        <v>44845</v>
      </c>
      <c r="B336" s="8">
        <v>1226346</v>
      </c>
      <c r="C336" s="8" t="s">
        <v>42</v>
      </c>
      <c r="D336" s="8" t="s">
        <v>8</v>
      </c>
      <c r="E336" s="16">
        <v>104000</v>
      </c>
      <c r="F336" s="8" t="s">
        <v>912</v>
      </c>
      <c r="G336" s="6">
        <v>44841</v>
      </c>
      <c r="H336" s="8" t="s">
        <v>6</v>
      </c>
      <c r="I336" s="44" t="s">
        <v>2</v>
      </c>
      <c r="J336" s="6">
        <f t="shared" si="7"/>
        <v>44886</v>
      </c>
      <c r="K336" s="8" t="s">
        <v>913</v>
      </c>
      <c r="L336" s="8" t="s">
        <v>4</v>
      </c>
      <c r="M336" s="8" t="s">
        <v>1595</v>
      </c>
    </row>
    <row r="337" spans="1:13" ht="14.4" x14ac:dyDescent="0.3">
      <c r="A337" s="6">
        <v>44846</v>
      </c>
      <c r="B337" s="8">
        <v>1193429</v>
      </c>
      <c r="C337" s="8" t="s">
        <v>191</v>
      </c>
      <c r="D337" s="8" t="s">
        <v>13</v>
      </c>
      <c r="E337" s="16">
        <v>19680</v>
      </c>
      <c r="F337" s="8" t="s">
        <v>914</v>
      </c>
      <c r="G337" s="6">
        <v>44839</v>
      </c>
      <c r="H337" s="8" t="s">
        <v>1</v>
      </c>
      <c r="I337" s="44" t="s">
        <v>30</v>
      </c>
      <c r="J337" s="6">
        <f t="shared" si="7"/>
        <v>44884</v>
      </c>
      <c r="K337" s="8" t="s">
        <v>915</v>
      </c>
      <c r="L337" s="8" t="s">
        <v>7</v>
      </c>
      <c r="M337" s="8" t="s">
        <v>1595</v>
      </c>
    </row>
    <row r="338" spans="1:13" ht="14.4" x14ac:dyDescent="0.3">
      <c r="A338" s="6">
        <v>44846</v>
      </c>
      <c r="B338" s="8">
        <v>1065059</v>
      </c>
      <c r="C338" s="8" t="s">
        <v>217</v>
      </c>
      <c r="D338" s="8" t="s">
        <v>84</v>
      </c>
      <c r="E338" s="16">
        <v>37674</v>
      </c>
      <c r="F338" s="8" t="s">
        <v>916</v>
      </c>
      <c r="G338" s="6">
        <v>44845</v>
      </c>
      <c r="H338" s="8" t="s">
        <v>12</v>
      </c>
      <c r="I338" s="44" t="s">
        <v>2</v>
      </c>
      <c r="J338" s="6">
        <f t="shared" si="7"/>
        <v>44890</v>
      </c>
      <c r="K338" s="8" t="s">
        <v>917</v>
      </c>
      <c r="L338" s="8" t="s">
        <v>7</v>
      </c>
      <c r="M338" s="8" t="s">
        <v>1596</v>
      </c>
    </row>
    <row r="339" spans="1:13" ht="14.4" x14ac:dyDescent="0.3">
      <c r="A339" s="6">
        <v>44847</v>
      </c>
      <c r="B339" s="8">
        <v>1237109</v>
      </c>
      <c r="C339" s="8" t="s">
        <v>918</v>
      </c>
      <c r="D339" s="8" t="s">
        <v>15</v>
      </c>
      <c r="E339" s="16">
        <v>120726</v>
      </c>
      <c r="F339" s="8" t="s">
        <v>919</v>
      </c>
      <c r="G339" s="6">
        <v>44845</v>
      </c>
      <c r="H339" s="8" t="s">
        <v>14</v>
      </c>
      <c r="I339" s="44" t="s">
        <v>35</v>
      </c>
      <c r="J339" s="6">
        <f t="shared" si="7"/>
        <v>44890</v>
      </c>
      <c r="K339" s="8" t="s">
        <v>920</v>
      </c>
      <c r="L339" s="8" t="s">
        <v>7</v>
      </c>
      <c r="M339" s="8" t="s">
        <v>1595</v>
      </c>
    </row>
    <row r="340" spans="1:13" ht="14.4" x14ac:dyDescent="0.3">
      <c r="A340" s="6">
        <v>44850</v>
      </c>
      <c r="B340" s="8">
        <v>1047513</v>
      </c>
      <c r="C340" s="8" t="s">
        <v>253</v>
      </c>
      <c r="D340" s="8" t="s">
        <v>84</v>
      </c>
      <c r="E340" s="16">
        <v>109346.05</v>
      </c>
      <c r="F340" s="8" t="s">
        <v>921</v>
      </c>
      <c r="G340" s="6">
        <v>44849</v>
      </c>
      <c r="H340" s="8" t="s">
        <v>6</v>
      </c>
      <c r="I340" s="44" t="s">
        <v>96</v>
      </c>
      <c r="J340" s="6">
        <f t="shared" si="7"/>
        <v>44894</v>
      </c>
      <c r="K340" s="8" t="s">
        <v>797</v>
      </c>
      <c r="L340" s="8" t="s">
        <v>4</v>
      </c>
      <c r="M340" s="8" t="s">
        <v>1596</v>
      </c>
    </row>
    <row r="341" spans="1:13" ht="14.4" x14ac:dyDescent="0.3">
      <c r="A341" s="6">
        <v>44850</v>
      </c>
      <c r="B341" s="8">
        <v>1047513</v>
      </c>
      <c r="C341" s="8" t="s">
        <v>253</v>
      </c>
      <c r="D341" s="8" t="s">
        <v>84</v>
      </c>
      <c r="E341" s="16">
        <v>109346.05</v>
      </c>
      <c r="F341" s="8" t="s">
        <v>922</v>
      </c>
      <c r="G341" s="6">
        <v>44849</v>
      </c>
      <c r="H341" s="8" t="s">
        <v>6</v>
      </c>
      <c r="I341" s="44" t="s">
        <v>2</v>
      </c>
      <c r="J341" s="6">
        <f t="shared" si="7"/>
        <v>44894</v>
      </c>
      <c r="K341" s="8" t="s">
        <v>797</v>
      </c>
      <c r="L341" s="8" t="s">
        <v>4</v>
      </c>
      <c r="M341" s="8" t="s">
        <v>1596</v>
      </c>
    </row>
    <row r="342" spans="1:13" ht="14.4" x14ac:dyDescent="0.3">
      <c r="A342" s="6">
        <v>44851</v>
      </c>
      <c r="B342" s="8">
        <v>1240751</v>
      </c>
      <c r="C342" s="8" t="s">
        <v>496</v>
      </c>
      <c r="D342" s="8" t="s">
        <v>9</v>
      </c>
      <c r="E342" s="16">
        <v>11728</v>
      </c>
      <c r="F342" s="8" t="s">
        <v>923</v>
      </c>
      <c r="G342" s="6">
        <v>44847</v>
      </c>
      <c r="H342" s="8" t="s">
        <v>498</v>
      </c>
      <c r="I342" s="44" t="s">
        <v>2</v>
      </c>
      <c r="J342" s="6">
        <f t="shared" si="7"/>
        <v>44892</v>
      </c>
      <c r="K342" s="8" t="s">
        <v>924</v>
      </c>
      <c r="L342" s="8" t="s">
        <v>7</v>
      </c>
      <c r="M342" s="8" t="s">
        <v>1595</v>
      </c>
    </row>
    <row r="343" spans="1:13" ht="14.4" x14ac:dyDescent="0.3">
      <c r="A343" s="6">
        <v>44852</v>
      </c>
      <c r="B343" s="8">
        <v>1222855</v>
      </c>
      <c r="C343" s="8" t="s">
        <v>82</v>
      </c>
      <c r="D343" s="8" t="s">
        <v>9</v>
      </c>
      <c r="E343" s="16">
        <v>44718</v>
      </c>
      <c r="F343" s="8" t="s">
        <v>925</v>
      </c>
      <c r="G343" s="6">
        <v>44849</v>
      </c>
      <c r="H343" s="8" t="s">
        <v>10</v>
      </c>
      <c r="I343" s="44" t="s">
        <v>2</v>
      </c>
      <c r="J343" s="6">
        <f t="shared" si="7"/>
        <v>44894</v>
      </c>
      <c r="K343" s="8" t="s">
        <v>926</v>
      </c>
      <c r="L343" s="8" t="s">
        <v>7</v>
      </c>
      <c r="M343" s="8" t="s">
        <v>1595</v>
      </c>
    </row>
    <row r="344" spans="1:13" ht="14.4" x14ac:dyDescent="0.3">
      <c r="A344" s="6">
        <v>44852</v>
      </c>
      <c r="B344" s="8">
        <v>1242694</v>
      </c>
      <c r="C344" s="8" t="s">
        <v>927</v>
      </c>
      <c r="D344" s="8" t="s">
        <v>204</v>
      </c>
      <c r="E344" s="16">
        <v>80000</v>
      </c>
      <c r="F344" s="8" t="s">
        <v>928</v>
      </c>
      <c r="G344" s="6">
        <v>44848</v>
      </c>
      <c r="H344" s="8" t="s">
        <v>53</v>
      </c>
      <c r="I344" s="44" t="s">
        <v>2</v>
      </c>
      <c r="J344" s="6">
        <f t="shared" si="7"/>
        <v>44893</v>
      </c>
      <c r="K344" s="8" t="s">
        <v>36</v>
      </c>
      <c r="L344" s="8" t="s">
        <v>4</v>
      </c>
      <c r="M344" s="8" t="s">
        <v>1595</v>
      </c>
    </row>
    <row r="345" spans="1:13" ht="14.4" x14ac:dyDescent="0.3">
      <c r="A345" s="6">
        <v>44852</v>
      </c>
      <c r="B345" s="8">
        <v>1242694</v>
      </c>
      <c r="C345" s="8" t="s">
        <v>927</v>
      </c>
      <c r="D345" s="8" t="s">
        <v>204</v>
      </c>
      <c r="E345" s="16">
        <v>140000</v>
      </c>
      <c r="F345" s="8" t="s">
        <v>929</v>
      </c>
      <c r="G345" s="6">
        <v>44848</v>
      </c>
      <c r="H345" s="8" t="s">
        <v>53</v>
      </c>
      <c r="I345" s="44" t="s">
        <v>2</v>
      </c>
      <c r="J345" s="6">
        <f t="shared" si="7"/>
        <v>44893</v>
      </c>
      <c r="K345" s="8" t="s">
        <v>36</v>
      </c>
      <c r="L345" s="8" t="s">
        <v>4</v>
      </c>
      <c r="M345" s="8" t="s">
        <v>1595</v>
      </c>
    </row>
    <row r="346" spans="1:13" ht="14.4" x14ac:dyDescent="0.3">
      <c r="A346" s="6">
        <v>44852</v>
      </c>
      <c r="B346" s="8">
        <v>1247886</v>
      </c>
      <c r="C346" s="8" t="s">
        <v>655</v>
      </c>
      <c r="D346" s="8" t="s">
        <v>204</v>
      </c>
      <c r="E346" s="16">
        <v>250000</v>
      </c>
      <c r="F346" s="8" t="s">
        <v>930</v>
      </c>
      <c r="G346" s="6">
        <v>44848</v>
      </c>
      <c r="H346" s="8" t="s">
        <v>513</v>
      </c>
      <c r="I346" s="44" t="s">
        <v>23</v>
      </c>
      <c r="J346" s="6">
        <f t="shared" si="7"/>
        <v>44893</v>
      </c>
      <c r="K346" s="8" t="s">
        <v>3</v>
      </c>
      <c r="L346" s="8" t="s">
        <v>4</v>
      </c>
      <c r="M346" s="8" t="s">
        <v>1595</v>
      </c>
    </row>
    <row r="347" spans="1:13" ht="14.4" x14ac:dyDescent="0.3">
      <c r="A347" s="6">
        <v>44852</v>
      </c>
      <c r="B347" s="8">
        <v>1247995</v>
      </c>
      <c r="C347" s="8" t="s">
        <v>931</v>
      </c>
      <c r="D347" s="8" t="s">
        <v>204</v>
      </c>
      <c r="E347" s="16">
        <v>200000</v>
      </c>
      <c r="F347" s="8" t="s">
        <v>932</v>
      </c>
      <c r="G347" s="6">
        <v>44848</v>
      </c>
      <c r="H347" s="8" t="s">
        <v>34</v>
      </c>
      <c r="I347" s="44" t="s">
        <v>2</v>
      </c>
      <c r="J347" s="6">
        <f t="shared" si="7"/>
        <v>44893</v>
      </c>
      <c r="K347" s="8" t="s">
        <v>933</v>
      </c>
      <c r="L347" s="8" t="s">
        <v>4</v>
      </c>
      <c r="M347" s="8" t="s">
        <v>1595</v>
      </c>
    </row>
    <row r="348" spans="1:13" ht="14.4" x14ac:dyDescent="0.3">
      <c r="A348" s="6">
        <v>44853</v>
      </c>
      <c r="B348" s="8">
        <v>1246052</v>
      </c>
      <c r="C348" s="8" t="s">
        <v>863</v>
      </c>
      <c r="D348" s="8" t="s">
        <v>227</v>
      </c>
      <c r="E348" s="16">
        <v>135444</v>
      </c>
      <c r="F348" s="8" t="s">
        <v>934</v>
      </c>
      <c r="G348" s="6">
        <v>44829</v>
      </c>
      <c r="H348" s="8" t="s">
        <v>29</v>
      </c>
      <c r="I348" s="44" t="s">
        <v>2</v>
      </c>
      <c r="J348" s="6">
        <f t="shared" si="7"/>
        <v>44874</v>
      </c>
      <c r="K348" s="8" t="s">
        <v>935</v>
      </c>
      <c r="L348" s="8" t="s">
        <v>7</v>
      </c>
      <c r="M348" s="8" t="s">
        <v>1595</v>
      </c>
    </row>
    <row r="349" spans="1:13" ht="14.4" x14ac:dyDescent="0.3">
      <c r="A349" s="6">
        <v>44853</v>
      </c>
      <c r="B349" s="8">
        <v>1193703</v>
      </c>
      <c r="C349" s="8" t="s">
        <v>582</v>
      </c>
      <c r="D349" s="8" t="s">
        <v>5</v>
      </c>
      <c r="E349" s="16">
        <v>141504</v>
      </c>
      <c r="F349" s="8" t="s">
        <v>936</v>
      </c>
      <c r="G349" s="6">
        <v>44852</v>
      </c>
      <c r="H349" s="8" t="s">
        <v>6</v>
      </c>
      <c r="I349" s="44" t="s">
        <v>96</v>
      </c>
      <c r="J349" s="6">
        <f t="shared" si="7"/>
        <v>44897</v>
      </c>
      <c r="K349" s="8" t="s">
        <v>746</v>
      </c>
      <c r="L349" s="8" t="s">
        <v>4</v>
      </c>
      <c r="M349" s="8" t="s">
        <v>1595</v>
      </c>
    </row>
    <row r="350" spans="1:13" ht="14.4" x14ac:dyDescent="0.3">
      <c r="A350" s="6">
        <v>44854</v>
      </c>
      <c r="B350" s="8">
        <v>1193703</v>
      </c>
      <c r="C350" s="8" t="s">
        <v>582</v>
      </c>
      <c r="D350" s="8" t="s">
        <v>5</v>
      </c>
      <c r="E350" s="16">
        <v>160512</v>
      </c>
      <c r="F350" s="8" t="s">
        <v>937</v>
      </c>
      <c r="G350" s="6">
        <v>44853</v>
      </c>
      <c r="H350" s="8" t="s">
        <v>6</v>
      </c>
      <c r="I350" s="44" t="s">
        <v>96</v>
      </c>
      <c r="J350" s="6">
        <f t="shared" si="7"/>
        <v>44898</v>
      </c>
      <c r="K350" s="8" t="s">
        <v>746</v>
      </c>
      <c r="L350" s="8" t="s">
        <v>4</v>
      </c>
      <c r="M350" s="8" t="s">
        <v>1595</v>
      </c>
    </row>
    <row r="351" spans="1:13" ht="14.4" x14ac:dyDescent="0.3">
      <c r="A351" s="6">
        <v>44854</v>
      </c>
      <c r="B351" s="8">
        <v>1193857</v>
      </c>
      <c r="C351" s="8" t="s">
        <v>475</v>
      </c>
      <c r="D351" s="8" t="s">
        <v>13</v>
      </c>
      <c r="E351" s="16">
        <v>230000</v>
      </c>
      <c r="F351" s="8" t="s">
        <v>938</v>
      </c>
      <c r="G351" s="6">
        <v>44852</v>
      </c>
      <c r="H351" s="8" t="s">
        <v>44</v>
      </c>
      <c r="I351" s="44" t="s">
        <v>96</v>
      </c>
      <c r="J351" s="6">
        <f t="shared" si="7"/>
        <v>44897</v>
      </c>
      <c r="K351" s="8" t="s">
        <v>939</v>
      </c>
      <c r="L351" s="8" t="s">
        <v>4</v>
      </c>
      <c r="M351" s="8" t="s">
        <v>1595</v>
      </c>
    </row>
    <row r="352" spans="1:13" ht="14.4" x14ac:dyDescent="0.3">
      <c r="A352" s="6">
        <v>44855</v>
      </c>
      <c r="B352" s="8">
        <v>1193703</v>
      </c>
      <c r="C352" s="8" t="s">
        <v>582</v>
      </c>
      <c r="D352" s="8" t="s">
        <v>5</v>
      </c>
      <c r="E352" s="16">
        <v>158688</v>
      </c>
      <c r="F352" s="8" t="s">
        <v>940</v>
      </c>
      <c r="G352" s="6">
        <v>44854</v>
      </c>
      <c r="H352" s="8" t="s">
        <v>6</v>
      </c>
      <c r="I352" s="44" t="s">
        <v>96</v>
      </c>
      <c r="J352" s="6">
        <f t="shared" si="7"/>
        <v>44899</v>
      </c>
      <c r="K352" s="8" t="s">
        <v>746</v>
      </c>
      <c r="L352" s="8" t="s">
        <v>4</v>
      </c>
      <c r="M352" s="8" t="s">
        <v>1595</v>
      </c>
    </row>
    <row r="353" spans="1:13" ht="14.4" x14ac:dyDescent="0.3">
      <c r="A353" s="6">
        <v>44855</v>
      </c>
      <c r="B353" s="8">
        <v>1226346</v>
      </c>
      <c r="C353" s="8" t="s">
        <v>42</v>
      </c>
      <c r="D353" s="8" t="s">
        <v>8</v>
      </c>
      <c r="E353" s="16">
        <v>100000</v>
      </c>
      <c r="F353" s="8" t="s">
        <v>941</v>
      </c>
      <c r="G353" s="6">
        <v>44854</v>
      </c>
      <c r="H353" s="8" t="s">
        <v>6</v>
      </c>
      <c r="I353" s="44" t="s">
        <v>2</v>
      </c>
      <c r="J353" s="6">
        <f t="shared" si="7"/>
        <v>44899</v>
      </c>
      <c r="K353" s="8" t="s">
        <v>942</v>
      </c>
      <c r="L353" s="8" t="s">
        <v>4</v>
      </c>
      <c r="M353" s="8" t="s">
        <v>1595</v>
      </c>
    </row>
    <row r="354" spans="1:13" ht="14.4" x14ac:dyDescent="0.3">
      <c r="A354" s="6">
        <v>44858</v>
      </c>
      <c r="B354" s="8">
        <v>1246052</v>
      </c>
      <c r="C354" s="8" t="s">
        <v>863</v>
      </c>
      <c r="D354" s="8" t="s">
        <v>227</v>
      </c>
      <c r="E354" s="16">
        <v>227082</v>
      </c>
      <c r="F354" s="8" t="s">
        <v>943</v>
      </c>
      <c r="G354" s="6">
        <v>44946</v>
      </c>
      <c r="H354" s="8" t="s">
        <v>29</v>
      </c>
      <c r="I354" s="44" t="s">
        <v>155</v>
      </c>
      <c r="J354" s="6">
        <f t="shared" si="7"/>
        <v>44991</v>
      </c>
      <c r="K354" s="8" t="s">
        <v>944</v>
      </c>
      <c r="L354" s="8" t="s">
        <v>7</v>
      </c>
      <c r="M354" s="8" t="s">
        <v>1595</v>
      </c>
    </row>
    <row r="355" spans="1:13" ht="14.4" x14ac:dyDescent="0.3">
      <c r="A355" s="6">
        <v>44859</v>
      </c>
      <c r="B355" s="8">
        <v>1222770</v>
      </c>
      <c r="C355" s="8" t="s">
        <v>776</v>
      </c>
      <c r="D355" s="8" t="s">
        <v>28</v>
      </c>
      <c r="E355" s="16">
        <v>20163</v>
      </c>
      <c r="F355" s="8" t="s">
        <v>945</v>
      </c>
      <c r="G355" s="6">
        <v>44837</v>
      </c>
      <c r="H355" s="8" t="s">
        <v>29</v>
      </c>
      <c r="I355" s="44" t="s">
        <v>946</v>
      </c>
      <c r="J355" s="6">
        <f t="shared" si="7"/>
        <v>44882</v>
      </c>
      <c r="K355" s="8" t="s">
        <v>947</v>
      </c>
      <c r="L355" s="8" t="s">
        <v>7</v>
      </c>
      <c r="M355" s="8" t="s">
        <v>1595</v>
      </c>
    </row>
    <row r="356" spans="1:13" ht="14.4" x14ac:dyDescent="0.3">
      <c r="A356" s="6">
        <v>44859</v>
      </c>
      <c r="B356" s="8">
        <v>1046975</v>
      </c>
      <c r="C356" s="8" t="s">
        <v>265</v>
      </c>
      <c r="D356" s="8" t="s">
        <v>33</v>
      </c>
      <c r="E356" s="16">
        <v>121944</v>
      </c>
      <c r="F356" s="8" t="s">
        <v>948</v>
      </c>
      <c r="G356" s="6">
        <v>44855</v>
      </c>
      <c r="H356" s="8" t="s">
        <v>1</v>
      </c>
      <c r="I356" s="21" t="s">
        <v>2</v>
      </c>
      <c r="J356" s="6">
        <f t="shared" si="7"/>
        <v>44900</v>
      </c>
      <c r="K356" s="8" t="s">
        <v>949</v>
      </c>
      <c r="L356" s="8" t="s">
        <v>7</v>
      </c>
      <c r="M356" s="8" t="s">
        <v>1595</v>
      </c>
    </row>
    <row r="357" spans="1:13" ht="14.4" x14ac:dyDescent="0.3">
      <c r="A357" s="6">
        <v>44862</v>
      </c>
      <c r="B357" s="8">
        <v>1228729</v>
      </c>
      <c r="C357" s="8" t="s">
        <v>127</v>
      </c>
      <c r="D357" s="8" t="s">
        <v>9</v>
      </c>
      <c r="E357" s="16">
        <v>118314</v>
      </c>
      <c r="F357" s="8" t="s">
        <v>950</v>
      </c>
      <c r="G357" s="6">
        <v>44861</v>
      </c>
      <c r="H357" s="8" t="s">
        <v>10</v>
      </c>
      <c r="I357" s="21" t="s">
        <v>2</v>
      </c>
      <c r="J357" s="6">
        <f t="shared" si="7"/>
        <v>44906</v>
      </c>
      <c r="K357" s="8" t="s">
        <v>951</v>
      </c>
      <c r="L357" s="8" t="s">
        <v>7</v>
      </c>
      <c r="M357" s="8" t="s">
        <v>1595</v>
      </c>
    </row>
    <row r="358" spans="1:13" ht="14.4" x14ac:dyDescent="0.3">
      <c r="A358" s="6">
        <v>44862</v>
      </c>
      <c r="B358" s="8">
        <v>1248255</v>
      </c>
      <c r="C358" s="8" t="s">
        <v>952</v>
      </c>
      <c r="D358" s="8" t="s">
        <v>43</v>
      </c>
      <c r="E358" s="16">
        <v>17000</v>
      </c>
      <c r="F358" s="8" t="s">
        <v>953</v>
      </c>
      <c r="G358" s="6">
        <v>44860</v>
      </c>
      <c r="H358" s="8" t="s">
        <v>6</v>
      </c>
      <c r="I358" s="21" t="s">
        <v>2</v>
      </c>
      <c r="J358" s="6">
        <f t="shared" si="7"/>
        <v>44905</v>
      </c>
      <c r="K358" s="8" t="s">
        <v>954</v>
      </c>
      <c r="L358" s="8" t="s">
        <v>7</v>
      </c>
      <c r="M358" s="8" t="s">
        <v>1595</v>
      </c>
    </row>
    <row r="359" spans="1:13" ht="14.4" x14ac:dyDescent="0.3">
      <c r="A359" s="6">
        <v>44865</v>
      </c>
      <c r="B359" s="8">
        <v>1193429</v>
      </c>
      <c r="C359" s="8" t="s">
        <v>191</v>
      </c>
      <c r="D359" s="8" t="s">
        <v>13</v>
      </c>
      <c r="E359" s="16">
        <v>5472</v>
      </c>
      <c r="F359" s="8" t="s">
        <v>955</v>
      </c>
      <c r="G359" s="6">
        <v>44864</v>
      </c>
      <c r="H359" s="8" t="s">
        <v>1</v>
      </c>
      <c r="I359" s="44" t="s">
        <v>155</v>
      </c>
      <c r="J359" s="6">
        <f t="shared" si="7"/>
        <v>44909</v>
      </c>
      <c r="K359" s="8" t="s">
        <v>956</v>
      </c>
      <c r="L359" s="8" t="s">
        <v>7</v>
      </c>
      <c r="M359" s="8" t="s">
        <v>1595</v>
      </c>
    </row>
    <row r="360" spans="1:13" ht="14.4" x14ac:dyDescent="0.3">
      <c r="A360" s="6">
        <v>44865</v>
      </c>
      <c r="B360" s="8">
        <v>1235797</v>
      </c>
      <c r="C360" s="8" t="s">
        <v>264</v>
      </c>
      <c r="D360" s="8" t="s">
        <v>84</v>
      </c>
      <c r="E360" s="16">
        <v>112547.5</v>
      </c>
      <c r="F360" s="8" t="s">
        <v>957</v>
      </c>
      <c r="G360" s="6">
        <v>44862</v>
      </c>
      <c r="H360" s="8" t="s">
        <v>92</v>
      </c>
      <c r="I360" s="44" t="s">
        <v>2</v>
      </c>
      <c r="J360" s="6">
        <f t="shared" si="7"/>
        <v>44907</v>
      </c>
      <c r="K360" s="8" t="s">
        <v>958</v>
      </c>
      <c r="L360" s="8" t="s">
        <v>7</v>
      </c>
      <c r="M360" s="8" t="s">
        <v>1596</v>
      </c>
    </row>
    <row r="361" spans="1:13" ht="14.4" x14ac:dyDescent="0.3">
      <c r="A361" s="6">
        <v>44865</v>
      </c>
      <c r="B361" s="8">
        <v>1228856</v>
      </c>
      <c r="C361" s="8" t="s">
        <v>112</v>
      </c>
      <c r="D361" s="8" t="s">
        <v>9</v>
      </c>
      <c r="E361" s="16">
        <v>35560</v>
      </c>
      <c r="F361" s="8" t="s">
        <v>959</v>
      </c>
      <c r="G361" s="6">
        <v>44861</v>
      </c>
      <c r="H361" s="8" t="s">
        <v>10</v>
      </c>
      <c r="I361" s="44" t="s">
        <v>2</v>
      </c>
      <c r="J361" s="6">
        <f t="shared" si="7"/>
        <v>44906</v>
      </c>
      <c r="K361" s="8" t="s">
        <v>960</v>
      </c>
      <c r="L361" s="8" t="s">
        <v>7</v>
      </c>
      <c r="M361" s="8" t="s">
        <v>1595</v>
      </c>
    </row>
    <row r="362" spans="1:13" ht="14.4" x14ac:dyDescent="0.3">
      <c r="A362" s="6">
        <v>44866</v>
      </c>
      <c r="B362" s="8">
        <v>1049466</v>
      </c>
      <c r="C362" s="8" t="s">
        <v>162</v>
      </c>
      <c r="D362" s="8" t="s">
        <v>175</v>
      </c>
      <c r="E362" s="16">
        <v>60023.95</v>
      </c>
      <c r="F362" s="8" t="s">
        <v>961</v>
      </c>
      <c r="G362" s="6">
        <v>44806</v>
      </c>
      <c r="H362" s="8" t="s">
        <v>10</v>
      </c>
      <c r="I362" s="44" t="s">
        <v>2</v>
      </c>
      <c r="J362" s="6">
        <f t="shared" si="7"/>
        <v>44851</v>
      </c>
      <c r="K362" s="8" t="s">
        <v>962</v>
      </c>
      <c r="L362" s="8" t="s">
        <v>7</v>
      </c>
      <c r="M362" s="8" t="s">
        <v>1596</v>
      </c>
    </row>
    <row r="363" spans="1:13" ht="14.4" x14ac:dyDescent="0.3">
      <c r="A363" s="6">
        <v>44866</v>
      </c>
      <c r="B363" s="8">
        <v>1179553</v>
      </c>
      <c r="C363" s="8" t="s">
        <v>263</v>
      </c>
      <c r="D363" s="8" t="s">
        <v>5</v>
      </c>
      <c r="E363" s="16">
        <v>813513</v>
      </c>
      <c r="F363" s="8" t="s">
        <v>963</v>
      </c>
      <c r="G363" s="6">
        <v>44865</v>
      </c>
      <c r="H363" s="8" t="s">
        <v>6</v>
      </c>
      <c r="I363" s="44" t="s">
        <v>2</v>
      </c>
      <c r="J363" s="6">
        <f t="shared" si="7"/>
        <v>44910</v>
      </c>
      <c r="K363" s="8" t="s">
        <v>964</v>
      </c>
      <c r="L363" s="8" t="s">
        <v>7</v>
      </c>
      <c r="M363" s="8" t="s">
        <v>1595</v>
      </c>
    </row>
    <row r="364" spans="1:13" ht="14.4" x14ac:dyDescent="0.3">
      <c r="A364" s="6">
        <v>44866</v>
      </c>
      <c r="B364" s="8">
        <v>1242326</v>
      </c>
      <c r="C364" s="8" t="s">
        <v>220</v>
      </c>
      <c r="D364" s="8" t="s">
        <v>8</v>
      </c>
      <c r="E364" s="16">
        <v>71921</v>
      </c>
      <c r="F364" s="8" t="s">
        <v>965</v>
      </c>
      <c r="G364" s="6">
        <v>44865</v>
      </c>
      <c r="H364" s="8" t="s">
        <v>6</v>
      </c>
      <c r="I364" s="44" t="s">
        <v>2</v>
      </c>
      <c r="J364" s="6">
        <f t="shared" si="7"/>
        <v>44910</v>
      </c>
      <c r="K364" s="8" t="s">
        <v>100</v>
      </c>
      <c r="L364" s="8" t="s">
        <v>4</v>
      </c>
      <c r="M364" s="8" t="s">
        <v>1595</v>
      </c>
    </row>
    <row r="365" spans="1:13" ht="14.4" x14ac:dyDescent="0.3">
      <c r="A365" s="6">
        <v>44866</v>
      </c>
      <c r="B365" s="8">
        <v>1173080</v>
      </c>
      <c r="C365" s="8" t="s">
        <v>194</v>
      </c>
      <c r="D365" s="8" t="s">
        <v>175</v>
      </c>
      <c r="E365" s="16">
        <v>206075.86</v>
      </c>
      <c r="F365" s="8" t="s">
        <v>966</v>
      </c>
      <c r="G365" s="6">
        <v>44865</v>
      </c>
      <c r="H365" s="8" t="s">
        <v>10</v>
      </c>
      <c r="I365" s="44" t="s">
        <v>2</v>
      </c>
      <c r="J365" s="6">
        <f t="shared" si="7"/>
        <v>44910</v>
      </c>
      <c r="K365" s="8" t="s">
        <v>967</v>
      </c>
      <c r="L365" s="8" t="s">
        <v>7</v>
      </c>
      <c r="M365" s="8" t="s">
        <v>1596</v>
      </c>
    </row>
    <row r="366" spans="1:13" ht="14.4" x14ac:dyDescent="0.3">
      <c r="A366" s="6">
        <v>44866</v>
      </c>
      <c r="B366" s="8">
        <v>1173688</v>
      </c>
      <c r="C366" s="8" t="s">
        <v>968</v>
      </c>
      <c r="D366" s="8" t="s">
        <v>33</v>
      </c>
      <c r="E366" s="16">
        <v>353372.4</v>
      </c>
      <c r="F366" s="8" t="s">
        <v>969</v>
      </c>
      <c r="G366" s="6">
        <v>44865</v>
      </c>
      <c r="H366" s="8" t="s">
        <v>1</v>
      </c>
      <c r="I366" s="44" t="s">
        <v>2</v>
      </c>
      <c r="J366" s="6">
        <f t="shared" si="7"/>
        <v>44910</v>
      </c>
      <c r="K366" s="8" t="s">
        <v>970</v>
      </c>
      <c r="L366" s="8" t="s">
        <v>7</v>
      </c>
      <c r="M366" s="8" t="s">
        <v>1595</v>
      </c>
    </row>
    <row r="367" spans="1:13" ht="14.4" x14ac:dyDescent="0.3">
      <c r="A367" s="6">
        <v>44866</v>
      </c>
      <c r="B367" s="8">
        <v>1205677</v>
      </c>
      <c r="C367" s="8" t="s">
        <v>461</v>
      </c>
      <c r="D367" s="8" t="s">
        <v>41</v>
      </c>
      <c r="E367" s="16">
        <v>300000</v>
      </c>
      <c r="F367" s="8" t="s">
        <v>971</v>
      </c>
      <c r="G367" s="6">
        <v>44865</v>
      </c>
      <c r="H367" s="8" t="s">
        <v>6</v>
      </c>
      <c r="I367" s="44" t="s">
        <v>2</v>
      </c>
      <c r="J367" s="6">
        <f t="shared" si="7"/>
        <v>44910</v>
      </c>
      <c r="K367" s="8" t="s">
        <v>746</v>
      </c>
      <c r="L367" s="8" t="s">
        <v>4</v>
      </c>
      <c r="M367" s="8" t="s">
        <v>1595</v>
      </c>
    </row>
    <row r="368" spans="1:13" ht="14.4" x14ac:dyDescent="0.3">
      <c r="A368" s="6">
        <v>44873</v>
      </c>
      <c r="B368" s="8">
        <v>1193857</v>
      </c>
      <c r="C368" s="8" t="s">
        <v>475</v>
      </c>
      <c r="D368" s="8" t="s">
        <v>13</v>
      </c>
      <c r="E368" s="16">
        <v>150000</v>
      </c>
      <c r="F368" s="8" t="s">
        <v>972</v>
      </c>
      <c r="G368" s="6">
        <v>44869</v>
      </c>
      <c r="H368" s="8" t="s">
        <v>44</v>
      </c>
      <c r="I368" s="44" t="s">
        <v>2</v>
      </c>
      <c r="J368" s="6">
        <f t="shared" si="7"/>
        <v>44914</v>
      </c>
      <c r="K368" s="8" t="s">
        <v>973</v>
      </c>
      <c r="L368" s="8" t="s">
        <v>4</v>
      </c>
      <c r="M368" s="8" t="s">
        <v>1595</v>
      </c>
    </row>
    <row r="369" spans="1:13" ht="14.4" x14ac:dyDescent="0.3">
      <c r="A369" s="6">
        <v>44873</v>
      </c>
      <c r="B369" s="8">
        <v>1226346</v>
      </c>
      <c r="C369" s="8" t="s">
        <v>42</v>
      </c>
      <c r="D369" s="8" t="s">
        <v>8</v>
      </c>
      <c r="E369" s="16">
        <v>105000</v>
      </c>
      <c r="F369" s="8" t="s">
        <v>974</v>
      </c>
      <c r="G369" s="6">
        <v>44870</v>
      </c>
      <c r="H369" s="8" t="s">
        <v>6</v>
      </c>
      <c r="I369" s="44" t="s">
        <v>2</v>
      </c>
      <c r="J369" s="6">
        <f t="shared" si="7"/>
        <v>44915</v>
      </c>
      <c r="K369" s="8" t="s">
        <v>975</v>
      </c>
      <c r="L369" s="8" t="s">
        <v>4</v>
      </c>
      <c r="M369" s="8" t="s">
        <v>1595</v>
      </c>
    </row>
    <row r="370" spans="1:13" ht="14.4" x14ac:dyDescent="0.3">
      <c r="A370" s="6">
        <v>44873</v>
      </c>
      <c r="B370" s="8">
        <v>1248343</v>
      </c>
      <c r="C370" s="8" t="s">
        <v>976</v>
      </c>
      <c r="D370" s="8" t="s">
        <v>204</v>
      </c>
      <c r="E370" s="16">
        <v>4226</v>
      </c>
      <c r="F370" s="8" t="s">
        <v>977</v>
      </c>
      <c r="G370" s="6">
        <v>44869</v>
      </c>
      <c r="H370" s="8" t="s">
        <v>6</v>
      </c>
      <c r="I370" s="44" t="s">
        <v>35</v>
      </c>
      <c r="J370" s="6">
        <f t="shared" si="7"/>
        <v>44914</v>
      </c>
      <c r="K370" s="8" t="s">
        <v>3</v>
      </c>
      <c r="L370" s="8" t="s">
        <v>4</v>
      </c>
      <c r="M370" s="8" t="s">
        <v>1595</v>
      </c>
    </row>
    <row r="371" spans="1:13" ht="14.4" x14ac:dyDescent="0.3">
      <c r="A371" s="6">
        <v>44874</v>
      </c>
      <c r="B371" s="8">
        <v>1245979</v>
      </c>
      <c r="C371" s="8" t="s">
        <v>271</v>
      </c>
      <c r="D371" s="8" t="s">
        <v>115</v>
      </c>
      <c r="E371" s="16">
        <v>62108</v>
      </c>
      <c r="F371" s="8" t="s">
        <v>978</v>
      </c>
      <c r="G371" s="6">
        <v>44873</v>
      </c>
      <c r="H371" s="8" t="s">
        <v>118</v>
      </c>
      <c r="I371" s="44" t="s">
        <v>2</v>
      </c>
      <c r="J371" s="6">
        <f t="shared" si="7"/>
        <v>44918</v>
      </c>
      <c r="K371" s="8" t="s">
        <v>797</v>
      </c>
      <c r="L371" s="8" t="s">
        <v>4</v>
      </c>
      <c r="M371" s="8" t="s">
        <v>1595</v>
      </c>
    </row>
    <row r="372" spans="1:13" ht="14.4" x14ac:dyDescent="0.3">
      <c r="A372" s="6">
        <v>44876</v>
      </c>
      <c r="B372" s="8">
        <v>1247910</v>
      </c>
      <c r="C372" s="8" t="s">
        <v>881</v>
      </c>
      <c r="D372" s="8" t="s">
        <v>8</v>
      </c>
      <c r="E372" s="16">
        <v>20000</v>
      </c>
      <c r="F372" s="8" t="s">
        <v>979</v>
      </c>
      <c r="G372" s="6">
        <v>44874</v>
      </c>
      <c r="H372" s="8" t="s">
        <v>6</v>
      </c>
      <c r="I372" s="44" t="s">
        <v>2</v>
      </c>
      <c r="J372" s="6">
        <f t="shared" si="7"/>
        <v>44919</v>
      </c>
      <c r="K372" s="8" t="s">
        <v>797</v>
      </c>
      <c r="L372" s="8" t="s">
        <v>4</v>
      </c>
      <c r="M372" s="8" t="s">
        <v>1595</v>
      </c>
    </row>
    <row r="373" spans="1:13" ht="14.4" x14ac:dyDescent="0.3">
      <c r="A373" s="6">
        <v>44879</v>
      </c>
      <c r="B373" s="8">
        <v>1193857</v>
      </c>
      <c r="C373" s="8" t="s">
        <v>475</v>
      </c>
      <c r="D373" s="8" t="s">
        <v>13</v>
      </c>
      <c r="E373" s="16">
        <v>140076</v>
      </c>
      <c r="F373" s="8" t="s">
        <v>980</v>
      </c>
      <c r="G373" s="6">
        <v>44875</v>
      </c>
      <c r="H373" s="8" t="s">
        <v>44</v>
      </c>
      <c r="I373" s="44" t="s">
        <v>156</v>
      </c>
      <c r="J373" s="6">
        <f t="shared" si="7"/>
        <v>44920</v>
      </c>
      <c r="K373" s="8" t="s">
        <v>981</v>
      </c>
      <c r="L373" s="8" t="s">
        <v>4</v>
      </c>
      <c r="M373" s="8" t="s">
        <v>1595</v>
      </c>
    </row>
    <row r="374" spans="1:13" ht="14.4" x14ac:dyDescent="0.3">
      <c r="A374" s="6">
        <v>44879</v>
      </c>
      <c r="B374" s="8">
        <v>1193857</v>
      </c>
      <c r="C374" s="8" t="s">
        <v>475</v>
      </c>
      <c r="D374" s="8" t="s">
        <v>13</v>
      </c>
      <c r="E374" s="16">
        <v>150000</v>
      </c>
      <c r="F374" s="8" t="s">
        <v>982</v>
      </c>
      <c r="G374" s="6">
        <v>44875</v>
      </c>
      <c r="H374" s="8" t="s">
        <v>44</v>
      </c>
      <c r="I374" s="44" t="s">
        <v>2</v>
      </c>
      <c r="J374" s="6">
        <f t="shared" si="7"/>
        <v>44920</v>
      </c>
      <c r="K374" s="8" t="s">
        <v>981</v>
      </c>
      <c r="L374" s="8" t="s">
        <v>4</v>
      </c>
      <c r="M374" s="8" t="s">
        <v>1595</v>
      </c>
    </row>
    <row r="375" spans="1:13" ht="14.4" x14ac:dyDescent="0.3">
      <c r="A375" s="6">
        <v>44881</v>
      </c>
      <c r="B375" s="8">
        <v>1047513</v>
      </c>
      <c r="C375" s="8" t="s">
        <v>253</v>
      </c>
      <c r="D375" s="8" t="s">
        <v>84</v>
      </c>
      <c r="E375" s="16">
        <v>109346.05</v>
      </c>
      <c r="F375" s="8" t="s">
        <v>983</v>
      </c>
      <c r="G375" s="6">
        <v>44880</v>
      </c>
      <c r="H375" s="8" t="s">
        <v>6</v>
      </c>
      <c r="I375" s="44" t="s">
        <v>96</v>
      </c>
      <c r="J375" s="6">
        <f t="shared" si="7"/>
        <v>44925</v>
      </c>
      <c r="K375" s="8" t="s">
        <v>797</v>
      </c>
      <c r="L375" s="8" t="s">
        <v>4</v>
      </c>
      <c r="M375" s="8" t="s">
        <v>1596</v>
      </c>
    </row>
    <row r="376" spans="1:13" ht="14.4" x14ac:dyDescent="0.3">
      <c r="A376" s="6">
        <v>44881</v>
      </c>
      <c r="B376" s="8">
        <v>1047513</v>
      </c>
      <c r="C376" s="8" t="s">
        <v>253</v>
      </c>
      <c r="D376" s="8" t="s">
        <v>84</v>
      </c>
      <c r="E376" s="16">
        <v>109346.05</v>
      </c>
      <c r="F376" s="8" t="s">
        <v>984</v>
      </c>
      <c r="G376" s="6">
        <v>44880</v>
      </c>
      <c r="H376" s="8" t="s">
        <v>6</v>
      </c>
      <c r="I376" s="44" t="s">
        <v>2</v>
      </c>
      <c r="J376" s="6">
        <f t="shared" si="7"/>
        <v>44925</v>
      </c>
      <c r="K376" s="8" t="s">
        <v>797</v>
      </c>
      <c r="L376" s="8" t="s">
        <v>4</v>
      </c>
      <c r="M376" s="8" t="s">
        <v>1596</v>
      </c>
    </row>
    <row r="377" spans="1:13" ht="14.4" x14ac:dyDescent="0.3">
      <c r="A377" s="6">
        <v>44886</v>
      </c>
      <c r="B377" s="8">
        <v>1050497</v>
      </c>
      <c r="C377" s="8" t="s">
        <v>884</v>
      </c>
      <c r="D377" s="8" t="s">
        <v>13</v>
      </c>
      <c r="E377" s="16">
        <v>73040</v>
      </c>
      <c r="F377" s="8" t="s">
        <v>985</v>
      </c>
      <c r="G377" s="6">
        <v>44881</v>
      </c>
      <c r="H377" s="8" t="s">
        <v>29</v>
      </c>
      <c r="I377" s="44" t="s">
        <v>2</v>
      </c>
      <c r="J377" s="6">
        <f t="shared" si="7"/>
        <v>44926</v>
      </c>
      <c r="K377" s="8" t="s">
        <v>986</v>
      </c>
      <c r="L377" s="8" t="s">
        <v>7</v>
      </c>
      <c r="M377" s="8" t="s">
        <v>1595</v>
      </c>
    </row>
    <row r="378" spans="1:13" ht="14.4" x14ac:dyDescent="0.3">
      <c r="A378" s="6">
        <v>44887</v>
      </c>
      <c r="B378" s="8">
        <v>1237652</v>
      </c>
      <c r="C378" s="8" t="s">
        <v>273</v>
      </c>
      <c r="D378" s="8" t="s">
        <v>5</v>
      </c>
      <c r="E378" s="16">
        <v>109430</v>
      </c>
      <c r="F378" s="8" t="s">
        <v>987</v>
      </c>
      <c r="G378" s="6">
        <v>44885</v>
      </c>
      <c r="H378" s="8" t="s">
        <v>6</v>
      </c>
      <c r="I378" s="44" t="s">
        <v>2</v>
      </c>
      <c r="J378" s="6">
        <f t="shared" si="7"/>
        <v>44930</v>
      </c>
      <c r="K378" s="8" t="s">
        <v>988</v>
      </c>
      <c r="L378" s="8" t="s">
        <v>7</v>
      </c>
      <c r="M378" s="8" t="s">
        <v>1595</v>
      </c>
    </row>
    <row r="379" spans="1:13" ht="14.4" x14ac:dyDescent="0.3">
      <c r="A379" s="6">
        <v>44887</v>
      </c>
      <c r="B379" s="8">
        <v>1226346</v>
      </c>
      <c r="C379" s="8" t="s">
        <v>42</v>
      </c>
      <c r="D379" s="8" t="s">
        <v>8</v>
      </c>
      <c r="E379" s="16">
        <v>106000</v>
      </c>
      <c r="F379" s="8" t="s">
        <v>989</v>
      </c>
      <c r="G379" s="6">
        <v>44885</v>
      </c>
      <c r="H379" s="8" t="s">
        <v>6</v>
      </c>
      <c r="I379" s="44" t="s">
        <v>2</v>
      </c>
      <c r="J379" s="6">
        <f t="shared" si="7"/>
        <v>44930</v>
      </c>
      <c r="K379" s="8" t="s">
        <v>990</v>
      </c>
      <c r="L379" s="8" t="s">
        <v>4</v>
      </c>
      <c r="M379" s="8" t="s">
        <v>1595</v>
      </c>
    </row>
    <row r="380" spans="1:13" ht="14.4" x14ac:dyDescent="0.3">
      <c r="A380" s="6">
        <v>44887</v>
      </c>
      <c r="B380" s="8">
        <v>1241976</v>
      </c>
      <c r="C380" s="8" t="s">
        <v>991</v>
      </c>
      <c r="D380" s="8" t="s">
        <v>43</v>
      </c>
      <c r="E380" s="16">
        <v>112980</v>
      </c>
      <c r="F380" s="8" t="s">
        <v>992</v>
      </c>
      <c r="G380" s="6">
        <v>44885</v>
      </c>
      <c r="H380" s="8" t="s">
        <v>6</v>
      </c>
      <c r="I380" s="44" t="s">
        <v>993</v>
      </c>
      <c r="J380" s="6">
        <f t="shared" si="7"/>
        <v>44930</v>
      </c>
      <c r="K380" s="8" t="s">
        <v>994</v>
      </c>
      <c r="L380" s="8" t="s">
        <v>7</v>
      </c>
      <c r="M380" s="8" t="s">
        <v>1595</v>
      </c>
    </row>
    <row r="381" spans="1:13" ht="14.4" x14ac:dyDescent="0.3">
      <c r="A381" s="6">
        <v>44888</v>
      </c>
      <c r="B381" s="8">
        <v>1046975</v>
      </c>
      <c r="C381" s="8" t="s">
        <v>265</v>
      </c>
      <c r="D381" s="8" t="s">
        <v>33</v>
      </c>
      <c r="E381" s="16">
        <v>121944</v>
      </c>
      <c r="F381" s="8" t="s">
        <v>995</v>
      </c>
      <c r="G381" s="6">
        <v>44882</v>
      </c>
      <c r="H381" s="8" t="s">
        <v>513</v>
      </c>
      <c r="I381" s="44" t="s">
        <v>2</v>
      </c>
      <c r="J381" s="6">
        <f t="shared" si="7"/>
        <v>44927</v>
      </c>
      <c r="K381" s="8" t="s">
        <v>996</v>
      </c>
      <c r="L381" s="8" t="s">
        <v>7</v>
      </c>
      <c r="M381" s="8" t="s">
        <v>1595</v>
      </c>
    </row>
    <row r="382" spans="1:13" ht="14.4" x14ac:dyDescent="0.3">
      <c r="A382" s="6">
        <v>44888</v>
      </c>
      <c r="B382" s="8">
        <v>1193857</v>
      </c>
      <c r="C382" s="8" t="s">
        <v>475</v>
      </c>
      <c r="D382" s="8" t="s">
        <v>13</v>
      </c>
      <c r="E382" s="16">
        <v>139800</v>
      </c>
      <c r="F382" s="8" t="s">
        <v>997</v>
      </c>
      <c r="G382" s="6">
        <v>44882</v>
      </c>
      <c r="H382" s="8" t="s">
        <v>44</v>
      </c>
      <c r="I382" s="44" t="s">
        <v>156</v>
      </c>
      <c r="J382" s="6">
        <f t="shared" si="7"/>
        <v>44927</v>
      </c>
      <c r="K382" s="8" t="s">
        <v>990</v>
      </c>
      <c r="L382" s="8" t="s">
        <v>4</v>
      </c>
      <c r="M382" s="8" t="s">
        <v>1595</v>
      </c>
    </row>
    <row r="383" spans="1:13" ht="14.4" x14ac:dyDescent="0.3">
      <c r="A383" s="6">
        <v>44888</v>
      </c>
      <c r="B383" s="8">
        <v>1193857</v>
      </c>
      <c r="C383" s="8" t="s">
        <v>475</v>
      </c>
      <c r="D383" s="8" t="s">
        <v>13</v>
      </c>
      <c r="E383" s="16">
        <v>139800</v>
      </c>
      <c r="F383" s="8" t="s">
        <v>998</v>
      </c>
      <c r="G383" s="6">
        <v>44882</v>
      </c>
      <c r="H383" s="8" t="s">
        <v>44</v>
      </c>
      <c r="I383" s="44" t="s">
        <v>156</v>
      </c>
      <c r="J383" s="6">
        <f t="shared" si="7"/>
        <v>44927</v>
      </c>
      <c r="K383" s="8" t="s">
        <v>990</v>
      </c>
      <c r="L383" s="8" t="s">
        <v>4</v>
      </c>
      <c r="M383" s="8" t="s">
        <v>1595</v>
      </c>
    </row>
    <row r="384" spans="1:13" ht="14.4" x14ac:dyDescent="0.3">
      <c r="A384" s="6">
        <v>44888</v>
      </c>
      <c r="B384" s="8">
        <v>1193857</v>
      </c>
      <c r="C384" s="8" t="s">
        <v>475</v>
      </c>
      <c r="D384" s="8" t="s">
        <v>13</v>
      </c>
      <c r="E384" s="16">
        <v>139800</v>
      </c>
      <c r="F384" s="8" t="s">
        <v>999</v>
      </c>
      <c r="G384" s="6">
        <v>44882</v>
      </c>
      <c r="H384" s="8" t="s">
        <v>44</v>
      </c>
      <c r="I384" s="44" t="s">
        <v>156</v>
      </c>
      <c r="J384" s="6">
        <f t="shared" si="7"/>
        <v>44927</v>
      </c>
      <c r="K384" s="8" t="s">
        <v>990</v>
      </c>
      <c r="L384" s="8" t="s">
        <v>4</v>
      </c>
      <c r="M384" s="8" t="s">
        <v>1595</v>
      </c>
    </row>
    <row r="385" spans="1:13" ht="14.4" x14ac:dyDescent="0.3">
      <c r="A385" s="6">
        <v>44888</v>
      </c>
      <c r="B385" s="8">
        <v>1247467</v>
      </c>
      <c r="C385" s="8" t="s">
        <v>1000</v>
      </c>
      <c r="D385" s="8" t="s">
        <v>8</v>
      </c>
      <c r="E385" s="16">
        <v>33456</v>
      </c>
      <c r="F385" s="8" t="s">
        <v>1001</v>
      </c>
      <c r="G385" s="6">
        <v>44867</v>
      </c>
      <c r="H385" s="8" t="s">
        <v>6</v>
      </c>
      <c r="I385" s="44" t="s">
        <v>2</v>
      </c>
      <c r="J385" s="6">
        <f t="shared" si="7"/>
        <v>44912</v>
      </c>
      <c r="K385" s="8" t="s">
        <v>1002</v>
      </c>
      <c r="L385" s="8" t="s">
        <v>7</v>
      </c>
      <c r="M385" s="8" t="s">
        <v>1595</v>
      </c>
    </row>
    <row r="386" spans="1:13" ht="14.4" x14ac:dyDescent="0.3">
      <c r="A386" s="6">
        <v>44889</v>
      </c>
      <c r="B386" s="8">
        <v>1223863</v>
      </c>
      <c r="C386" s="8" t="s">
        <v>266</v>
      </c>
      <c r="D386" s="8" t="s">
        <v>13</v>
      </c>
      <c r="E386" s="16">
        <v>61824</v>
      </c>
      <c r="F386" s="8" t="s">
        <v>1003</v>
      </c>
      <c r="G386" s="6">
        <v>44887</v>
      </c>
      <c r="H386" s="8" t="s">
        <v>513</v>
      </c>
      <c r="I386" s="44" t="s">
        <v>2</v>
      </c>
      <c r="J386" s="6">
        <f t="shared" si="7"/>
        <v>44932</v>
      </c>
      <c r="K386" s="8" t="s">
        <v>1004</v>
      </c>
      <c r="L386" s="8" t="s">
        <v>7</v>
      </c>
      <c r="M386" s="8" t="s">
        <v>1595</v>
      </c>
    </row>
    <row r="387" spans="1:13" ht="14.4" x14ac:dyDescent="0.3">
      <c r="A387" s="6">
        <v>44893</v>
      </c>
      <c r="B387" s="8">
        <v>1210276</v>
      </c>
      <c r="C387" s="8" t="s">
        <v>200</v>
      </c>
      <c r="D387" s="8" t="s">
        <v>13</v>
      </c>
      <c r="E387" s="16">
        <v>245076</v>
      </c>
      <c r="F387" s="8" t="s">
        <v>1005</v>
      </c>
      <c r="G387" s="6">
        <v>44871</v>
      </c>
      <c r="H387" s="8" t="s">
        <v>513</v>
      </c>
      <c r="I387" s="44" t="s">
        <v>2</v>
      </c>
      <c r="J387" s="6">
        <f t="shared" si="7"/>
        <v>44916</v>
      </c>
      <c r="K387" s="8" t="s">
        <v>1006</v>
      </c>
      <c r="L387" s="8" t="s">
        <v>7</v>
      </c>
      <c r="M387" s="8" t="s">
        <v>1595</v>
      </c>
    </row>
    <row r="388" spans="1:13" ht="14.4" x14ac:dyDescent="0.3">
      <c r="A388" s="6">
        <v>44893</v>
      </c>
      <c r="B388" s="8">
        <v>1213883</v>
      </c>
      <c r="C388" s="8" t="s">
        <v>37</v>
      </c>
      <c r="D388" s="8" t="s">
        <v>9</v>
      </c>
      <c r="E388" s="16">
        <v>22512</v>
      </c>
      <c r="F388" s="8" t="s">
        <v>1007</v>
      </c>
      <c r="G388" s="6">
        <v>44890</v>
      </c>
      <c r="H388" s="8" t="s">
        <v>38</v>
      </c>
      <c r="I388" s="44" t="s">
        <v>2</v>
      </c>
      <c r="J388" s="6">
        <f t="shared" si="7"/>
        <v>44935</v>
      </c>
      <c r="K388" s="8" t="s">
        <v>1008</v>
      </c>
      <c r="L388" s="8" t="s">
        <v>7</v>
      </c>
      <c r="M388" s="8" t="s">
        <v>1595</v>
      </c>
    </row>
    <row r="389" spans="1:13" ht="14.4" x14ac:dyDescent="0.3">
      <c r="A389" s="6">
        <v>44893</v>
      </c>
      <c r="B389" s="8">
        <v>1247467</v>
      </c>
      <c r="C389" s="8" t="s">
        <v>1000</v>
      </c>
      <c r="D389" s="8" t="s">
        <v>8</v>
      </c>
      <c r="E389" s="16">
        <v>33456</v>
      </c>
      <c r="F389" s="8" t="s">
        <v>1009</v>
      </c>
      <c r="G389" s="6">
        <v>44889</v>
      </c>
      <c r="H389" s="8" t="s">
        <v>6</v>
      </c>
      <c r="I389" s="44" t="s">
        <v>2</v>
      </c>
      <c r="J389" s="6">
        <f t="shared" si="7"/>
        <v>44934</v>
      </c>
      <c r="K389" s="8" t="s">
        <v>1002</v>
      </c>
      <c r="L389" s="8" t="s">
        <v>7</v>
      </c>
      <c r="M389" s="8" t="s">
        <v>1595</v>
      </c>
    </row>
    <row r="390" spans="1:13" ht="14.4" x14ac:dyDescent="0.3">
      <c r="A390" s="6">
        <v>44894</v>
      </c>
      <c r="B390" s="8">
        <v>1240583</v>
      </c>
      <c r="C390" s="8" t="s">
        <v>222</v>
      </c>
      <c r="D390" s="8" t="s">
        <v>615</v>
      </c>
      <c r="E390" s="16">
        <v>150000</v>
      </c>
      <c r="F390" s="8" t="s">
        <v>1010</v>
      </c>
      <c r="G390" s="6">
        <v>44889</v>
      </c>
      <c r="H390" s="8" t="s">
        <v>12</v>
      </c>
      <c r="I390" s="44" t="s">
        <v>2</v>
      </c>
      <c r="J390" s="6">
        <f t="shared" si="7"/>
        <v>44934</v>
      </c>
      <c r="K390" s="8" t="s">
        <v>1011</v>
      </c>
      <c r="L390" s="8" t="s">
        <v>7</v>
      </c>
      <c r="M390" s="8" t="s">
        <v>1595</v>
      </c>
    </row>
    <row r="391" spans="1:13" ht="14.4" x14ac:dyDescent="0.3">
      <c r="A391" s="6">
        <v>44894</v>
      </c>
      <c r="B391" s="8">
        <v>1222770</v>
      </c>
      <c r="C391" s="8" t="s">
        <v>776</v>
      </c>
      <c r="D391" s="8" t="s">
        <v>28</v>
      </c>
      <c r="E391" s="16">
        <v>20163</v>
      </c>
      <c r="F391" s="8" t="s">
        <v>1012</v>
      </c>
      <c r="G391" s="6">
        <v>44893</v>
      </c>
      <c r="H391" s="8" t="s">
        <v>29</v>
      </c>
      <c r="I391" s="44" t="s">
        <v>2</v>
      </c>
      <c r="J391" s="6">
        <f t="shared" si="7"/>
        <v>44938</v>
      </c>
      <c r="K391" s="44" t="s">
        <v>1013</v>
      </c>
      <c r="L391" s="8" t="s">
        <v>7</v>
      </c>
      <c r="M391" s="8" t="s">
        <v>1595</v>
      </c>
    </row>
    <row r="392" spans="1:13" ht="14.4" x14ac:dyDescent="0.3">
      <c r="A392" s="6">
        <v>44895</v>
      </c>
      <c r="B392" s="8">
        <v>1240583</v>
      </c>
      <c r="C392" s="8" t="s">
        <v>222</v>
      </c>
      <c r="D392" s="8" t="s">
        <v>214</v>
      </c>
      <c r="E392" s="16">
        <v>146761.22</v>
      </c>
      <c r="F392" s="8" t="s">
        <v>1014</v>
      </c>
      <c r="G392" s="6">
        <v>44894</v>
      </c>
      <c r="H392" s="8" t="s">
        <v>12</v>
      </c>
      <c r="I392" s="44" t="s">
        <v>2</v>
      </c>
      <c r="J392" s="6">
        <f t="shared" si="7"/>
        <v>44939</v>
      </c>
      <c r="K392" s="8" t="s">
        <v>1015</v>
      </c>
      <c r="L392" s="8" t="s">
        <v>7</v>
      </c>
      <c r="M392" s="8" t="s">
        <v>1596</v>
      </c>
    </row>
    <row r="393" spans="1:13" ht="14.4" x14ac:dyDescent="0.3">
      <c r="A393" s="6">
        <v>44895</v>
      </c>
      <c r="B393" s="8">
        <v>1222855</v>
      </c>
      <c r="C393" s="8" t="s">
        <v>82</v>
      </c>
      <c r="D393" s="8" t="s">
        <v>615</v>
      </c>
      <c r="E393" s="16">
        <v>35280</v>
      </c>
      <c r="F393" s="8" t="s">
        <v>1016</v>
      </c>
      <c r="G393" s="6">
        <v>44893</v>
      </c>
      <c r="H393" s="8" t="s">
        <v>10</v>
      </c>
      <c r="I393" s="44" t="s">
        <v>2</v>
      </c>
      <c r="J393" s="6">
        <f t="shared" si="7"/>
        <v>44938</v>
      </c>
      <c r="K393" s="8" t="s">
        <v>1017</v>
      </c>
      <c r="L393" s="8" t="s">
        <v>7</v>
      </c>
      <c r="M393" s="8" t="s">
        <v>1595</v>
      </c>
    </row>
    <row r="394" spans="1:13" ht="14.4" x14ac:dyDescent="0.3">
      <c r="A394" s="6">
        <v>44896</v>
      </c>
      <c r="B394" s="8">
        <v>1244076</v>
      </c>
      <c r="C394" s="8" t="s">
        <v>425</v>
      </c>
      <c r="D394" s="8" t="s">
        <v>41</v>
      </c>
      <c r="E394" s="16">
        <v>150000</v>
      </c>
      <c r="F394" s="8" t="s">
        <v>1018</v>
      </c>
      <c r="G394" s="6">
        <v>44894</v>
      </c>
      <c r="H394" s="8" t="s">
        <v>6</v>
      </c>
      <c r="I394" s="44" t="s">
        <v>2</v>
      </c>
      <c r="J394" s="6">
        <f t="shared" si="7"/>
        <v>44939</v>
      </c>
      <c r="K394" s="8" t="s">
        <v>844</v>
      </c>
      <c r="L394" s="8" t="s">
        <v>7</v>
      </c>
      <c r="M394" s="8" t="s">
        <v>1595</v>
      </c>
    </row>
    <row r="395" spans="1:13" ht="14.4" x14ac:dyDescent="0.3">
      <c r="A395" s="6">
        <v>44896</v>
      </c>
      <c r="B395" s="8">
        <v>1101232</v>
      </c>
      <c r="C395" s="8" t="s">
        <v>321</v>
      </c>
      <c r="D395" s="8" t="s">
        <v>175</v>
      </c>
      <c r="E395" s="16">
        <v>12360.99</v>
      </c>
      <c r="F395" s="8" t="s">
        <v>1019</v>
      </c>
      <c r="G395" s="6">
        <v>44895</v>
      </c>
      <c r="H395" s="8" t="s">
        <v>1</v>
      </c>
      <c r="I395" s="44" t="s">
        <v>2</v>
      </c>
      <c r="J395" s="6">
        <f t="shared" si="7"/>
        <v>44940</v>
      </c>
      <c r="K395" s="8" t="s">
        <v>1020</v>
      </c>
      <c r="L395" s="8" t="s">
        <v>7</v>
      </c>
      <c r="M395" s="8" t="s">
        <v>1596</v>
      </c>
    </row>
    <row r="396" spans="1:13" ht="14.4" x14ac:dyDescent="0.3">
      <c r="A396" s="6">
        <v>44896</v>
      </c>
      <c r="B396" s="8">
        <v>1179553</v>
      </c>
      <c r="C396" s="8" t="s">
        <v>263</v>
      </c>
      <c r="D396" s="8" t="s">
        <v>5</v>
      </c>
      <c r="E396" s="16">
        <v>945870</v>
      </c>
      <c r="F396" s="8" t="s">
        <v>1021</v>
      </c>
      <c r="G396" s="6">
        <v>44895</v>
      </c>
      <c r="H396" s="8" t="s">
        <v>6</v>
      </c>
      <c r="I396" s="44" t="s">
        <v>2</v>
      </c>
      <c r="J396" s="6">
        <f t="shared" si="7"/>
        <v>44940</v>
      </c>
      <c r="K396" s="8" t="s">
        <v>1022</v>
      </c>
      <c r="L396" s="8" t="s">
        <v>7</v>
      </c>
      <c r="M396" s="8" t="s">
        <v>1595</v>
      </c>
    </row>
    <row r="397" spans="1:13" ht="14.4" x14ac:dyDescent="0.3">
      <c r="A397" s="6">
        <v>44896</v>
      </c>
      <c r="B397" s="8">
        <v>1205677</v>
      </c>
      <c r="C397" s="8" t="s">
        <v>461</v>
      </c>
      <c r="D397" s="8" t="s">
        <v>41</v>
      </c>
      <c r="E397" s="16">
        <v>162780</v>
      </c>
      <c r="F397" s="8" t="s">
        <v>1023</v>
      </c>
      <c r="G397" s="6">
        <v>44895</v>
      </c>
      <c r="H397" s="8" t="s">
        <v>6</v>
      </c>
      <c r="I397" s="44" t="s">
        <v>2</v>
      </c>
      <c r="J397" s="6">
        <f t="shared" ref="J397:J460" si="8">G397+45</f>
        <v>44940</v>
      </c>
      <c r="K397" s="44" t="s">
        <v>1024</v>
      </c>
      <c r="L397" s="8" t="s">
        <v>4</v>
      </c>
      <c r="M397" s="8" t="s">
        <v>1595</v>
      </c>
    </row>
    <row r="398" spans="1:13" ht="14.4" x14ac:dyDescent="0.3">
      <c r="A398" s="6">
        <v>44896</v>
      </c>
      <c r="B398" s="8">
        <v>1228729</v>
      </c>
      <c r="C398" s="8" t="s">
        <v>127</v>
      </c>
      <c r="D398" s="8" t="s">
        <v>9</v>
      </c>
      <c r="E398" s="16">
        <v>118314</v>
      </c>
      <c r="F398" s="8" t="s">
        <v>1025</v>
      </c>
      <c r="G398" s="6">
        <v>44895</v>
      </c>
      <c r="H398" s="8" t="s">
        <v>10</v>
      </c>
      <c r="I398" s="44" t="s">
        <v>2</v>
      </c>
      <c r="J398" s="6">
        <f t="shared" si="8"/>
        <v>44940</v>
      </c>
      <c r="K398" s="8" t="s">
        <v>3</v>
      </c>
      <c r="L398" s="8" t="s">
        <v>4</v>
      </c>
      <c r="M398" s="8" t="s">
        <v>1595</v>
      </c>
    </row>
    <row r="399" spans="1:13" ht="14.4" x14ac:dyDescent="0.3">
      <c r="A399" s="6">
        <v>44896</v>
      </c>
      <c r="B399" s="8">
        <v>1247457</v>
      </c>
      <c r="C399" s="8" t="s">
        <v>1026</v>
      </c>
      <c r="D399" s="8" t="s">
        <v>204</v>
      </c>
      <c r="E399" s="16">
        <v>14880</v>
      </c>
      <c r="F399" s="8" t="s">
        <v>1027</v>
      </c>
      <c r="G399" s="6">
        <v>44894</v>
      </c>
      <c r="H399" s="8" t="s">
        <v>6</v>
      </c>
      <c r="I399" s="21" t="s">
        <v>2</v>
      </c>
      <c r="J399" s="6">
        <f t="shared" si="8"/>
        <v>44939</v>
      </c>
      <c r="K399" s="6" t="s">
        <v>797</v>
      </c>
      <c r="L399" s="8" t="s">
        <v>4</v>
      </c>
      <c r="M399" s="8" t="s">
        <v>1595</v>
      </c>
    </row>
    <row r="400" spans="1:13" ht="14.4" x14ac:dyDescent="0.3">
      <c r="A400" s="6">
        <v>44896</v>
      </c>
      <c r="B400" s="8">
        <v>1247457</v>
      </c>
      <c r="C400" s="8" t="s">
        <v>1026</v>
      </c>
      <c r="D400" s="8" t="s">
        <v>204</v>
      </c>
      <c r="E400" s="16">
        <v>27070</v>
      </c>
      <c r="F400" s="8" t="s">
        <v>1028</v>
      </c>
      <c r="G400" s="6">
        <v>44894</v>
      </c>
      <c r="H400" s="8" t="s">
        <v>6</v>
      </c>
      <c r="I400" s="21" t="s">
        <v>2</v>
      </c>
      <c r="J400" s="6">
        <f t="shared" si="8"/>
        <v>44939</v>
      </c>
      <c r="K400" s="6" t="s">
        <v>797</v>
      </c>
      <c r="L400" s="8" t="s">
        <v>4</v>
      </c>
      <c r="M400" s="8" t="s">
        <v>1595</v>
      </c>
    </row>
    <row r="401" spans="1:13" ht="14.4" x14ac:dyDescent="0.3">
      <c r="A401" s="6">
        <v>44896</v>
      </c>
      <c r="B401" s="8">
        <v>1247457</v>
      </c>
      <c r="C401" s="8" t="s">
        <v>1026</v>
      </c>
      <c r="D401" s="8" t="s">
        <v>204</v>
      </c>
      <c r="E401" s="16">
        <v>17172</v>
      </c>
      <c r="F401" s="8" t="s">
        <v>1029</v>
      </c>
      <c r="G401" s="6">
        <v>44894</v>
      </c>
      <c r="H401" s="8" t="s">
        <v>6</v>
      </c>
      <c r="I401" s="44" t="s">
        <v>1030</v>
      </c>
      <c r="J401" s="6">
        <f t="shared" si="8"/>
        <v>44939</v>
      </c>
      <c r="K401" s="6" t="s">
        <v>797</v>
      </c>
      <c r="L401" s="8" t="s">
        <v>4</v>
      </c>
      <c r="M401" s="8" t="s">
        <v>1595</v>
      </c>
    </row>
    <row r="402" spans="1:13" ht="14.4" x14ac:dyDescent="0.3">
      <c r="A402" s="6">
        <v>44897</v>
      </c>
      <c r="B402" s="8">
        <v>1193857</v>
      </c>
      <c r="C402" s="8" t="s">
        <v>475</v>
      </c>
      <c r="D402" s="8" t="s">
        <v>13</v>
      </c>
      <c r="E402" s="16">
        <v>36960</v>
      </c>
      <c r="F402" s="8" t="s">
        <v>1031</v>
      </c>
      <c r="G402" s="6">
        <v>44907</v>
      </c>
      <c r="H402" s="8" t="s">
        <v>44</v>
      </c>
      <c r="I402" s="44" t="s">
        <v>1032</v>
      </c>
      <c r="J402" s="6">
        <f t="shared" si="8"/>
        <v>44952</v>
      </c>
      <c r="K402" s="8" t="s">
        <v>1033</v>
      </c>
      <c r="L402" s="8" t="s">
        <v>4</v>
      </c>
      <c r="M402" s="8" t="s">
        <v>1595</v>
      </c>
    </row>
    <row r="403" spans="1:13" ht="14.4" x14ac:dyDescent="0.3">
      <c r="A403" s="6">
        <v>44897</v>
      </c>
      <c r="B403" s="8">
        <v>1193857</v>
      </c>
      <c r="C403" s="8" t="s">
        <v>475</v>
      </c>
      <c r="D403" s="8" t="s">
        <v>13</v>
      </c>
      <c r="E403" s="16">
        <v>278160</v>
      </c>
      <c r="F403" s="8" t="s">
        <v>1034</v>
      </c>
      <c r="G403" s="6">
        <v>44907</v>
      </c>
      <c r="H403" s="8" t="s">
        <v>44</v>
      </c>
      <c r="I403" s="44" t="s">
        <v>1032</v>
      </c>
      <c r="J403" s="6">
        <f t="shared" si="8"/>
        <v>44952</v>
      </c>
      <c r="K403" s="8" t="s">
        <v>1033</v>
      </c>
      <c r="L403" s="8" t="s">
        <v>4</v>
      </c>
      <c r="M403" s="8" t="s">
        <v>1595</v>
      </c>
    </row>
    <row r="404" spans="1:13" ht="14.4" x14ac:dyDescent="0.3">
      <c r="A404" s="6">
        <v>44897</v>
      </c>
      <c r="B404" s="8">
        <v>1193857</v>
      </c>
      <c r="C404" s="8" t="s">
        <v>475</v>
      </c>
      <c r="D404" s="8" t="s">
        <v>13</v>
      </c>
      <c r="E404" s="16">
        <v>27986</v>
      </c>
      <c r="F404" s="8" t="s">
        <v>1035</v>
      </c>
      <c r="G404" s="6">
        <v>44914</v>
      </c>
      <c r="H404" s="8" t="s">
        <v>44</v>
      </c>
      <c r="I404" s="44" t="s">
        <v>1032</v>
      </c>
      <c r="J404" s="6">
        <f t="shared" si="8"/>
        <v>44959</v>
      </c>
      <c r="K404" s="8" t="s">
        <v>36</v>
      </c>
      <c r="L404" s="8" t="s">
        <v>4</v>
      </c>
      <c r="M404" s="8" t="s">
        <v>1595</v>
      </c>
    </row>
    <row r="405" spans="1:13" ht="14.4" x14ac:dyDescent="0.3">
      <c r="A405" s="6">
        <v>44897</v>
      </c>
      <c r="B405" s="8">
        <v>1193857</v>
      </c>
      <c r="C405" s="8" t="s">
        <v>475</v>
      </c>
      <c r="D405" s="8" t="s">
        <v>13</v>
      </c>
      <c r="E405" s="16">
        <v>2186</v>
      </c>
      <c r="F405" s="8" t="s">
        <v>1036</v>
      </c>
      <c r="G405" s="6">
        <v>44914</v>
      </c>
      <c r="H405" s="8" t="s">
        <v>44</v>
      </c>
      <c r="I405" s="44" t="s">
        <v>1032</v>
      </c>
      <c r="J405" s="6">
        <f t="shared" si="8"/>
        <v>44959</v>
      </c>
      <c r="K405" s="8" t="s">
        <v>36</v>
      </c>
      <c r="L405" s="8" t="s">
        <v>4</v>
      </c>
      <c r="M405" s="8" t="s">
        <v>1595</v>
      </c>
    </row>
    <row r="406" spans="1:13" ht="14.4" x14ac:dyDescent="0.3">
      <c r="A406" s="6">
        <v>44897</v>
      </c>
      <c r="B406" s="8">
        <v>1193857</v>
      </c>
      <c r="C406" s="8" t="s">
        <v>475</v>
      </c>
      <c r="D406" s="8" t="s">
        <v>13</v>
      </c>
      <c r="E406" s="16">
        <v>115104</v>
      </c>
      <c r="F406" s="8" t="s">
        <v>1037</v>
      </c>
      <c r="G406" s="6">
        <v>44914</v>
      </c>
      <c r="H406" s="8" t="s">
        <v>44</v>
      </c>
      <c r="I406" s="44" t="s">
        <v>1032</v>
      </c>
      <c r="J406" s="6">
        <f t="shared" si="8"/>
        <v>44959</v>
      </c>
      <c r="K406" s="8" t="s">
        <v>36</v>
      </c>
      <c r="L406" s="8" t="s">
        <v>4</v>
      </c>
      <c r="M406" s="8" t="s">
        <v>1595</v>
      </c>
    </row>
    <row r="407" spans="1:13" ht="14.4" x14ac:dyDescent="0.3">
      <c r="A407" s="6">
        <v>44897</v>
      </c>
      <c r="B407" s="8">
        <v>1193857</v>
      </c>
      <c r="C407" s="8" t="s">
        <v>475</v>
      </c>
      <c r="D407" s="8" t="s">
        <v>13</v>
      </c>
      <c r="E407" s="16">
        <v>453156</v>
      </c>
      <c r="F407" s="8" t="s">
        <v>1038</v>
      </c>
      <c r="G407" s="6">
        <v>44896</v>
      </c>
      <c r="H407" s="8" t="s">
        <v>44</v>
      </c>
      <c r="I407" s="44" t="s">
        <v>1032</v>
      </c>
      <c r="J407" s="6">
        <f t="shared" si="8"/>
        <v>44941</v>
      </c>
      <c r="K407" s="8" t="s">
        <v>1039</v>
      </c>
      <c r="L407" s="8" t="s">
        <v>4</v>
      </c>
      <c r="M407" s="8" t="s">
        <v>1595</v>
      </c>
    </row>
    <row r="408" spans="1:13" ht="14.4" x14ac:dyDescent="0.3">
      <c r="A408" s="6">
        <v>44901</v>
      </c>
      <c r="B408" s="8">
        <v>1198055</v>
      </c>
      <c r="C408" s="8" t="s">
        <v>132</v>
      </c>
      <c r="D408" s="8" t="s">
        <v>84</v>
      </c>
      <c r="E408" s="16">
        <v>29260.61</v>
      </c>
      <c r="F408" s="8" t="s">
        <v>1040</v>
      </c>
      <c r="G408" s="6">
        <v>44900</v>
      </c>
      <c r="H408" s="8" t="s">
        <v>6</v>
      </c>
      <c r="I408" s="44" t="s">
        <v>1030</v>
      </c>
      <c r="J408" s="6">
        <f t="shared" si="8"/>
        <v>44945</v>
      </c>
      <c r="K408" s="8" t="s">
        <v>1041</v>
      </c>
      <c r="L408" s="8" t="s">
        <v>7</v>
      </c>
      <c r="M408" s="8" t="s">
        <v>1596</v>
      </c>
    </row>
    <row r="409" spans="1:13" ht="14.4" x14ac:dyDescent="0.3">
      <c r="A409" s="6">
        <v>44901</v>
      </c>
      <c r="B409" s="8">
        <v>1246382</v>
      </c>
      <c r="C409" s="8" t="s">
        <v>1042</v>
      </c>
      <c r="D409" s="8" t="s">
        <v>28</v>
      </c>
      <c r="E409" s="16">
        <v>13412</v>
      </c>
      <c r="F409" s="8" t="s">
        <v>1043</v>
      </c>
      <c r="G409" s="6">
        <v>44900</v>
      </c>
      <c r="H409" s="8" t="s">
        <v>136</v>
      </c>
      <c r="I409" s="44" t="s">
        <v>2</v>
      </c>
      <c r="J409" s="6">
        <f t="shared" si="8"/>
        <v>44945</v>
      </c>
      <c r="K409" s="8" t="s">
        <v>1044</v>
      </c>
      <c r="L409" s="8" t="s">
        <v>7</v>
      </c>
      <c r="M409" s="8" t="s">
        <v>1595</v>
      </c>
    </row>
    <row r="410" spans="1:13" ht="14.4" x14ac:dyDescent="0.3">
      <c r="A410" s="6">
        <v>44902</v>
      </c>
      <c r="B410" s="8">
        <v>1247910</v>
      </c>
      <c r="C410" s="8" t="s">
        <v>881</v>
      </c>
      <c r="D410" s="8" t="s">
        <v>8</v>
      </c>
      <c r="E410" s="16">
        <v>143227</v>
      </c>
      <c r="F410" s="8" t="s">
        <v>1045</v>
      </c>
      <c r="G410" s="6">
        <v>44900</v>
      </c>
      <c r="H410" s="8" t="s">
        <v>6</v>
      </c>
      <c r="I410" s="44" t="s">
        <v>2</v>
      </c>
      <c r="J410" s="6">
        <f t="shared" si="8"/>
        <v>44945</v>
      </c>
      <c r="K410" s="8" t="s">
        <v>797</v>
      </c>
      <c r="L410" s="8" t="s">
        <v>4</v>
      </c>
      <c r="M410" s="8" t="s">
        <v>1595</v>
      </c>
    </row>
    <row r="411" spans="1:13" ht="14.4" x14ac:dyDescent="0.3">
      <c r="A411" s="6">
        <v>44903</v>
      </c>
      <c r="B411" s="8">
        <v>1065059</v>
      </c>
      <c r="C411" s="8" t="s">
        <v>217</v>
      </c>
      <c r="D411" s="8" t="s">
        <v>214</v>
      </c>
      <c r="E411" s="16">
        <v>93000</v>
      </c>
      <c r="F411" s="8" t="s">
        <v>1046</v>
      </c>
      <c r="G411" s="6">
        <v>44902</v>
      </c>
      <c r="H411" s="8" t="s">
        <v>12</v>
      </c>
      <c r="I411" s="44" t="s">
        <v>2</v>
      </c>
      <c r="J411" s="6">
        <f t="shared" si="8"/>
        <v>44947</v>
      </c>
      <c r="K411" s="8" t="s">
        <v>1047</v>
      </c>
      <c r="L411" s="8" t="s">
        <v>7</v>
      </c>
      <c r="M411" s="8" t="s">
        <v>1596</v>
      </c>
    </row>
    <row r="412" spans="1:13" ht="14.4" x14ac:dyDescent="0.3">
      <c r="A412" s="6">
        <v>44908</v>
      </c>
      <c r="B412" s="8">
        <v>1234500</v>
      </c>
      <c r="C412" s="8" t="s">
        <v>1048</v>
      </c>
      <c r="D412" s="8" t="s">
        <v>115</v>
      </c>
      <c r="E412" s="16">
        <v>527544</v>
      </c>
      <c r="F412" s="8" t="s">
        <v>1049</v>
      </c>
      <c r="G412" s="6">
        <v>44907</v>
      </c>
      <c r="H412" s="8" t="s">
        <v>1</v>
      </c>
      <c r="I412" s="44" t="s">
        <v>2</v>
      </c>
      <c r="J412" s="6">
        <f t="shared" si="8"/>
        <v>44952</v>
      </c>
      <c r="K412" s="8" t="s">
        <v>1050</v>
      </c>
      <c r="L412" s="8" t="s">
        <v>7</v>
      </c>
      <c r="M412" s="8" t="s">
        <v>1595</v>
      </c>
    </row>
    <row r="413" spans="1:13" ht="14.4" x14ac:dyDescent="0.3">
      <c r="A413" s="6">
        <v>44911</v>
      </c>
      <c r="B413" s="8">
        <v>1047513</v>
      </c>
      <c r="C413" s="8" t="s">
        <v>253</v>
      </c>
      <c r="D413" s="8" t="s">
        <v>84</v>
      </c>
      <c r="E413" s="16">
        <v>109346.05</v>
      </c>
      <c r="F413" s="8" t="s">
        <v>1051</v>
      </c>
      <c r="G413" s="6">
        <v>44910</v>
      </c>
      <c r="H413" s="8" t="s">
        <v>6</v>
      </c>
      <c r="I413" s="44" t="s">
        <v>2</v>
      </c>
      <c r="J413" s="6">
        <f t="shared" si="8"/>
        <v>44955</v>
      </c>
      <c r="K413" s="8" t="s">
        <v>797</v>
      </c>
      <c r="L413" s="8" t="s">
        <v>4</v>
      </c>
      <c r="M413" s="8" t="s">
        <v>1596</v>
      </c>
    </row>
    <row r="414" spans="1:13" ht="14.4" x14ac:dyDescent="0.3">
      <c r="A414" s="6">
        <v>44911</v>
      </c>
      <c r="B414" s="8">
        <v>1047513</v>
      </c>
      <c r="C414" s="8" t="s">
        <v>253</v>
      </c>
      <c r="D414" s="8" t="s">
        <v>84</v>
      </c>
      <c r="E414" s="16">
        <v>109346.05</v>
      </c>
      <c r="F414" s="8" t="s">
        <v>1052</v>
      </c>
      <c r="G414" s="6">
        <v>44910</v>
      </c>
      <c r="H414" s="8" t="s">
        <v>6</v>
      </c>
      <c r="I414" s="44" t="s">
        <v>2</v>
      </c>
      <c r="J414" s="6">
        <f t="shared" si="8"/>
        <v>44955</v>
      </c>
      <c r="K414" s="8" t="s">
        <v>797</v>
      </c>
      <c r="L414" s="8" t="s">
        <v>4</v>
      </c>
      <c r="M414" s="8" t="s">
        <v>1596</v>
      </c>
    </row>
    <row r="415" spans="1:13" ht="14.4" x14ac:dyDescent="0.3">
      <c r="A415" s="6">
        <v>44914</v>
      </c>
      <c r="B415" s="8">
        <v>1190594</v>
      </c>
      <c r="C415" s="8" t="s">
        <v>1053</v>
      </c>
      <c r="D415" s="8" t="s">
        <v>9</v>
      </c>
      <c r="E415" s="16">
        <v>6700</v>
      </c>
      <c r="F415" s="8" t="s">
        <v>1054</v>
      </c>
      <c r="G415" s="6">
        <v>44910</v>
      </c>
      <c r="H415" s="8" t="s">
        <v>10</v>
      </c>
      <c r="I415" s="44" t="s">
        <v>260</v>
      </c>
      <c r="J415" s="6">
        <f t="shared" si="8"/>
        <v>44955</v>
      </c>
      <c r="K415" s="8" t="s">
        <v>1055</v>
      </c>
      <c r="L415" s="8" t="s">
        <v>7</v>
      </c>
      <c r="M415" s="8" t="s">
        <v>1595</v>
      </c>
    </row>
    <row r="416" spans="1:13" ht="14.4" x14ac:dyDescent="0.3">
      <c r="A416" s="6">
        <v>44914</v>
      </c>
      <c r="B416" s="8">
        <v>1205677</v>
      </c>
      <c r="C416" s="8" t="s">
        <v>461</v>
      </c>
      <c r="D416" s="8" t="s">
        <v>41</v>
      </c>
      <c r="E416" s="16">
        <v>150000</v>
      </c>
      <c r="F416" s="8" t="s">
        <v>1056</v>
      </c>
      <c r="G416" s="6">
        <v>44910</v>
      </c>
      <c r="H416" s="8" t="s">
        <v>1057</v>
      </c>
      <c r="I416" s="44" t="s">
        <v>23</v>
      </c>
      <c r="J416" s="6">
        <f t="shared" si="8"/>
        <v>44955</v>
      </c>
      <c r="K416" s="8" t="s">
        <v>1058</v>
      </c>
      <c r="L416" s="8" t="s">
        <v>4</v>
      </c>
      <c r="M416" s="8" t="s">
        <v>1595</v>
      </c>
    </row>
    <row r="417" spans="1:13" ht="14.4" x14ac:dyDescent="0.3">
      <c r="A417" s="6">
        <v>44916</v>
      </c>
      <c r="B417" s="8">
        <v>1179553</v>
      </c>
      <c r="C417" s="8" t="s">
        <v>263</v>
      </c>
      <c r="D417" s="8" t="s">
        <v>5</v>
      </c>
      <c r="E417" s="16">
        <v>829188</v>
      </c>
      <c r="F417" s="8" t="s">
        <v>1059</v>
      </c>
      <c r="G417" s="6">
        <v>44915</v>
      </c>
      <c r="H417" s="8" t="s">
        <v>6</v>
      </c>
      <c r="I417" s="44" t="s">
        <v>2</v>
      </c>
      <c r="J417" s="6">
        <f t="shared" si="8"/>
        <v>44960</v>
      </c>
      <c r="K417" s="8" t="s">
        <v>1060</v>
      </c>
      <c r="L417" s="8" t="s">
        <v>7</v>
      </c>
      <c r="M417" s="8" t="s">
        <v>1595</v>
      </c>
    </row>
    <row r="418" spans="1:13" ht="14.4" x14ac:dyDescent="0.3">
      <c r="A418" s="6">
        <v>44916</v>
      </c>
      <c r="B418" s="8">
        <v>1179553</v>
      </c>
      <c r="C418" s="8" t="s">
        <v>263</v>
      </c>
      <c r="D418" s="8" t="s">
        <v>5</v>
      </c>
      <c r="E418" s="16">
        <v>936624</v>
      </c>
      <c r="F418" s="8" t="s">
        <v>1061</v>
      </c>
      <c r="G418" s="6">
        <v>44915</v>
      </c>
      <c r="H418" s="8" t="s">
        <v>6</v>
      </c>
      <c r="I418" s="44" t="s">
        <v>2</v>
      </c>
      <c r="J418" s="6">
        <f t="shared" si="8"/>
        <v>44960</v>
      </c>
      <c r="K418" s="8" t="s">
        <v>1062</v>
      </c>
      <c r="L418" s="8" t="s">
        <v>7</v>
      </c>
      <c r="M418" s="8" t="s">
        <v>1595</v>
      </c>
    </row>
    <row r="419" spans="1:13" ht="14.4" x14ac:dyDescent="0.3">
      <c r="A419" s="6">
        <v>44916</v>
      </c>
      <c r="B419" s="8">
        <v>1065059</v>
      </c>
      <c r="C419" s="8" t="s">
        <v>217</v>
      </c>
      <c r="D419" s="8" t="s">
        <v>214</v>
      </c>
      <c r="E419" s="16">
        <v>93000</v>
      </c>
      <c r="F419" s="8" t="s">
        <v>1063</v>
      </c>
      <c r="G419" s="6">
        <v>44915</v>
      </c>
      <c r="H419" s="8" t="s">
        <v>12</v>
      </c>
      <c r="I419" s="44" t="s">
        <v>2</v>
      </c>
      <c r="J419" s="6">
        <f t="shared" si="8"/>
        <v>44960</v>
      </c>
      <c r="K419" s="8" t="s">
        <v>1064</v>
      </c>
      <c r="L419" s="8" t="s">
        <v>7</v>
      </c>
      <c r="M419" s="8" t="s">
        <v>1596</v>
      </c>
    </row>
    <row r="420" spans="1:13" ht="14.4" x14ac:dyDescent="0.3">
      <c r="A420" s="6">
        <v>44918</v>
      </c>
      <c r="B420" s="8">
        <v>1046975</v>
      </c>
      <c r="C420" s="8" t="s">
        <v>265</v>
      </c>
      <c r="D420" s="8" t="s">
        <v>33</v>
      </c>
      <c r="E420" s="16">
        <v>157000</v>
      </c>
      <c r="F420" s="8" t="s">
        <v>1065</v>
      </c>
      <c r="G420" s="6">
        <v>44914</v>
      </c>
      <c r="H420" s="8" t="s">
        <v>1</v>
      </c>
      <c r="I420" s="44" t="s">
        <v>2</v>
      </c>
      <c r="J420" s="6">
        <f t="shared" si="8"/>
        <v>44959</v>
      </c>
      <c r="K420" s="8" t="s">
        <v>1066</v>
      </c>
      <c r="L420" s="8" t="s">
        <v>4</v>
      </c>
      <c r="M420" s="8" t="s">
        <v>1595</v>
      </c>
    </row>
    <row r="421" spans="1:13" ht="14.4" x14ac:dyDescent="0.3">
      <c r="A421" s="6">
        <v>44918</v>
      </c>
      <c r="B421" s="8">
        <v>1156637</v>
      </c>
      <c r="C421" s="8" t="s">
        <v>1067</v>
      </c>
      <c r="D421" s="8" t="s">
        <v>43</v>
      </c>
      <c r="E421" s="16">
        <v>122978</v>
      </c>
      <c r="F421" s="8" t="s">
        <v>1068</v>
      </c>
      <c r="G421" s="6">
        <v>44956</v>
      </c>
      <c r="H421" s="8" t="s">
        <v>64</v>
      </c>
      <c r="I421" s="44" t="s">
        <v>147</v>
      </c>
      <c r="J421" s="6">
        <f t="shared" si="8"/>
        <v>45001</v>
      </c>
      <c r="K421" s="48" t="s">
        <v>1069</v>
      </c>
      <c r="L421" s="8" t="s">
        <v>7</v>
      </c>
      <c r="M421" s="8" t="s">
        <v>1595</v>
      </c>
    </row>
    <row r="422" spans="1:13" ht="14.4" x14ac:dyDescent="0.3">
      <c r="A422" s="6">
        <v>44921</v>
      </c>
      <c r="B422" s="8">
        <v>1183834</v>
      </c>
      <c r="C422" s="8" t="s">
        <v>1070</v>
      </c>
      <c r="D422" s="8" t="s">
        <v>43</v>
      </c>
      <c r="E422" s="16">
        <v>12312</v>
      </c>
      <c r="F422" s="8" t="s">
        <v>1071</v>
      </c>
      <c r="G422" s="6">
        <v>44917</v>
      </c>
      <c r="H422" s="8" t="s">
        <v>6</v>
      </c>
      <c r="I422" s="44" t="s">
        <v>152</v>
      </c>
      <c r="J422" s="6">
        <f t="shared" si="8"/>
        <v>44962</v>
      </c>
      <c r="K422" s="8" t="s">
        <v>1072</v>
      </c>
      <c r="L422" s="8" t="s">
        <v>7</v>
      </c>
      <c r="M422" s="8" t="s">
        <v>1595</v>
      </c>
    </row>
    <row r="423" spans="1:13" ht="14.4" x14ac:dyDescent="0.3">
      <c r="A423" s="6">
        <v>44922</v>
      </c>
      <c r="B423" s="8">
        <v>1046975</v>
      </c>
      <c r="C423" s="8" t="s">
        <v>265</v>
      </c>
      <c r="D423" s="8" t="s">
        <v>33</v>
      </c>
      <c r="E423" s="16">
        <v>158484</v>
      </c>
      <c r="F423" s="8" t="s">
        <v>1073</v>
      </c>
      <c r="G423" s="6">
        <v>44920</v>
      </c>
      <c r="H423" s="8" t="s">
        <v>1</v>
      </c>
      <c r="I423" s="44" t="s">
        <v>2</v>
      </c>
      <c r="J423" s="6">
        <f t="shared" si="8"/>
        <v>44965</v>
      </c>
      <c r="K423" s="8" t="s">
        <v>1066</v>
      </c>
      <c r="L423" s="8" t="s">
        <v>4</v>
      </c>
      <c r="M423" s="8" t="s">
        <v>1595</v>
      </c>
    </row>
    <row r="424" spans="1:13" ht="14.4" x14ac:dyDescent="0.3">
      <c r="A424" s="6">
        <v>44922</v>
      </c>
      <c r="B424" s="8">
        <v>1240583</v>
      </c>
      <c r="C424" s="8" t="s">
        <v>222</v>
      </c>
      <c r="D424" s="8" t="s">
        <v>214</v>
      </c>
      <c r="E424" s="16">
        <v>135458.9</v>
      </c>
      <c r="F424" s="8" t="s">
        <v>1074</v>
      </c>
      <c r="G424" s="6">
        <v>44921</v>
      </c>
      <c r="H424" s="8" t="s">
        <v>12</v>
      </c>
      <c r="I424" s="44" t="s">
        <v>2</v>
      </c>
      <c r="J424" s="6">
        <f t="shared" si="8"/>
        <v>44966</v>
      </c>
      <c r="K424" s="8" t="s">
        <v>1015</v>
      </c>
      <c r="L424" s="8" t="s">
        <v>7</v>
      </c>
      <c r="M424" s="8" t="s">
        <v>1596</v>
      </c>
    </row>
    <row r="425" spans="1:13" ht="14.4" x14ac:dyDescent="0.3">
      <c r="A425" s="6">
        <v>44922</v>
      </c>
      <c r="B425" s="8">
        <v>1213883</v>
      </c>
      <c r="C425" s="8" t="s">
        <v>37</v>
      </c>
      <c r="D425" s="8" t="s">
        <v>9</v>
      </c>
      <c r="E425" s="16">
        <v>44232</v>
      </c>
      <c r="F425" s="8" t="s">
        <v>1075</v>
      </c>
      <c r="G425" s="6">
        <v>44920</v>
      </c>
      <c r="H425" s="8" t="s">
        <v>38</v>
      </c>
      <c r="I425" s="44" t="s">
        <v>2</v>
      </c>
      <c r="J425" s="6">
        <f t="shared" si="8"/>
        <v>44965</v>
      </c>
      <c r="K425" s="48" t="s">
        <v>1076</v>
      </c>
      <c r="L425" s="8" t="s">
        <v>7</v>
      </c>
      <c r="M425" s="8" t="s">
        <v>1595</v>
      </c>
    </row>
    <row r="426" spans="1:13" ht="14.4" x14ac:dyDescent="0.3">
      <c r="A426" s="6">
        <v>44925</v>
      </c>
      <c r="B426" s="8">
        <v>1065059</v>
      </c>
      <c r="C426" s="8" t="s">
        <v>217</v>
      </c>
      <c r="D426" s="8" t="s">
        <v>214</v>
      </c>
      <c r="E426" s="16">
        <v>93000</v>
      </c>
      <c r="F426" s="8" t="s">
        <v>1077</v>
      </c>
      <c r="G426" s="6">
        <v>44924</v>
      </c>
      <c r="H426" s="8" t="s">
        <v>12</v>
      </c>
      <c r="I426" s="44" t="s">
        <v>2</v>
      </c>
      <c r="J426" s="6">
        <f t="shared" si="8"/>
        <v>44969</v>
      </c>
      <c r="K426" s="8" t="s">
        <v>1078</v>
      </c>
      <c r="L426" s="8" t="s">
        <v>7</v>
      </c>
      <c r="M426" s="8" t="s">
        <v>1596</v>
      </c>
    </row>
    <row r="427" spans="1:13" ht="14.4" x14ac:dyDescent="0.3">
      <c r="A427" s="6">
        <v>44925</v>
      </c>
      <c r="B427" s="8">
        <v>1245168</v>
      </c>
      <c r="C427" s="8" t="s">
        <v>468</v>
      </c>
      <c r="D427" s="8" t="s">
        <v>204</v>
      </c>
      <c r="E427" s="16">
        <v>32856</v>
      </c>
      <c r="F427" s="8" t="s">
        <v>1079</v>
      </c>
      <c r="G427" s="6">
        <v>44923</v>
      </c>
      <c r="H427" s="8" t="s">
        <v>6</v>
      </c>
      <c r="I427" s="44" t="s">
        <v>2</v>
      </c>
      <c r="J427" s="6">
        <f t="shared" si="8"/>
        <v>44968</v>
      </c>
      <c r="K427" s="8" t="s">
        <v>36</v>
      </c>
      <c r="L427" s="8" t="s">
        <v>4</v>
      </c>
      <c r="M427" s="8" t="s">
        <v>1595</v>
      </c>
    </row>
    <row r="428" spans="1:13" ht="14.4" x14ac:dyDescent="0.3">
      <c r="A428" s="6">
        <v>44925</v>
      </c>
      <c r="B428" s="8">
        <v>1244076</v>
      </c>
      <c r="C428" s="8" t="s">
        <v>425</v>
      </c>
      <c r="D428" s="8" t="s">
        <v>41</v>
      </c>
      <c r="E428" s="16">
        <v>150000</v>
      </c>
      <c r="F428" s="8" t="s">
        <v>1080</v>
      </c>
      <c r="G428" s="6">
        <v>44923</v>
      </c>
      <c r="H428" s="8" t="s">
        <v>6</v>
      </c>
      <c r="I428" s="44" t="s">
        <v>2</v>
      </c>
      <c r="J428" s="6">
        <f t="shared" si="8"/>
        <v>44968</v>
      </c>
      <c r="K428" s="48" t="s">
        <v>797</v>
      </c>
      <c r="L428" s="8" t="s">
        <v>4</v>
      </c>
      <c r="M428" s="8" t="s">
        <v>1595</v>
      </c>
    </row>
    <row r="429" spans="1:13" ht="14.4" x14ac:dyDescent="0.3">
      <c r="A429" s="6">
        <v>44925</v>
      </c>
      <c r="B429" s="8">
        <v>1244076</v>
      </c>
      <c r="C429" s="8" t="s">
        <v>425</v>
      </c>
      <c r="D429" s="8" t="s">
        <v>41</v>
      </c>
      <c r="E429" s="16">
        <v>58020</v>
      </c>
      <c r="F429" s="8" t="s">
        <v>1081</v>
      </c>
      <c r="G429" s="6">
        <v>44923</v>
      </c>
      <c r="H429" s="8" t="s">
        <v>6</v>
      </c>
      <c r="I429" s="44" t="s">
        <v>2</v>
      </c>
      <c r="J429" s="6">
        <f t="shared" si="8"/>
        <v>44968</v>
      </c>
      <c r="K429" s="48" t="s">
        <v>797</v>
      </c>
      <c r="L429" s="8" t="s">
        <v>4</v>
      </c>
      <c r="M429" s="8" t="s">
        <v>1595</v>
      </c>
    </row>
    <row r="430" spans="1:13" ht="14.4" x14ac:dyDescent="0.3">
      <c r="A430" s="6">
        <v>44928</v>
      </c>
      <c r="B430" s="8">
        <v>1141634</v>
      </c>
      <c r="C430" s="8" t="s">
        <v>79</v>
      </c>
      <c r="D430" s="8" t="s">
        <v>36</v>
      </c>
      <c r="E430" s="16">
        <v>200000</v>
      </c>
      <c r="F430" s="8" t="s">
        <v>1082</v>
      </c>
      <c r="G430" s="6">
        <v>44925</v>
      </c>
      <c r="H430" s="8" t="s">
        <v>513</v>
      </c>
      <c r="I430" s="44" t="s">
        <v>2</v>
      </c>
      <c r="J430" s="6">
        <f t="shared" si="8"/>
        <v>44970</v>
      </c>
      <c r="K430" s="8" t="s">
        <v>36</v>
      </c>
      <c r="L430" s="8" t="s">
        <v>4</v>
      </c>
      <c r="M430" s="8" t="s">
        <v>1595</v>
      </c>
    </row>
    <row r="431" spans="1:13" ht="14.4" x14ac:dyDescent="0.3">
      <c r="A431" s="6">
        <v>44928</v>
      </c>
      <c r="B431" s="8">
        <v>1235111</v>
      </c>
      <c r="C431" s="8" t="s">
        <v>1083</v>
      </c>
      <c r="D431" s="8" t="s">
        <v>43</v>
      </c>
      <c r="E431" s="16">
        <v>32721</v>
      </c>
      <c r="F431" s="8" t="s">
        <v>1084</v>
      </c>
      <c r="G431" s="6">
        <v>44925</v>
      </c>
      <c r="H431" s="8" t="s">
        <v>6</v>
      </c>
      <c r="I431" s="44" t="s">
        <v>35</v>
      </c>
      <c r="J431" s="6">
        <f t="shared" si="8"/>
        <v>44970</v>
      </c>
      <c r="K431" s="8" t="s">
        <v>1085</v>
      </c>
      <c r="L431" s="8" t="s">
        <v>7</v>
      </c>
      <c r="M431" s="8" t="s">
        <v>1595</v>
      </c>
    </row>
    <row r="432" spans="1:13" ht="14.4" x14ac:dyDescent="0.3">
      <c r="A432" s="6">
        <v>44929</v>
      </c>
      <c r="B432" s="8">
        <v>1248017</v>
      </c>
      <c r="C432" s="8" t="s">
        <v>660</v>
      </c>
      <c r="D432" s="8" t="s">
        <v>8</v>
      </c>
      <c r="E432" s="16">
        <v>200000</v>
      </c>
      <c r="F432" s="8" t="s">
        <v>1086</v>
      </c>
      <c r="G432" s="6">
        <v>44925</v>
      </c>
      <c r="H432" s="8" t="s">
        <v>6</v>
      </c>
      <c r="I432" s="44" t="s">
        <v>2</v>
      </c>
      <c r="J432" s="6">
        <f t="shared" si="8"/>
        <v>44970</v>
      </c>
      <c r="K432" s="8" t="s">
        <v>36</v>
      </c>
      <c r="L432" s="8" t="s">
        <v>4</v>
      </c>
      <c r="M432" s="8" t="s">
        <v>1595</v>
      </c>
    </row>
    <row r="433" spans="1:13" ht="14.4" x14ac:dyDescent="0.3">
      <c r="A433" s="6">
        <v>44929</v>
      </c>
      <c r="B433" s="8">
        <v>1109366</v>
      </c>
      <c r="C433" s="8" t="s">
        <v>786</v>
      </c>
      <c r="D433" s="8" t="s">
        <v>28</v>
      </c>
      <c r="E433" s="16">
        <v>300900</v>
      </c>
      <c r="F433" s="8" t="s">
        <v>1087</v>
      </c>
      <c r="G433" s="6">
        <v>44926</v>
      </c>
      <c r="H433" s="8" t="s">
        <v>6</v>
      </c>
      <c r="I433" s="44" t="s">
        <v>2</v>
      </c>
      <c r="J433" s="6">
        <f t="shared" si="8"/>
        <v>44971</v>
      </c>
      <c r="K433" s="8" t="s">
        <v>1088</v>
      </c>
      <c r="L433" s="8" t="s">
        <v>7</v>
      </c>
      <c r="M433" s="8" t="s">
        <v>1595</v>
      </c>
    </row>
    <row r="434" spans="1:13" ht="14.4" x14ac:dyDescent="0.3">
      <c r="A434" s="6">
        <v>44929</v>
      </c>
      <c r="B434" s="8">
        <v>1109366</v>
      </c>
      <c r="C434" s="8" t="s">
        <v>786</v>
      </c>
      <c r="D434" s="8" t="s">
        <v>28</v>
      </c>
      <c r="E434" s="16">
        <v>327000</v>
      </c>
      <c r="F434" s="8" t="s">
        <v>1089</v>
      </c>
      <c r="G434" s="6">
        <v>44926</v>
      </c>
      <c r="H434" s="8" t="s">
        <v>6</v>
      </c>
      <c r="I434" s="44" t="s">
        <v>2</v>
      </c>
      <c r="J434" s="6">
        <f t="shared" si="8"/>
        <v>44971</v>
      </c>
      <c r="K434" s="8" t="s">
        <v>1088</v>
      </c>
      <c r="L434" s="8" t="s">
        <v>7</v>
      </c>
      <c r="M434" s="8" t="s">
        <v>1595</v>
      </c>
    </row>
    <row r="435" spans="1:13" ht="14.4" x14ac:dyDescent="0.3">
      <c r="A435" s="6">
        <v>44929</v>
      </c>
      <c r="B435" s="8">
        <v>1179553</v>
      </c>
      <c r="C435" s="8" t="s">
        <v>263</v>
      </c>
      <c r="D435" s="8" t="s">
        <v>5</v>
      </c>
      <c r="E435" s="16">
        <v>744360</v>
      </c>
      <c r="F435" s="8" t="s">
        <v>1090</v>
      </c>
      <c r="G435" s="6">
        <v>44926</v>
      </c>
      <c r="H435" s="8" t="s">
        <v>6</v>
      </c>
      <c r="I435" s="44" t="s">
        <v>2</v>
      </c>
      <c r="J435" s="6">
        <f t="shared" si="8"/>
        <v>44971</v>
      </c>
      <c r="K435" s="8" t="s">
        <v>1091</v>
      </c>
      <c r="L435" s="8" t="s">
        <v>7</v>
      </c>
      <c r="M435" s="8" t="s">
        <v>1595</v>
      </c>
    </row>
    <row r="436" spans="1:13" ht="14.4" x14ac:dyDescent="0.3">
      <c r="A436" s="6">
        <v>44929</v>
      </c>
      <c r="B436" s="8">
        <v>1179553</v>
      </c>
      <c r="C436" s="8" t="s">
        <v>263</v>
      </c>
      <c r="D436" s="8" t="s">
        <v>5</v>
      </c>
      <c r="E436" s="16">
        <v>932883</v>
      </c>
      <c r="F436" s="8" t="s">
        <v>1092</v>
      </c>
      <c r="G436" s="6">
        <v>44926</v>
      </c>
      <c r="H436" s="8" t="s">
        <v>6</v>
      </c>
      <c r="I436" s="44" t="s">
        <v>2</v>
      </c>
      <c r="J436" s="6">
        <f t="shared" si="8"/>
        <v>44971</v>
      </c>
      <c r="K436" s="8" t="s">
        <v>1093</v>
      </c>
      <c r="L436" s="8" t="s">
        <v>7</v>
      </c>
      <c r="M436" s="8" t="s">
        <v>1595</v>
      </c>
    </row>
    <row r="437" spans="1:13" ht="14.4" x14ac:dyDescent="0.3">
      <c r="A437" s="6">
        <v>44930</v>
      </c>
      <c r="B437" s="8">
        <v>1247412</v>
      </c>
      <c r="C437" s="8" t="s">
        <v>1094</v>
      </c>
      <c r="D437" s="8" t="s">
        <v>204</v>
      </c>
      <c r="E437" s="16">
        <v>50000</v>
      </c>
      <c r="F437" s="8" t="s">
        <v>1095</v>
      </c>
      <c r="G437" s="6">
        <v>44928</v>
      </c>
      <c r="H437" s="8" t="s">
        <v>29</v>
      </c>
      <c r="I437" s="44" t="s">
        <v>2</v>
      </c>
      <c r="J437" s="6">
        <f t="shared" si="8"/>
        <v>44973</v>
      </c>
      <c r="K437" s="48" t="s">
        <v>3</v>
      </c>
      <c r="L437" s="8" t="s">
        <v>4</v>
      </c>
      <c r="M437" s="8" t="s">
        <v>1595</v>
      </c>
    </row>
    <row r="438" spans="1:13" ht="14.4" x14ac:dyDescent="0.3">
      <c r="A438" s="6">
        <v>44930</v>
      </c>
      <c r="B438" s="8">
        <v>1223863</v>
      </c>
      <c r="C438" s="8" t="s">
        <v>266</v>
      </c>
      <c r="D438" s="8" t="s">
        <v>13</v>
      </c>
      <c r="E438" s="16">
        <v>118128</v>
      </c>
      <c r="F438" s="8" t="s">
        <v>1096</v>
      </c>
      <c r="G438" s="6">
        <v>44928</v>
      </c>
      <c r="H438" s="8" t="s">
        <v>513</v>
      </c>
      <c r="I438" s="44" t="s">
        <v>2</v>
      </c>
      <c r="J438" s="6">
        <f t="shared" si="8"/>
        <v>44973</v>
      </c>
      <c r="K438" s="8" t="s">
        <v>1097</v>
      </c>
      <c r="L438" s="8" t="s">
        <v>7</v>
      </c>
      <c r="M438" s="8" t="s">
        <v>1595</v>
      </c>
    </row>
    <row r="439" spans="1:13" ht="14.4" x14ac:dyDescent="0.3">
      <c r="A439" s="6">
        <v>44932</v>
      </c>
      <c r="B439" s="8">
        <v>1065059</v>
      </c>
      <c r="C439" s="8" t="s">
        <v>217</v>
      </c>
      <c r="D439" s="8" t="s">
        <v>214</v>
      </c>
      <c r="E439" s="16">
        <v>93000</v>
      </c>
      <c r="F439" s="8" t="s">
        <v>1098</v>
      </c>
      <c r="G439" s="6">
        <v>44931</v>
      </c>
      <c r="H439" s="8" t="s">
        <v>12</v>
      </c>
      <c r="I439" s="44" t="s">
        <v>2</v>
      </c>
      <c r="J439" s="6">
        <f t="shared" si="8"/>
        <v>44976</v>
      </c>
      <c r="K439" s="8" t="s">
        <v>1099</v>
      </c>
      <c r="L439" s="8" t="s">
        <v>7</v>
      </c>
      <c r="M439" s="8" t="s">
        <v>1596</v>
      </c>
    </row>
    <row r="440" spans="1:13" ht="14.4" x14ac:dyDescent="0.3">
      <c r="A440" s="6">
        <v>44932</v>
      </c>
      <c r="B440" s="8">
        <v>1198055</v>
      </c>
      <c r="C440" s="8" t="s">
        <v>132</v>
      </c>
      <c r="D440" s="8" t="s">
        <v>84</v>
      </c>
      <c r="E440" s="16">
        <v>7321.2</v>
      </c>
      <c r="F440" s="8" t="s">
        <v>1100</v>
      </c>
      <c r="G440" s="6">
        <v>44931</v>
      </c>
      <c r="H440" s="8" t="s">
        <v>6</v>
      </c>
      <c r="I440" s="44" t="s">
        <v>2</v>
      </c>
      <c r="J440" s="6">
        <f t="shared" si="8"/>
        <v>44976</v>
      </c>
      <c r="K440" s="8" t="s">
        <v>1101</v>
      </c>
      <c r="L440" s="8" t="s">
        <v>7</v>
      </c>
      <c r="M440" s="8" t="s">
        <v>1596</v>
      </c>
    </row>
    <row r="441" spans="1:13" ht="14.4" x14ac:dyDescent="0.3">
      <c r="A441" s="6">
        <v>44932</v>
      </c>
      <c r="B441" s="8">
        <v>1198055</v>
      </c>
      <c r="C441" s="8" t="s">
        <v>132</v>
      </c>
      <c r="D441" s="8" t="s">
        <v>84</v>
      </c>
      <c r="E441" s="16">
        <v>70052.039999999994</v>
      </c>
      <c r="F441" s="8" t="s">
        <v>1102</v>
      </c>
      <c r="G441" s="6">
        <v>44931</v>
      </c>
      <c r="H441" s="8" t="s">
        <v>6</v>
      </c>
      <c r="I441" s="44" t="s">
        <v>2</v>
      </c>
      <c r="J441" s="6">
        <f t="shared" si="8"/>
        <v>44976</v>
      </c>
      <c r="K441" s="8" t="s">
        <v>1103</v>
      </c>
      <c r="L441" s="8" t="s">
        <v>7</v>
      </c>
      <c r="M441" s="8" t="s">
        <v>1596</v>
      </c>
    </row>
    <row r="442" spans="1:13" ht="14.4" x14ac:dyDescent="0.3">
      <c r="A442" s="6">
        <v>44935</v>
      </c>
      <c r="B442" s="8">
        <v>1068676</v>
      </c>
      <c r="C442" s="8" t="s">
        <v>66</v>
      </c>
      <c r="D442" s="8" t="s">
        <v>0</v>
      </c>
      <c r="E442" s="16">
        <v>176217</v>
      </c>
      <c r="F442" s="8" t="s">
        <v>1104</v>
      </c>
      <c r="G442" s="6">
        <v>44932</v>
      </c>
      <c r="H442" s="8" t="s">
        <v>6</v>
      </c>
      <c r="I442" s="44" t="s">
        <v>2</v>
      </c>
      <c r="J442" s="6">
        <f t="shared" si="8"/>
        <v>44977</v>
      </c>
      <c r="K442" s="8" t="s">
        <v>1105</v>
      </c>
      <c r="L442" s="8" t="s">
        <v>7</v>
      </c>
      <c r="M442" s="8" t="s">
        <v>1595</v>
      </c>
    </row>
    <row r="443" spans="1:13" ht="14.4" x14ac:dyDescent="0.3">
      <c r="A443" s="6">
        <v>44938</v>
      </c>
      <c r="B443" s="8">
        <v>1046975</v>
      </c>
      <c r="C443" s="8" t="s">
        <v>265</v>
      </c>
      <c r="D443" s="16" t="s">
        <v>33</v>
      </c>
      <c r="E443" s="16">
        <v>169000</v>
      </c>
      <c r="F443" s="8" t="s">
        <v>1106</v>
      </c>
      <c r="G443" s="6">
        <v>44936</v>
      </c>
      <c r="H443" s="8" t="s">
        <v>1</v>
      </c>
      <c r="I443" s="44" t="s">
        <v>2</v>
      </c>
      <c r="J443" s="6">
        <f t="shared" si="8"/>
        <v>44981</v>
      </c>
      <c r="K443" s="8" t="s">
        <v>1066</v>
      </c>
      <c r="L443" s="8" t="s">
        <v>4</v>
      </c>
      <c r="M443" s="8" t="s">
        <v>1595</v>
      </c>
    </row>
    <row r="444" spans="1:13" ht="14.4" x14ac:dyDescent="0.3">
      <c r="A444" s="6">
        <v>44938</v>
      </c>
      <c r="B444" s="8">
        <v>1247592</v>
      </c>
      <c r="C444" s="8" t="s">
        <v>1107</v>
      </c>
      <c r="D444" s="8" t="s">
        <v>71</v>
      </c>
      <c r="E444" s="16">
        <v>58872</v>
      </c>
      <c r="F444" s="8" t="s">
        <v>1108</v>
      </c>
      <c r="G444" s="6">
        <v>44936</v>
      </c>
      <c r="H444" s="8" t="s">
        <v>6</v>
      </c>
      <c r="I444" s="44" t="s">
        <v>2</v>
      </c>
      <c r="J444" s="6">
        <f t="shared" si="8"/>
        <v>44981</v>
      </c>
      <c r="K444" s="48" t="s">
        <v>3</v>
      </c>
      <c r="L444" s="8" t="s">
        <v>4</v>
      </c>
      <c r="M444" s="8" t="s">
        <v>1595</v>
      </c>
    </row>
    <row r="445" spans="1:13" ht="14.4" x14ac:dyDescent="0.3">
      <c r="A445" s="6">
        <v>44938</v>
      </c>
      <c r="B445" s="8">
        <v>1247592</v>
      </c>
      <c r="C445" s="8" t="s">
        <v>1107</v>
      </c>
      <c r="D445" s="8" t="s">
        <v>71</v>
      </c>
      <c r="E445" s="16">
        <v>23472</v>
      </c>
      <c r="F445" s="8" t="s">
        <v>1109</v>
      </c>
      <c r="G445" s="6">
        <v>44936</v>
      </c>
      <c r="H445" s="8" t="s">
        <v>6</v>
      </c>
      <c r="I445" s="44" t="s">
        <v>2</v>
      </c>
      <c r="J445" s="6">
        <f t="shared" si="8"/>
        <v>44981</v>
      </c>
      <c r="K445" s="48" t="s">
        <v>3</v>
      </c>
      <c r="L445" s="8" t="s">
        <v>4</v>
      </c>
      <c r="M445" s="8" t="s">
        <v>1595</v>
      </c>
    </row>
    <row r="446" spans="1:13" ht="14.4" x14ac:dyDescent="0.3">
      <c r="A446" s="6">
        <v>44938</v>
      </c>
      <c r="B446" s="8">
        <v>1149523</v>
      </c>
      <c r="C446" s="8" t="s">
        <v>275</v>
      </c>
      <c r="D446" s="16" t="s">
        <v>43</v>
      </c>
      <c r="E446" s="16">
        <v>79353</v>
      </c>
      <c r="F446" s="8" t="s">
        <v>1110</v>
      </c>
      <c r="G446" s="6">
        <v>44936</v>
      </c>
      <c r="H446" s="8" t="s">
        <v>12</v>
      </c>
      <c r="I446" s="44" t="s">
        <v>2</v>
      </c>
      <c r="J446" s="6">
        <f t="shared" si="8"/>
        <v>44981</v>
      </c>
      <c r="K446" s="8" t="s">
        <v>1111</v>
      </c>
      <c r="L446" s="8" t="s">
        <v>7</v>
      </c>
      <c r="M446" s="8" t="s">
        <v>1595</v>
      </c>
    </row>
    <row r="447" spans="1:13" ht="14.4" x14ac:dyDescent="0.3">
      <c r="A447" s="6">
        <v>44939</v>
      </c>
      <c r="B447" s="8">
        <v>1222855</v>
      </c>
      <c r="C447" s="8" t="s">
        <v>82</v>
      </c>
      <c r="D447" s="16" t="s">
        <v>9</v>
      </c>
      <c r="E447" s="16">
        <v>30000</v>
      </c>
      <c r="F447" s="8" t="s">
        <v>1112</v>
      </c>
      <c r="G447" s="6">
        <v>44936</v>
      </c>
      <c r="H447" s="8" t="s">
        <v>10</v>
      </c>
      <c r="I447" s="44" t="s">
        <v>23</v>
      </c>
      <c r="J447" s="6">
        <f t="shared" si="8"/>
        <v>44981</v>
      </c>
      <c r="K447" s="48" t="s">
        <v>1113</v>
      </c>
      <c r="L447" s="8" t="s">
        <v>7</v>
      </c>
      <c r="M447" s="8" t="s">
        <v>1595</v>
      </c>
    </row>
    <row r="448" spans="1:13" ht="14.4" x14ac:dyDescent="0.3">
      <c r="A448" s="6">
        <v>44942</v>
      </c>
      <c r="B448" s="8">
        <v>1065059</v>
      </c>
      <c r="C448" s="8" t="s">
        <v>217</v>
      </c>
      <c r="D448" s="16" t="s">
        <v>214</v>
      </c>
      <c r="E448" s="16">
        <v>93000</v>
      </c>
      <c r="F448" s="8" t="s">
        <v>1114</v>
      </c>
      <c r="G448" s="6">
        <v>44939</v>
      </c>
      <c r="H448" s="8" t="s">
        <v>12</v>
      </c>
      <c r="I448" s="44" t="s">
        <v>2</v>
      </c>
      <c r="J448" s="6">
        <f t="shared" si="8"/>
        <v>44984</v>
      </c>
      <c r="K448" s="8" t="s">
        <v>1115</v>
      </c>
      <c r="L448" s="8" t="s">
        <v>7</v>
      </c>
      <c r="M448" s="8" t="s">
        <v>1596</v>
      </c>
    </row>
    <row r="449" spans="1:13" ht="14.4" x14ac:dyDescent="0.3">
      <c r="A449" s="6">
        <v>44943</v>
      </c>
      <c r="B449" s="8">
        <v>1047513</v>
      </c>
      <c r="C449" s="8" t="s">
        <v>253</v>
      </c>
      <c r="D449" s="8" t="s">
        <v>84</v>
      </c>
      <c r="E449" s="16">
        <v>109346.05</v>
      </c>
      <c r="F449" s="8" t="s">
        <v>1116</v>
      </c>
      <c r="G449" s="6">
        <v>44941</v>
      </c>
      <c r="H449" s="8" t="s">
        <v>6</v>
      </c>
      <c r="I449" s="44" t="s">
        <v>2</v>
      </c>
      <c r="J449" s="6">
        <f t="shared" si="8"/>
        <v>44986</v>
      </c>
      <c r="K449" s="8" t="s">
        <v>36</v>
      </c>
      <c r="L449" s="8" t="s">
        <v>4</v>
      </c>
      <c r="M449" s="8" t="s">
        <v>1596</v>
      </c>
    </row>
    <row r="450" spans="1:13" ht="14.4" x14ac:dyDescent="0.3">
      <c r="A450" s="6">
        <v>44943</v>
      </c>
      <c r="B450" s="8">
        <v>1047513</v>
      </c>
      <c r="C450" s="8" t="s">
        <v>253</v>
      </c>
      <c r="D450" s="16" t="s">
        <v>84</v>
      </c>
      <c r="E450" s="16">
        <v>109346.06</v>
      </c>
      <c r="F450" s="8" t="s">
        <v>1052</v>
      </c>
      <c r="G450" s="6">
        <v>44910</v>
      </c>
      <c r="H450" s="8" t="s">
        <v>6</v>
      </c>
      <c r="I450" s="44" t="s">
        <v>2</v>
      </c>
      <c r="J450" s="6">
        <f t="shared" si="8"/>
        <v>44955</v>
      </c>
      <c r="K450" s="8" t="s">
        <v>36</v>
      </c>
      <c r="L450" s="8" t="s">
        <v>4</v>
      </c>
      <c r="M450" s="8" t="s">
        <v>1596</v>
      </c>
    </row>
    <row r="451" spans="1:13" ht="14.4" x14ac:dyDescent="0.3">
      <c r="A451" s="6">
        <v>44943</v>
      </c>
      <c r="B451" s="8">
        <v>1228729</v>
      </c>
      <c r="C451" s="8" t="s">
        <v>127</v>
      </c>
      <c r="D451" s="16" t="s">
        <v>9</v>
      </c>
      <c r="E451" s="16">
        <v>90192</v>
      </c>
      <c r="F451" s="8" t="s">
        <v>1117</v>
      </c>
      <c r="G451" s="6">
        <v>44942</v>
      </c>
      <c r="H451" s="8" t="s">
        <v>10</v>
      </c>
      <c r="I451" s="44" t="s">
        <v>2</v>
      </c>
      <c r="J451" s="6">
        <f t="shared" si="8"/>
        <v>44987</v>
      </c>
      <c r="K451" s="8" t="s">
        <v>3</v>
      </c>
      <c r="L451" s="8" t="s">
        <v>4</v>
      </c>
      <c r="M451" s="8" t="s">
        <v>1595</v>
      </c>
    </row>
    <row r="452" spans="1:13" ht="14.4" x14ac:dyDescent="0.3">
      <c r="A452" s="6">
        <v>44943</v>
      </c>
      <c r="B452" s="8">
        <v>1047513</v>
      </c>
      <c r="C452" s="8" t="s">
        <v>253</v>
      </c>
      <c r="D452" s="16" t="s">
        <v>84</v>
      </c>
      <c r="E452" s="16">
        <v>109346.06</v>
      </c>
      <c r="F452" s="8" t="s">
        <v>1118</v>
      </c>
      <c r="G452" s="6">
        <v>44941</v>
      </c>
      <c r="H452" s="8" t="s">
        <v>6</v>
      </c>
      <c r="I452" s="44" t="s">
        <v>2</v>
      </c>
      <c r="J452" s="6">
        <f t="shared" si="8"/>
        <v>44986</v>
      </c>
      <c r="K452" s="8" t="s">
        <v>36</v>
      </c>
      <c r="L452" s="8" t="s">
        <v>4</v>
      </c>
      <c r="M452" s="8" t="s">
        <v>1596</v>
      </c>
    </row>
    <row r="453" spans="1:13" ht="14.4" x14ac:dyDescent="0.3">
      <c r="A453" s="6">
        <v>44943</v>
      </c>
      <c r="B453" s="8">
        <v>1210276</v>
      </c>
      <c r="C453" s="8" t="s">
        <v>200</v>
      </c>
      <c r="D453" s="16" t="s">
        <v>13</v>
      </c>
      <c r="E453" s="16">
        <v>194460</v>
      </c>
      <c r="F453" s="8" t="s">
        <v>1119</v>
      </c>
      <c r="G453" s="6">
        <v>44939</v>
      </c>
      <c r="H453" s="8" t="s">
        <v>1</v>
      </c>
      <c r="I453" s="44" t="s">
        <v>2</v>
      </c>
      <c r="J453" s="6">
        <f t="shared" si="8"/>
        <v>44984</v>
      </c>
      <c r="K453" s="8" t="s">
        <v>1120</v>
      </c>
      <c r="L453" s="8" t="s">
        <v>7</v>
      </c>
      <c r="M453" s="8" t="s">
        <v>1595</v>
      </c>
    </row>
    <row r="454" spans="1:13" ht="14.4" x14ac:dyDescent="0.3">
      <c r="A454" s="6">
        <v>44943</v>
      </c>
      <c r="B454" s="8">
        <v>1247545</v>
      </c>
      <c r="C454" s="8" t="s">
        <v>1121</v>
      </c>
      <c r="D454" s="16" t="s">
        <v>71</v>
      </c>
      <c r="E454" s="16">
        <v>19071</v>
      </c>
      <c r="F454" s="8" t="s">
        <v>1122</v>
      </c>
      <c r="G454" s="6">
        <v>44942</v>
      </c>
      <c r="H454" s="8" t="s">
        <v>1123</v>
      </c>
      <c r="I454" s="44" t="s">
        <v>2</v>
      </c>
      <c r="J454" s="6">
        <f t="shared" si="8"/>
        <v>44987</v>
      </c>
      <c r="K454" s="8" t="s">
        <v>1124</v>
      </c>
      <c r="L454" s="8" t="s">
        <v>7</v>
      </c>
      <c r="M454" s="8" t="s">
        <v>1595</v>
      </c>
    </row>
    <row r="455" spans="1:13" ht="14.4" x14ac:dyDescent="0.3">
      <c r="A455" s="6">
        <v>44943</v>
      </c>
      <c r="B455" s="8">
        <v>1247545</v>
      </c>
      <c r="C455" s="8" t="s">
        <v>1121</v>
      </c>
      <c r="D455" s="16" t="s">
        <v>71</v>
      </c>
      <c r="E455" s="16">
        <v>106480</v>
      </c>
      <c r="F455" s="8" t="s">
        <v>1125</v>
      </c>
      <c r="G455" s="6">
        <v>44942</v>
      </c>
      <c r="H455" s="8" t="s">
        <v>1123</v>
      </c>
      <c r="I455" s="44" t="s">
        <v>2</v>
      </c>
      <c r="J455" s="6">
        <f t="shared" si="8"/>
        <v>44987</v>
      </c>
      <c r="K455" s="8" t="s">
        <v>1124</v>
      </c>
      <c r="L455" s="8" t="s">
        <v>7</v>
      </c>
      <c r="M455" s="8" t="s">
        <v>1595</v>
      </c>
    </row>
    <row r="456" spans="1:13" ht="14.4" x14ac:dyDescent="0.3">
      <c r="A456" s="6">
        <v>44949</v>
      </c>
      <c r="B456" s="8">
        <v>1046975</v>
      </c>
      <c r="C456" s="8" t="s">
        <v>265</v>
      </c>
      <c r="D456" s="16" t="s">
        <v>33</v>
      </c>
      <c r="E456" s="16">
        <v>172500</v>
      </c>
      <c r="F456" s="8" t="s">
        <v>1126</v>
      </c>
      <c r="G456" s="6">
        <v>44946</v>
      </c>
      <c r="H456" s="8" t="s">
        <v>1</v>
      </c>
      <c r="I456" s="44" t="s">
        <v>2</v>
      </c>
      <c r="J456" s="6">
        <f t="shared" si="8"/>
        <v>44991</v>
      </c>
      <c r="K456" s="8" t="s">
        <v>1066</v>
      </c>
      <c r="L456" s="8" t="s">
        <v>4</v>
      </c>
      <c r="M456" s="8" t="s">
        <v>1595</v>
      </c>
    </row>
    <row r="457" spans="1:13" ht="14.4" x14ac:dyDescent="0.3">
      <c r="A457" s="6">
        <v>44949</v>
      </c>
      <c r="B457" s="8">
        <v>1065059</v>
      </c>
      <c r="C457" s="8" t="s">
        <v>217</v>
      </c>
      <c r="D457" s="8" t="s">
        <v>214</v>
      </c>
      <c r="E457" s="16">
        <v>93000</v>
      </c>
      <c r="F457" s="8" t="s">
        <v>1127</v>
      </c>
      <c r="G457" s="6">
        <v>44946</v>
      </c>
      <c r="H457" s="8" t="s">
        <v>12</v>
      </c>
      <c r="I457" s="44" t="s">
        <v>2</v>
      </c>
      <c r="J457" s="6">
        <f t="shared" si="8"/>
        <v>44991</v>
      </c>
      <c r="K457" s="8" t="s">
        <v>1128</v>
      </c>
      <c r="L457" s="8" t="s">
        <v>7</v>
      </c>
      <c r="M457" s="8" t="s">
        <v>1596</v>
      </c>
    </row>
    <row r="458" spans="1:13" ht="14.4" x14ac:dyDescent="0.3">
      <c r="A458" s="6">
        <v>44949</v>
      </c>
      <c r="B458" s="8">
        <v>1221325</v>
      </c>
      <c r="C458" s="8" t="s">
        <v>131</v>
      </c>
      <c r="D458" s="16" t="s">
        <v>28</v>
      </c>
      <c r="E458" s="16">
        <v>104796</v>
      </c>
      <c r="F458" s="8" t="s">
        <v>1129</v>
      </c>
      <c r="G458" s="6">
        <v>44946</v>
      </c>
      <c r="H458" s="8" t="s">
        <v>6</v>
      </c>
      <c r="I458" s="44" t="s">
        <v>2</v>
      </c>
      <c r="J458" s="6">
        <f t="shared" si="8"/>
        <v>44991</v>
      </c>
      <c r="K458" s="8" t="s">
        <v>1130</v>
      </c>
      <c r="L458" s="8" t="s">
        <v>4</v>
      </c>
      <c r="M458" s="8" t="s">
        <v>1595</v>
      </c>
    </row>
    <row r="459" spans="1:13" ht="14.4" x14ac:dyDescent="0.3">
      <c r="A459" s="6">
        <v>44950</v>
      </c>
      <c r="B459" s="8">
        <v>1248051</v>
      </c>
      <c r="C459" s="8" t="s">
        <v>1131</v>
      </c>
      <c r="D459" s="16" t="s">
        <v>9</v>
      </c>
      <c r="E459" s="16">
        <v>16000</v>
      </c>
      <c r="F459" s="8" t="s">
        <v>1132</v>
      </c>
      <c r="G459" s="6">
        <v>44946</v>
      </c>
      <c r="H459" s="8" t="s">
        <v>20</v>
      </c>
      <c r="I459" s="44" t="s">
        <v>1133</v>
      </c>
      <c r="J459" s="6">
        <f t="shared" si="8"/>
        <v>44991</v>
      </c>
      <c r="K459" s="48" t="s">
        <v>3</v>
      </c>
      <c r="L459" s="8" t="s">
        <v>4</v>
      </c>
      <c r="M459" s="8" t="s">
        <v>1595</v>
      </c>
    </row>
    <row r="460" spans="1:13" ht="14.4" x14ac:dyDescent="0.3">
      <c r="A460" s="6">
        <v>44951</v>
      </c>
      <c r="B460" s="8">
        <v>1240582</v>
      </c>
      <c r="C460" s="8" t="s">
        <v>525</v>
      </c>
      <c r="D460" s="8" t="s">
        <v>214</v>
      </c>
      <c r="E460" s="16">
        <v>100000</v>
      </c>
      <c r="F460" s="8" t="s">
        <v>1134</v>
      </c>
      <c r="G460" s="6">
        <v>44942</v>
      </c>
      <c r="H460" s="8" t="s">
        <v>12</v>
      </c>
      <c r="I460" s="44" t="s">
        <v>2</v>
      </c>
      <c r="J460" s="6">
        <f t="shared" si="8"/>
        <v>44987</v>
      </c>
      <c r="K460" s="8" t="s">
        <v>1135</v>
      </c>
      <c r="L460" s="8" t="s">
        <v>7</v>
      </c>
      <c r="M460" s="8" t="s">
        <v>1596</v>
      </c>
    </row>
    <row r="461" spans="1:13" ht="14.4" x14ac:dyDescent="0.3">
      <c r="A461" s="6">
        <v>44951</v>
      </c>
      <c r="B461" s="8">
        <v>1205677</v>
      </c>
      <c r="C461" s="8" t="s">
        <v>461</v>
      </c>
      <c r="D461" s="16" t="s">
        <v>41</v>
      </c>
      <c r="E461" s="16">
        <v>50000</v>
      </c>
      <c r="F461" s="8" t="s">
        <v>1136</v>
      </c>
      <c r="G461" s="6">
        <v>44949</v>
      </c>
      <c r="H461" s="8" t="s">
        <v>1137</v>
      </c>
      <c r="I461" s="44" t="s">
        <v>2</v>
      </c>
      <c r="J461" s="6">
        <f t="shared" ref="J461:J524" si="9">G461+45</f>
        <v>44994</v>
      </c>
      <c r="K461" s="8" t="s">
        <v>1138</v>
      </c>
      <c r="L461" s="8" t="s">
        <v>7</v>
      </c>
      <c r="M461" s="8" t="s">
        <v>1595</v>
      </c>
    </row>
    <row r="462" spans="1:13" ht="14.4" x14ac:dyDescent="0.3">
      <c r="A462" s="6">
        <v>44951</v>
      </c>
      <c r="B462" s="8">
        <v>1240582</v>
      </c>
      <c r="C462" s="8" t="s">
        <v>525</v>
      </c>
      <c r="D462" s="16" t="s">
        <v>214</v>
      </c>
      <c r="E462" s="16">
        <v>107572.65</v>
      </c>
      <c r="F462" s="8" t="s">
        <v>1134</v>
      </c>
      <c r="G462" s="6">
        <v>44950</v>
      </c>
      <c r="H462" s="8" t="s">
        <v>12</v>
      </c>
      <c r="I462" s="44" t="s">
        <v>2</v>
      </c>
      <c r="J462" s="6">
        <f t="shared" si="9"/>
        <v>44995</v>
      </c>
      <c r="K462" s="48" t="s">
        <v>1139</v>
      </c>
      <c r="L462" s="8" t="s">
        <v>7</v>
      </c>
      <c r="M462" s="8" t="s">
        <v>1596</v>
      </c>
    </row>
    <row r="463" spans="1:13" ht="14.4" x14ac:dyDescent="0.3">
      <c r="A463" s="6">
        <v>44956</v>
      </c>
      <c r="B463" s="8">
        <v>1065059</v>
      </c>
      <c r="C463" s="8" t="s">
        <v>217</v>
      </c>
      <c r="D463" s="16" t="s">
        <v>214</v>
      </c>
      <c r="E463" s="16">
        <v>98643.17</v>
      </c>
      <c r="F463" s="8" t="s">
        <v>1140</v>
      </c>
      <c r="G463" s="6">
        <v>44953</v>
      </c>
      <c r="H463" s="8" t="s">
        <v>12</v>
      </c>
      <c r="I463" s="44" t="s">
        <v>2</v>
      </c>
      <c r="J463" s="6">
        <f t="shared" si="9"/>
        <v>44998</v>
      </c>
      <c r="K463" s="8" t="s">
        <v>1141</v>
      </c>
      <c r="L463" s="8" t="s">
        <v>7</v>
      </c>
      <c r="M463" s="8" t="s">
        <v>1596</v>
      </c>
    </row>
    <row r="464" spans="1:13" ht="14.4" x14ac:dyDescent="0.3">
      <c r="A464" s="6">
        <v>44957</v>
      </c>
      <c r="B464" s="8">
        <v>1046975</v>
      </c>
      <c r="C464" s="8" t="s">
        <v>265</v>
      </c>
      <c r="D464" s="16" t="s">
        <v>33</v>
      </c>
      <c r="E464" s="16">
        <v>170000</v>
      </c>
      <c r="F464" s="8" t="s">
        <v>1142</v>
      </c>
      <c r="G464" s="6">
        <v>44956</v>
      </c>
      <c r="H464" s="8" t="s">
        <v>513</v>
      </c>
      <c r="I464" s="44" t="s">
        <v>2</v>
      </c>
      <c r="J464" s="6">
        <f t="shared" si="9"/>
        <v>45001</v>
      </c>
      <c r="K464" s="8" t="s">
        <v>1066</v>
      </c>
      <c r="L464" s="8" t="s">
        <v>4</v>
      </c>
      <c r="M464" s="8" t="s">
        <v>1595</v>
      </c>
    </row>
    <row r="465" spans="1:13" ht="14.4" x14ac:dyDescent="0.3">
      <c r="A465" s="6">
        <v>44957</v>
      </c>
      <c r="B465" s="8">
        <v>1193711</v>
      </c>
      <c r="C465" s="8" t="s">
        <v>1143</v>
      </c>
      <c r="D465" s="16" t="s">
        <v>615</v>
      </c>
      <c r="E465" s="16">
        <v>42048</v>
      </c>
      <c r="F465" s="8" t="s">
        <v>1144</v>
      </c>
      <c r="G465" s="6">
        <v>44957</v>
      </c>
      <c r="H465" s="8" t="s">
        <v>10</v>
      </c>
      <c r="I465" s="44" t="s">
        <v>2</v>
      </c>
      <c r="J465" s="6">
        <f t="shared" si="9"/>
        <v>45002</v>
      </c>
      <c r="K465" s="8" t="s">
        <v>1145</v>
      </c>
      <c r="L465" s="8" t="s">
        <v>4</v>
      </c>
      <c r="M465" s="8" t="s">
        <v>1595</v>
      </c>
    </row>
    <row r="466" spans="1:13" ht="14.4" x14ac:dyDescent="0.3">
      <c r="A466" s="6">
        <v>44957</v>
      </c>
      <c r="B466" s="8">
        <v>1143174</v>
      </c>
      <c r="C466" s="8" t="s">
        <v>177</v>
      </c>
      <c r="D466" s="16" t="s">
        <v>175</v>
      </c>
      <c r="E466" s="16">
        <v>63704.88</v>
      </c>
      <c r="F466" s="8" t="s">
        <v>1146</v>
      </c>
      <c r="G466" s="6">
        <v>44954</v>
      </c>
      <c r="H466" s="8" t="s">
        <v>10</v>
      </c>
      <c r="I466" s="44" t="s">
        <v>2</v>
      </c>
      <c r="J466" s="6">
        <f t="shared" si="9"/>
        <v>44999</v>
      </c>
      <c r="K466" s="8" t="s">
        <v>904</v>
      </c>
      <c r="L466" s="8" t="s">
        <v>7</v>
      </c>
      <c r="M466" s="8" t="s">
        <v>1596</v>
      </c>
    </row>
    <row r="467" spans="1:13" ht="14.4" x14ac:dyDescent="0.3">
      <c r="A467" s="6">
        <v>44957</v>
      </c>
      <c r="B467" s="8">
        <v>1221325</v>
      </c>
      <c r="C467" s="8" t="s">
        <v>131</v>
      </c>
      <c r="D467" s="16" t="s">
        <v>28</v>
      </c>
      <c r="E467" s="16">
        <v>43680</v>
      </c>
      <c r="F467" s="8" t="s">
        <v>1147</v>
      </c>
      <c r="G467" s="6">
        <v>44956</v>
      </c>
      <c r="H467" s="8" t="s">
        <v>6</v>
      </c>
      <c r="I467" s="44" t="s">
        <v>2</v>
      </c>
      <c r="J467" s="6">
        <f t="shared" si="9"/>
        <v>45001</v>
      </c>
      <c r="K467" s="8" t="s">
        <v>1145</v>
      </c>
      <c r="L467" s="8" t="s">
        <v>4</v>
      </c>
      <c r="M467" s="8" t="s">
        <v>1595</v>
      </c>
    </row>
    <row r="468" spans="1:13" ht="14.4" x14ac:dyDescent="0.3">
      <c r="A468" s="6">
        <v>44957</v>
      </c>
      <c r="B468" s="8">
        <v>1246925</v>
      </c>
      <c r="C468" s="8" t="s">
        <v>388</v>
      </c>
      <c r="D468" s="16" t="s">
        <v>214</v>
      </c>
      <c r="E468" s="16">
        <v>5137.1499999999996</v>
      </c>
      <c r="F468" s="8" t="s">
        <v>1148</v>
      </c>
      <c r="G468" s="6">
        <v>44956</v>
      </c>
      <c r="H468" s="8" t="s">
        <v>12</v>
      </c>
      <c r="I468" s="44" t="s">
        <v>167</v>
      </c>
      <c r="J468" s="6">
        <f t="shared" si="9"/>
        <v>45001</v>
      </c>
      <c r="K468" s="48" t="s">
        <v>1149</v>
      </c>
      <c r="L468" s="8" t="s">
        <v>7</v>
      </c>
      <c r="M468" s="8" t="s">
        <v>1596</v>
      </c>
    </row>
    <row r="469" spans="1:13" ht="14.4" x14ac:dyDescent="0.3">
      <c r="A469" s="6">
        <v>44957</v>
      </c>
      <c r="B469" s="8">
        <v>1248308</v>
      </c>
      <c r="C469" s="8" t="s">
        <v>1150</v>
      </c>
      <c r="D469" s="16" t="s">
        <v>33</v>
      </c>
      <c r="E469" s="16">
        <v>200000</v>
      </c>
      <c r="F469" s="8" t="s">
        <v>1151</v>
      </c>
      <c r="G469" s="6">
        <v>44957</v>
      </c>
      <c r="H469" s="8" t="s">
        <v>64</v>
      </c>
      <c r="I469" s="44" t="s">
        <v>2</v>
      </c>
      <c r="J469" s="6">
        <f t="shared" si="9"/>
        <v>45002</v>
      </c>
      <c r="K469" s="8" t="s">
        <v>1145</v>
      </c>
      <c r="L469" s="8" t="s">
        <v>4</v>
      </c>
      <c r="M469" s="8" t="s">
        <v>1595</v>
      </c>
    </row>
    <row r="470" spans="1:13" ht="14.4" x14ac:dyDescent="0.3">
      <c r="A470" s="6">
        <v>44958</v>
      </c>
      <c r="B470" s="8">
        <v>1109366</v>
      </c>
      <c r="C470" s="8" t="s">
        <v>786</v>
      </c>
      <c r="D470" s="16" t="s">
        <v>28</v>
      </c>
      <c r="E470" s="16">
        <v>284700</v>
      </c>
      <c r="F470" s="8" t="s">
        <v>1152</v>
      </c>
      <c r="G470" s="6">
        <v>44957</v>
      </c>
      <c r="H470" s="8" t="s">
        <v>6</v>
      </c>
      <c r="I470" s="44" t="s">
        <v>2</v>
      </c>
      <c r="J470" s="6">
        <f t="shared" si="9"/>
        <v>45002</v>
      </c>
      <c r="K470" s="8" t="s">
        <v>1153</v>
      </c>
      <c r="L470" s="8" t="s">
        <v>7</v>
      </c>
      <c r="M470" s="8" t="s">
        <v>1595</v>
      </c>
    </row>
    <row r="471" spans="1:13" ht="14.4" x14ac:dyDescent="0.3">
      <c r="A471" s="6">
        <v>44958</v>
      </c>
      <c r="B471" s="8">
        <v>1173688</v>
      </c>
      <c r="C471" s="8" t="s">
        <v>968</v>
      </c>
      <c r="D471" s="16" t="s">
        <v>33</v>
      </c>
      <c r="E471" s="16">
        <v>222180</v>
      </c>
      <c r="F471" s="8" t="s">
        <v>1154</v>
      </c>
      <c r="G471" s="6">
        <v>44957</v>
      </c>
      <c r="H471" s="8" t="s">
        <v>513</v>
      </c>
      <c r="I471" s="44" t="s">
        <v>2</v>
      </c>
      <c r="J471" s="6">
        <f t="shared" si="9"/>
        <v>45002</v>
      </c>
      <c r="K471" s="8" t="s">
        <v>1155</v>
      </c>
      <c r="L471" s="8" t="s">
        <v>7</v>
      </c>
      <c r="M471" s="8" t="s">
        <v>1595</v>
      </c>
    </row>
    <row r="472" spans="1:13" ht="14.4" x14ac:dyDescent="0.3">
      <c r="A472" s="6">
        <v>44958</v>
      </c>
      <c r="B472" s="8">
        <v>1179553</v>
      </c>
      <c r="C472" s="8" t="s">
        <v>263</v>
      </c>
      <c r="D472" s="16" t="s">
        <v>5</v>
      </c>
      <c r="E472" s="16">
        <v>564925</v>
      </c>
      <c r="F472" s="8" t="s">
        <v>1156</v>
      </c>
      <c r="G472" s="6">
        <v>44957</v>
      </c>
      <c r="H472" s="8" t="s">
        <v>6</v>
      </c>
      <c r="I472" s="44" t="s">
        <v>2</v>
      </c>
      <c r="J472" s="6">
        <f t="shared" si="9"/>
        <v>45002</v>
      </c>
      <c r="K472" s="8" t="s">
        <v>1157</v>
      </c>
      <c r="L472" s="8" t="s">
        <v>7</v>
      </c>
      <c r="M472" s="8" t="s">
        <v>1595</v>
      </c>
    </row>
    <row r="473" spans="1:13" ht="14.4" x14ac:dyDescent="0.3">
      <c r="A473" s="6">
        <v>44958</v>
      </c>
      <c r="B473" s="8">
        <v>1213553</v>
      </c>
      <c r="C473" s="8" t="s">
        <v>125</v>
      </c>
      <c r="D473" s="16" t="s">
        <v>13</v>
      </c>
      <c r="E473" s="16">
        <v>57588</v>
      </c>
      <c r="F473" s="8" t="s">
        <v>1158</v>
      </c>
      <c r="G473" s="6">
        <v>44957</v>
      </c>
      <c r="H473" s="8" t="s">
        <v>6</v>
      </c>
      <c r="I473" s="44" t="s">
        <v>2</v>
      </c>
      <c r="J473" s="6">
        <f t="shared" si="9"/>
        <v>45002</v>
      </c>
      <c r="K473" s="8" t="s">
        <v>1159</v>
      </c>
      <c r="L473" s="8" t="s">
        <v>7</v>
      </c>
      <c r="M473" s="8" t="s">
        <v>1595</v>
      </c>
    </row>
    <row r="474" spans="1:13" ht="14.4" x14ac:dyDescent="0.3">
      <c r="A474" s="6">
        <v>44958</v>
      </c>
      <c r="B474" s="8">
        <v>1237368</v>
      </c>
      <c r="C474" s="8" t="s">
        <v>1160</v>
      </c>
      <c r="D474" s="16" t="s">
        <v>204</v>
      </c>
      <c r="E474" s="16">
        <v>62952</v>
      </c>
      <c r="F474" s="8" t="s">
        <v>1161</v>
      </c>
      <c r="G474" s="6">
        <v>44957</v>
      </c>
      <c r="H474" s="8" t="s">
        <v>6</v>
      </c>
      <c r="I474" s="44" t="s">
        <v>2</v>
      </c>
      <c r="J474" s="6">
        <f t="shared" si="9"/>
        <v>45002</v>
      </c>
      <c r="K474" s="8" t="s">
        <v>1155</v>
      </c>
      <c r="L474" s="8" t="s">
        <v>7</v>
      </c>
      <c r="M474" s="8" t="s">
        <v>1595</v>
      </c>
    </row>
    <row r="475" spans="1:13" ht="14.4" x14ac:dyDescent="0.3">
      <c r="A475" s="6">
        <v>44959</v>
      </c>
      <c r="B475" s="8">
        <v>1068676</v>
      </c>
      <c r="C475" s="8" t="s">
        <v>66</v>
      </c>
      <c r="D475" s="16" t="s">
        <v>0</v>
      </c>
      <c r="E475" s="16">
        <v>142956</v>
      </c>
      <c r="F475" s="8" t="s">
        <v>1162</v>
      </c>
      <c r="G475" s="6">
        <v>44958</v>
      </c>
      <c r="H475" s="8" t="s">
        <v>6</v>
      </c>
      <c r="I475" s="44" t="s">
        <v>2</v>
      </c>
      <c r="J475" s="6">
        <f t="shared" si="9"/>
        <v>45003</v>
      </c>
      <c r="K475" s="8" t="s">
        <v>1163</v>
      </c>
      <c r="L475" s="8" t="s">
        <v>7</v>
      </c>
      <c r="M475" s="8" t="s">
        <v>1595</v>
      </c>
    </row>
    <row r="476" spans="1:13" ht="14.4" x14ac:dyDescent="0.3">
      <c r="A476" s="6">
        <v>44963</v>
      </c>
      <c r="B476" s="8">
        <v>1245979</v>
      </c>
      <c r="C476" s="8" t="s">
        <v>271</v>
      </c>
      <c r="D476" s="16" t="s">
        <v>115</v>
      </c>
      <c r="E476" s="16">
        <v>21628</v>
      </c>
      <c r="F476" s="8" t="s">
        <v>1164</v>
      </c>
      <c r="G476" s="6">
        <v>44959</v>
      </c>
      <c r="H476" s="8" t="s">
        <v>118</v>
      </c>
      <c r="I476" s="44" t="s">
        <v>2</v>
      </c>
      <c r="J476" s="6">
        <f t="shared" si="9"/>
        <v>45004</v>
      </c>
      <c r="K476" s="8" t="s">
        <v>36</v>
      </c>
      <c r="L476" s="8" t="s">
        <v>4</v>
      </c>
      <c r="M476" s="8" t="s">
        <v>1595</v>
      </c>
    </row>
    <row r="477" spans="1:13" ht="14.4" x14ac:dyDescent="0.3">
      <c r="A477" s="6">
        <v>44964</v>
      </c>
      <c r="B477" s="8">
        <v>1193711</v>
      </c>
      <c r="C477" s="8" t="s">
        <v>1143</v>
      </c>
      <c r="D477" s="16" t="s">
        <v>615</v>
      </c>
      <c r="E477" s="16">
        <v>70560</v>
      </c>
      <c r="F477" s="8" t="s">
        <v>1165</v>
      </c>
      <c r="G477" s="6">
        <v>44963</v>
      </c>
      <c r="H477" s="8" t="s">
        <v>10</v>
      </c>
      <c r="I477" s="44" t="s">
        <v>2</v>
      </c>
      <c r="J477" s="6">
        <f t="shared" si="9"/>
        <v>45008</v>
      </c>
      <c r="K477" s="8" t="s">
        <v>1166</v>
      </c>
      <c r="L477" s="8" t="s">
        <v>4</v>
      </c>
      <c r="M477" s="8" t="s">
        <v>1595</v>
      </c>
    </row>
    <row r="478" spans="1:13" ht="14.4" x14ac:dyDescent="0.3">
      <c r="A478" s="6">
        <v>44964</v>
      </c>
      <c r="B478" s="8">
        <v>1221484</v>
      </c>
      <c r="C478" s="8" t="s">
        <v>94</v>
      </c>
      <c r="D478" s="16" t="s">
        <v>43</v>
      </c>
      <c r="E478" s="16">
        <v>13967.86</v>
      </c>
      <c r="F478" s="8" t="s">
        <v>1167</v>
      </c>
      <c r="G478" s="6">
        <v>44962</v>
      </c>
      <c r="H478" s="8" t="s">
        <v>6</v>
      </c>
      <c r="I478" s="44" t="s">
        <v>2</v>
      </c>
      <c r="J478" s="6">
        <f t="shared" si="9"/>
        <v>45007</v>
      </c>
      <c r="K478" s="8" t="s">
        <v>1168</v>
      </c>
      <c r="L478" s="8" t="s">
        <v>7</v>
      </c>
      <c r="M478" s="8" t="s">
        <v>1595</v>
      </c>
    </row>
    <row r="479" spans="1:13" ht="14.4" x14ac:dyDescent="0.3">
      <c r="A479" s="6">
        <v>44965</v>
      </c>
      <c r="B479" s="8">
        <v>1068676</v>
      </c>
      <c r="C479" s="8" t="s">
        <v>66</v>
      </c>
      <c r="D479" s="16" t="s">
        <v>0</v>
      </c>
      <c r="E479" s="16">
        <v>158589</v>
      </c>
      <c r="F479" s="8" t="s">
        <v>1169</v>
      </c>
      <c r="G479" s="6">
        <v>44964</v>
      </c>
      <c r="H479" s="8" t="s">
        <v>6</v>
      </c>
      <c r="I479" s="44" t="s">
        <v>2</v>
      </c>
      <c r="J479" s="6">
        <f t="shared" si="9"/>
        <v>45009</v>
      </c>
      <c r="K479" s="8" t="s">
        <v>1170</v>
      </c>
      <c r="L479" s="8" t="s">
        <v>7</v>
      </c>
      <c r="M479" s="8" t="s">
        <v>1595</v>
      </c>
    </row>
    <row r="480" spans="1:13" ht="14.4" x14ac:dyDescent="0.3">
      <c r="A480" s="6">
        <v>44965</v>
      </c>
      <c r="B480" s="8">
        <v>1205677</v>
      </c>
      <c r="C480" s="8" t="s">
        <v>461</v>
      </c>
      <c r="D480" s="16" t="s">
        <v>41</v>
      </c>
      <c r="E480" s="16">
        <v>50000</v>
      </c>
      <c r="F480" s="8" t="s">
        <v>1171</v>
      </c>
      <c r="G480" s="6">
        <v>44963</v>
      </c>
      <c r="H480" s="8" t="s">
        <v>1137</v>
      </c>
      <c r="I480" s="44" t="s">
        <v>89</v>
      </c>
      <c r="J480" s="6">
        <f t="shared" si="9"/>
        <v>45008</v>
      </c>
      <c r="K480" s="8" t="s">
        <v>1172</v>
      </c>
      <c r="L480" s="8" t="s">
        <v>7</v>
      </c>
      <c r="M480" s="8" t="s">
        <v>1595</v>
      </c>
    </row>
    <row r="481" spans="1:13" ht="14.4" x14ac:dyDescent="0.3">
      <c r="A481" s="6">
        <v>44965</v>
      </c>
      <c r="B481" s="8">
        <v>1246858</v>
      </c>
      <c r="C481" s="8" t="s">
        <v>1173</v>
      </c>
      <c r="D481" s="16" t="s">
        <v>204</v>
      </c>
      <c r="E481" s="16">
        <v>55578</v>
      </c>
      <c r="F481" s="8" t="s">
        <v>1174</v>
      </c>
      <c r="G481" s="6">
        <v>44960</v>
      </c>
      <c r="H481" s="8" t="s">
        <v>6</v>
      </c>
      <c r="I481" s="44" t="s">
        <v>152</v>
      </c>
      <c r="J481" s="6">
        <f t="shared" si="9"/>
        <v>45005</v>
      </c>
      <c r="K481" s="8" t="s">
        <v>1175</v>
      </c>
      <c r="L481" s="8" t="s">
        <v>7</v>
      </c>
      <c r="M481" s="8" t="s">
        <v>1595</v>
      </c>
    </row>
    <row r="482" spans="1:13" ht="14.4" x14ac:dyDescent="0.3">
      <c r="A482" s="6">
        <v>44965</v>
      </c>
      <c r="B482" s="8">
        <v>1068676</v>
      </c>
      <c r="C482" s="8" t="s">
        <v>66</v>
      </c>
      <c r="D482" s="16" t="s">
        <v>84</v>
      </c>
      <c r="E482" s="16">
        <v>36944.83</v>
      </c>
      <c r="F482" s="8" t="s">
        <v>1176</v>
      </c>
      <c r="G482" s="6">
        <v>44964</v>
      </c>
      <c r="H482" s="8" t="s">
        <v>6</v>
      </c>
      <c r="I482" s="44" t="s">
        <v>2</v>
      </c>
      <c r="J482" s="6">
        <f t="shared" si="9"/>
        <v>45009</v>
      </c>
      <c r="K482" s="8" t="s">
        <v>1177</v>
      </c>
      <c r="L482" s="8" t="s">
        <v>7</v>
      </c>
      <c r="M482" s="8" t="s">
        <v>1596</v>
      </c>
    </row>
    <row r="483" spans="1:13" ht="14.4" x14ac:dyDescent="0.3">
      <c r="A483" s="6">
        <v>44965</v>
      </c>
      <c r="B483" s="8">
        <v>1248255</v>
      </c>
      <c r="C483" s="8" t="s">
        <v>952</v>
      </c>
      <c r="D483" s="16" t="s">
        <v>43</v>
      </c>
      <c r="E483" s="16">
        <v>17000</v>
      </c>
      <c r="F483" s="8" t="s">
        <v>1178</v>
      </c>
      <c r="G483" s="6">
        <v>44963</v>
      </c>
      <c r="H483" s="8" t="s">
        <v>6</v>
      </c>
      <c r="I483" s="44" t="s">
        <v>2</v>
      </c>
      <c r="J483" s="6">
        <f t="shared" si="9"/>
        <v>45008</v>
      </c>
      <c r="K483" s="8" t="s">
        <v>1179</v>
      </c>
      <c r="L483" s="8" t="s">
        <v>7</v>
      </c>
      <c r="M483" s="8" t="s">
        <v>1595</v>
      </c>
    </row>
    <row r="484" spans="1:13" ht="14.4" x14ac:dyDescent="0.3">
      <c r="A484" s="6">
        <v>44971</v>
      </c>
      <c r="B484" s="8">
        <v>1046975</v>
      </c>
      <c r="C484" s="8" t="s">
        <v>265</v>
      </c>
      <c r="D484" s="8" t="s">
        <v>33</v>
      </c>
      <c r="E484" s="16">
        <v>171000</v>
      </c>
      <c r="F484" s="8" t="s">
        <v>1180</v>
      </c>
      <c r="G484" s="6">
        <v>44967</v>
      </c>
      <c r="H484" s="8" t="s">
        <v>513</v>
      </c>
      <c r="I484" s="44" t="s">
        <v>2</v>
      </c>
      <c r="J484" s="6">
        <f t="shared" si="9"/>
        <v>45012</v>
      </c>
      <c r="K484" s="8" t="s">
        <v>1181</v>
      </c>
      <c r="L484" s="8" t="s">
        <v>4</v>
      </c>
      <c r="M484" s="8" t="s">
        <v>1595</v>
      </c>
    </row>
    <row r="485" spans="1:13" ht="14.4" x14ac:dyDescent="0.3">
      <c r="A485" s="6">
        <v>44971</v>
      </c>
      <c r="B485" s="8">
        <v>1248107</v>
      </c>
      <c r="C485" s="8" t="s">
        <v>1182</v>
      </c>
      <c r="D485" s="8" t="s">
        <v>41</v>
      </c>
      <c r="E485" s="16">
        <v>47700</v>
      </c>
      <c r="F485" s="8" t="s">
        <v>1183</v>
      </c>
      <c r="G485" s="6">
        <v>44967</v>
      </c>
      <c r="H485" s="8" t="s">
        <v>6</v>
      </c>
      <c r="I485" s="44" t="s">
        <v>2</v>
      </c>
      <c r="J485" s="6">
        <f t="shared" si="9"/>
        <v>45012</v>
      </c>
      <c r="K485" s="8" t="s">
        <v>1184</v>
      </c>
      <c r="L485" s="8" t="s">
        <v>7</v>
      </c>
      <c r="M485" s="8" t="s">
        <v>1595</v>
      </c>
    </row>
    <row r="486" spans="1:13" ht="14.4" x14ac:dyDescent="0.3">
      <c r="A486" s="6">
        <v>44972</v>
      </c>
      <c r="B486" s="8">
        <v>1246381</v>
      </c>
      <c r="C486" s="8" t="s">
        <v>1185</v>
      </c>
      <c r="D486" s="8" t="s">
        <v>204</v>
      </c>
      <c r="E486" s="16">
        <v>30000</v>
      </c>
      <c r="F486" s="8" t="s">
        <v>1186</v>
      </c>
      <c r="G486" s="6">
        <v>44970</v>
      </c>
      <c r="H486" s="8" t="s">
        <v>1</v>
      </c>
      <c r="I486" s="44" t="s">
        <v>74</v>
      </c>
      <c r="J486" s="6">
        <f t="shared" si="9"/>
        <v>45015</v>
      </c>
      <c r="K486" s="8" t="s">
        <v>1179</v>
      </c>
      <c r="L486" s="8" t="s">
        <v>7</v>
      </c>
      <c r="M486" s="8" t="s">
        <v>1595</v>
      </c>
    </row>
    <row r="487" spans="1:13" ht="14.4" x14ac:dyDescent="0.3">
      <c r="A487" s="6">
        <v>44973</v>
      </c>
      <c r="B487" s="8">
        <v>1047513</v>
      </c>
      <c r="C487" s="8" t="s">
        <v>253</v>
      </c>
      <c r="D487" s="8" t="s">
        <v>84</v>
      </c>
      <c r="E487" s="16">
        <v>109346.05</v>
      </c>
      <c r="F487" s="8" t="s">
        <v>1187</v>
      </c>
      <c r="G487" s="6">
        <v>44941</v>
      </c>
      <c r="H487" s="8" t="s">
        <v>6</v>
      </c>
      <c r="I487" s="44" t="s">
        <v>2</v>
      </c>
      <c r="J487" s="6">
        <f t="shared" si="9"/>
        <v>44986</v>
      </c>
      <c r="K487" s="8" t="s">
        <v>36</v>
      </c>
      <c r="L487" s="8" t="s">
        <v>4</v>
      </c>
      <c r="M487" s="8" t="s">
        <v>1596</v>
      </c>
    </row>
    <row r="488" spans="1:13" ht="14.4" x14ac:dyDescent="0.3">
      <c r="A488" s="6">
        <v>44973</v>
      </c>
      <c r="B488" s="8">
        <v>1205677</v>
      </c>
      <c r="C488" s="8" t="s">
        <v>461</v>
      </c>
      <c r="D488" s="8" t="s">
        <v>41</v>
      </c>
      <c r="E488" s="16">
        <v>50000</v>
      </c>
      <c r="F488" s="8" t="s">
        <v>1188</v>
      </c>
      <c r="G488" s="6">
        <v>44971</v>
      </c>
      <c r="H488" s="8" t="s">
        <v>1189</v>
      </c>
      <c r="I488" s="44" t="s">
        <v>23</v>
      </c>
      <c r="J488" s="6">
        <f t="shared" si="9"/>
        <v>45016</v>
      </c>
      <c r="K488" s="8" t="s">
        <v>1190</v>
      </c>
      <c r="L488" s="8" t="s">
        <v>7</v>
      </c>
      <c r="M488" s="8" t="s">
        <v>1595</v>
      </c>
    </row>
    <row r="489" spans="1:13" ht="14.4" x14ac:dyDescent="0.3">
      <c r="A489" s="6">
        <v>44973</v>
      </c>
      <c r="B489" s="8">
        <v>1047513</v>
      </c>
      <c r="C489" s="8" t="s">
        <v>253</v>
      </c>
      <c r="D489" s="8" t="s">
        <v>84</v>
      </c>
      <c r="E489" s="16">
        <v>109346.05</v>
      </c>
      <c r="F489" s="8" t="s">
        <v>1191</v>
      </c>
      <c r="G489" s="6">
        <v>44972</v>
      </c>
      <c r="H489" s="8" t="s">
        <v>6</v>
      </c>
      <c r="I489" s="44" t="s">
        <v>2</v>
      </c>
      <c r="J489" s="6">
        <f t="shared" si="9"/>
        <v>45017</v>
      </c>
      <c r="K489" s="8" t="s">
        <v>36</v>
      </c>
      <c r="L489" s="8" t="s">
        <v>4</v>
      </c>
      <c r="M489" s="8" t="s">
        <v>1596</v>
      </c>
    </row>
    <row r="490" spans="1:13" ht="14.4" x14ac:dyDescent="0.3">
      <c r="A490" s="6">
        <v>44973</v>
      </c>
      <c r="B490" s="8">
        <v>1047513</v>
      </c>
      <c r="C490" s="8" t="s">
        <v>253</v>
      </c>
      <c r="D490" s="8" t="s">
        <v>84</v>
      </c>
      <c r="E490" s="16">
        <v>109346.05</v>
      </c>
      <c r="F490" s="8" t="s">
        <v>1191</v>
      </c>
      <c r="G490" s="6">
        <v>44972</v>
      </c>
      <c r="H490" s="8" t="s">
        <v>6</v>
      </c>
      <c r="I490" s="44" t="s">
        <v>2</v>
      </c>
      <c r="J490" s="6">
        <f t="shared" si="9"/>
        <v>45017</v>
      </c>
      <c r="K490" s="8" t="s">
        <v>36</v>
      </c>
      <c r="L490" s="8" t="s">
        <v>4</v>
      </c>
      <c r="M490" s="8" t="s">
        <v>1596</v>
      </c>
    </row>
    <row r="491" spans="1:13" ht="14.4" x14ac:dyDescent="0.3">
      <c r="A491" s="6">
        <v>44978</v>
      </c>
      <c r="B491" s="8">
        <v>1046975</v>
      </c>
      <c r="C491" s="8" t="s">
        <v>265</v>
      </c>
      <c r="D491" s="8" t="s">
        <v>33</v>
      </c>
      <c r="E491" s="16">
        <v>169500</v>
      </c>
      <c r="F491" s="8" t="s">
        <v>1192</v>
      </c>
      <c r="G491" s="6">
        <v>44977</v>
      </c>
      <c r="H491" s="8" t="s">
        <v>513</v>
      </c>
      <c r="I491" s="44" t="s">
        <v>2</v>
      </c>
      <c r="J491" s="6">
        <f t="shared" si="9"/>
        <v>45022</v>
      </c>
      <c r="K491" s="8" t="s">
        <v>36</v>
      </c>
      <c r="L491" s="8" t="s">
        <v>4</v>
      </c>
      <c r="M491" s="8" t="s">
        <v>1595</v>
      </c>
    </row>
    <row r="492" spans="1:13" ht="14.4" x14ac:dyDescent="0.3">
      <c r="A492" s="6">
        <v>44978</v>
      </c>
      <c r="B492" s="8">
        <v>1221325</v>
      </c>
      <c r="C492" s="8" t="s">
        <v>131</v>
      </c>
      <c r="D492" s="8" t="s">
        <v>28</v>
      </c>
      <c r="E492" s="16">
        <v>34080</v>
      </c>
      <c r="F492" s="8" t="s">
        <v>1193</v>
      </c>
      <c r="G492" s="6">
        <v>44977</v>
      </c>
      <c r="H492" s="8" t="s">
        <v>6</v>
      </c>
      <c r="I492" s="44" t="s">
        <v>2</v>
      </c>
      <c r="J492" s="6">
        <f t="shared" si="9"/>
        <v>45022</v>
      </c>
      <c r="K492" s="8" t="s">
        <v>1130</v>
      </c>
      <c r="L492" s="8" t="s">
        <v>4</v>
      </c>
      <c r="M492" s="8" t="s">
        <v>1595</v>
      </c>
    </row>
    <row r="493" spans="1:13" ht="14.4" x14ac:dyDescent="0.3">
      <c r="A493" s="6">
        <v>44978</v>
      </c>
      <c r="B493" s="8">
        <v>1247740</v>
      </c>
      <c r="C493" s="8" t="s">
        <v>612</v>
      </c>
      <c r="D493" s="8" t="s">
        <v>41</v>
      </c>
      <c r="E493" s="16">
        <v>30000</v>
      </c>
      <c r="F493" s="8" t="s">
        <v>1194</v>
      </c>
      <c r="G493" s="6">
        <v>44975</v>
      </c>
      <c r="H493" s="8" t="s">
        <v>34</v>
      </c>
      <c r="I493" s="44" t="s">
        <v>2</v>
      </c>
      <c r="J493" s="6">
        <f t="shared" si="9"/>
        <v>45020</v>
      </c>
      <c r="K493" s="8" t="s">
        <v>1195</v>
      </c>
      <c r="L493" s="8" t="s">
        <v>7</v>
      </c>
      <c r="M493" s="8" t="s">
        <v>1595</v>
      </c>
    </row>
    <row r="494" spans="1:13" ht="14.4" x14ac:dyDescent="0.3">
      <c r="A494" s="6">
        <v>44981</v>
      </c>
      <c r="B494" s="8">
        <v>1046975</v>
      </c>
      <c r="C494" s="8" t="s">
        <v>265</v>
      </c>
      <c r="D494" s="8" t="s">
        <v>33</v>
      </c>
      <c r="E494" s="16">
        <v>157000</v>
      </c>
      <c r="F494" s="8" t="s">
        <v>1196</v>
      </c>
      <c r="G494" s="6">
        <v>44979</v>
      </c>
      <c r="H494" s="8" t="s">
        <v>513</v>
      </c>
      <c r="I494" s="44" t="s">
        <v>2</v>
      </c>
      <c r="J494" s="6">
        <f t="shared" si="9"/>
        <v>45024</v>
      </c>
      <c r="K494" s="8" t="s">
        <v>36</v>
      </c>
      <c r="L494" s="8" t="s">
        <v>4</v>
      </c>
      <c r="M494" s="8" t="s">
        <v>1595</v>
      </c>
    </row>
    <row r="495" spans="1:13" ht="14.4" x14ac:dyDescent="0.3">
      <c r="A495" s="6">
        <v>44981</v>
      </c>
      <c r="B495" s="8">
        <v>1240751</v>
      </c>
      <c r="C495" s="8" t="s">
        <v>496</v>
      </c>
      <c r="D495" s="8" t="s">
        <v>9</v>
      </c>
      <c r="E495" s="16">
        <v>11728</v>
      </c>
      <c r="F495" s="8" t="s">
        <v>1197</v>
      </c>
      <c r="G495" s="6">
        <v>44966</v>
      </c>
      <c r="H495" s="8" t="s">
        <v>498</v>
      </c>
      <c r="I495" s="44" t="s">
        <v>820</v>
      </c>
      <c r="J495" s="6">
        <f t="shared" si="9"/>
        <v>45011</v>
      </c>
      <c r="K495" s="8" t="s">
        <v>36</v>
      </c>
      <c r="L495" s="8" t="s">
        <v>4</v>
      </c>
      <c r="M495" s="8" t="s">
        <v>1595</v>
      </c>
    </row>
    <row r="496" spans="1:13" ht="14.4" x14ac:dyDescent="0.3">
      <c r="A496" s="6">
        <v>44981</v>
      </c>
      <c r="B496" s="8">
        <v>1229341</v>
      </c>
      <c r="C496" s="8" t="s">
        <v>1198</v>
      </c>
      <c r="D496" s="8" t="s">
        <v>115</v>
      </c>
      <c r="E496" s="16">
        <v>100000</v>
      </c>
      <c r="F496" s="8" t="s">
        <v>1199</v>
      </c>
      <c r="G496" s="6">
        <v>44980</v>
      </c>
      <c r="H496" s="8" t="s">
        <v>6</v>
      </c>
      <c r="I496" s="44" t="s">
        <v>2</v>
      </c>
      <c r="J496" s="6">
        <f t="shared" si="9"/>
        <v>45025</v>
      </c>
      <c r="K496" s="8" t="s">
        <v>1200</v>
      </c>
      <c r="L496" s="8" t="s">
        <v>7</v>
      </c>
      <c r="M496" s="8" t="s">
        <v>1595</v>
      </c>
    </row>
    <row r="497" spans="1:13" ht="14.4" x14ac:dyDescent="0.3">
      <c r="A497" s="6">
        <v>44986</v>
      </c>
      <c r="B497" s="8">
        <v>1179553</v>
      </c>
      <c r="C497" s="8" t="s">
        <v>263</v>
      </c>
      <c r="D497" s="8" t="s">
        <v>5</v>
      </c>
      <c r="E497" s="16">
        <v>815310</v>
      </c>
      <c r="F497" s="8" t="s">
        <v>1201</v>
      </c>
      <c r="G497" s="6">
        <v>44985</v>
      </c>
      <c r="H497" s="8" t="s">
        <v>6</v>
      </c>
      <c r="I497" s="44" t="s">
        <v>2</v>
      </c>
      <c r="J497" s="6">
        <f t="shared" si="9"/>
        <v>45030</v>
      </c>
      <c r="K497" s="8" t="s">
        <v>1202</v>
      </c>
      <c r="L497" s="8" t="s">
        <v>7</v>
      </c>
      <c r="M497" s="8" t="s">
        <v>1595</v>
      </c>
    </row>
    <row r="498" spans="1:13" ht="14.4" x14ac:dyDescent="0.3">
      <c r="A498" s="6">
        <v>44986</v>
      </c>
      <c r="B498" s="8">
        <v>1046975</v>
      </c>
      <c r="C498" s="8" t="s">
        <v>265</v>
      </c>
      <c r="D498" s="8" t="s">
        <v>33</v>
      </c>
      <c r="E498" s="16">
        <v>170748</v>
      </c>
      <c r="F498" s="8" t="s">
        <v>1203</v>
      </c>
      <c r="G498" s="6">
        <v>44985</v>
      </c>
      <c r="H498" s="8" t="s">
        <v>513</v>
      </c>
      <c r="I498" s="44" t="s">
        <v>2</v>
      </c>
      <c r="J498" s="6">
        <f t="shared" si="9"/>
        <v>45030</v>
      </c>
      <c r="K498" s="8" t="s">
        <v>1204</v>
      </c>
      <c r="L498" s="8" t="s">
        <v>4</v>
      </c>
      <c r="M498" s="8" t="s">
        <v>1595</v>
      </c>
    </row>
    <row r="499" spans="1:13" ht="14.4" x14ac:dyDescent="0.3">
      <c r="A499" s="6">
        <v>44986</v>
      </c>
      <c r="B499" s="8">
        <v>1143174</v>
      </c>
      <c r="C499" s="8" t="s">
        <v>177</v>
      </c>
      <c r="D499" s="8" t="s">
        <v>175</v>
      </c>
      <c r="E499" s="16">
        <v>88146.08</v>
      </c>
      <c r="F499" s="8" t="s">
        <v>1205</v>
      </c>
      <c r="G499" s="6">
        <v>44985</v>
      </c>
      <c r="H499" s="8" t="s">
        <v>10</v>
      </c>
      <c r="I499" s="44" t="s">
        <v>2</v>
      </c>
      <c r="J499" s="6">
        <f t="shared" si="9"/>
        <v>45030</v>
      </c>
      <c r="K499" s="8" t="s">
        <v>904</v>
      </c>
      <c r="L499" s="8" t="s">
        <v>7</v>
      </c>
      <c r="M499" s="8" t="s">
        <v>1596</v>
      </c>
    </row>
    <row r="500" spans="1:13" ht="14.4" x14ac:dyDescent="0.3">
      <c r="A500" s="6">
        <v>44986</v>
      </c>
      <c r="B500" s="8">
        <v>1193711</v>
      </c>
      <c r="C500" s="8" t="s">
        <v>1143</v>
      </c>
      <c r="D500" s="8" t="s">
        <v>9</v>
      </c>
      <c r="E500" s="16">
        <v>35280</v>
      </c>
      <c r="F500" s="8" t="s">
        <v>1206</v>
      </c>
      <c r="G500" s="6">
        <v>44985</v>
      </c>
      <c r="H500" s="8" t="s">
        <v>10</v>
      </c>
      <c r="I500" s="44" t="s">
        <v>2</v>
      </c>
      <c r="J500" s="6">
        <f t="shared" si="9"/>
        <v>45030</v>
      </c>
      <c r="K500" s="8" t="s">
        <v>1207</v>
      </c>
      <c r="L500" s="8" t="s">
        <v>4</v>
      </c>
      <c r="M500" s="8" t="s">
        <v>1595</v>
      </c>
    </row>
    <row r="501" spans="1:13" ht="14.4" x14ac:dyDescent="0.3">
      <c r="A501" s="6">
        <v>44986</v>
      </c>
      <c r="B501" s="8">
        <v>1246925</v>
      </c>
      <c r="C501" s="8" t="s">
        <v>388</v>
      </c>
      <c r="D501" s="8" t="s">
        <v>214</v>
      </c>
      <c r="E501" s="16">
        <v>12755.64</v>
      </c>
      <c r="F501" s="8" t="s">
        <v>1208</v>
      </c>
      <c r="G501" s="6">
        <v>44985</v>
      </c>
      <c r="H501" s="8" t="s">
        <v>12</v>
      </c>
      <c r="I501" s="44" t="s">
        <v>17</v>
      </c>
      <c r="J501" s="6">
        <f t="shared" si="9"/>
        <v>45030</v>
      </c>
      <c r="K501" s="8" t="s">
        <v>1209</v>
      </c>
      <c r="L501" s="8" t="s">
        <v>7</v>
      </c>
      <c r="M501" s="8" t="s">
        <v>1596</v>
      </c>
    </row>
    <row r="502" spans="1:13" ht="14.4" x14ac:dyDescent="0.3">
      <c r="A502" s="6">
        <v>44986</v>
      </c>
      <c r="B502" s="8">
        <v>1248079</v>
      </c>
      <c r="C502" s="8" t="s">
        <v>1210</v>
      </c>
      <c r="D502" s="8" t="s">
        <v>28</v>
      </c>
      <c r="E502" s="16">
        <v>20500</v>
      </c>
      <c r="F502" s="8" t="s">
        <v>1211</v>
      </c>
      <c r="G502" s="6">
        <v>44985</v>
      </c>
      <c r="H502" s="8" t="s">
        <v>1212</v>
      </c>
      <c r="I502" s="44" t="s">
        <v>2</v>
      </c>
      <c r="J502" s="6">
        <f t="shared" si="9"/>
        <v>45030</v>
      </c>
      <c r="K502" s="8" t="s">
        <v>3</v>
      </c>
      <c r="L502" s="8" t="s">
        <v>4</v>
      </c>
      <c r="M502" s="8" t="s">
        <v>1595</v>
      </c>
    </row>
    <row r="503" spans="1:13" ht="14.4" x14ac:dyDescent="0.3">
      <c r="A503" s="6">
        <v>44987</v>
      </c>
      <c r="B503" s="8">
        <v>1173688</v>
      </c>
      <c r="C503" s="8" t="s">
        <v>968</v>
      </c>
      <c r="D503" s="8" t="s">
        <v>33</v>
      </c>
      <c r="E503" s="16">
        <v>473784</v>
      </c>
      <c r="F503" s="8" t="s">
        <v>1213</v>
      </c>
      <c r="G503" s="6">
        <v>44985</v>
      </c>
      <c r="H503" s="8" t="s">
        <v>513</v>
      </c>
      <c r="I503" s="44" t="s">
        <v>2</v>
      </c>
      <c r="J503" s="6">
        <f t="shared" si="9"/>
        <v>45030</v>
      </c>
      <c r="K503" s="8" t="s">
        <v>1214</v>
      </c>
      <c r="L503" s="8" t="s">
        <v>7</v>
      </c>
      <c r="M503" s="8" t="s">
        <v>1595</v>
      </c>
    </row>
    <row r="504" spans="1:13" ht="14.4" x14ac:dyDescent="0.3">
      <c r="A504" s="6">
        <v>44988</v>
      </c>
      <c r="B504" s="8">
        <v>1068676</v>
      </c>
      <c r="C504" s="8" t="s">
        <v>66</v>
      </c>
      <c r="D504" s="8" t="s">
        <v>0</v>
      </c>
      <c r="E504" s="16">
        <v>219453</v>
      </c>
      <c r="F504" s="8" t="s">
        <v>1215</v>
      </c>
      <c r="G504" s="6">
        <v>44987</v>
      </c>
      <c r="H504" s="8" t="s">
        <v>6</v>
      </c>
      <c r="I504" s="44" t="s">
        <v>2</v>
      </c>
      <c r="J504" s="6">
        <f t="shared" si="9"/>
        <v>45032</v>
      </c>
      <c r="K504" s="8" t="s">
        <v>1216</v>
      </c>
      <c r="L504" s="8" t="s">
        <v>7</v>
      </c>
      <c r="M504" s="8" t="s">
        <v>1595</v>
      </c>
    </row>
    <row r="505" spans="1:13" ht="14.4" x14ac:dyDescent="0.3">
      <c r="A505" s="6">
        <v>44991</v>
      </c>
      <c r="B505" s="8">
        <v>1130102</v>
      </c>
      <c r="C505" s="8" t="s">
        <v>1217</v>
      </c>
      <c r="D505" s="8" t="s">
        <v>5</v>
      </c>
      <c r="E505" s="16">
        <v>100000</v>
      </c>
      <c r="F505" s="8" t="s">
        <v>1218</v>
      </c>
      <c r="G505" s="6">
        <v>44987</v>
      </c>
      <c r="H505" s="8" t="s">
        <v>34</v>
      </c>
      <c r="I505" s="44" t="s">
        <v>72</v>
      </c>
      <c r="J505" s="6">
        <f t="shared" si="9"/>
        <v>45032</v>
      </c>
      <c r="K505" s="8" t="s">
        <v>1207</v>
      </c>
      <c r="L505" s="8" t="s">
        <v>4</v>
      </c>
      <c r="M505" s="8" t="s">
        <v>1595</v>
      </c>
    </row>
    <row r="506" spans="1:13" ht="14.4" x14ac:dyDescent="0.3">
      <c r="A506" s="6">
        <v>44991</v>
      </c>
      <c r="B506" s="8">
        <v>1247740</v>
      </c>
      <c r="C506" s="8" t="s">
        <v>612</v>
      </c>
      <c r="D506" s="8" t="s">
        <v>41</v>
      </c>
      <c r="E506" s="16">
        <v>100000</v>
      </c>
      <c r="F506" s="8" t="s">
        <v>1219</v>
      </c>
      <c r="G506" s="6">
        <v>44987</v>
      </c>
      <c r="H506" s="8" t="s">
        <v>34</v>
      </c>
      <c r="I506" s="44" t="s">
        <v>2</v>
      </c>
      <c r="J506" s="6">
        <f t="shared" si="9"/>
        <v>45032</v>
      </c>
      <c r="K506" s="8" t="s">
        <v>1220</v>
      </c>
      <c r="L506" s="8" t="s">
        <v>7</v>
      </c>
      <c r="M506" s="8" t="s">
        <v>1595</v>
      </c>
    </row>
    <row r="507" spans="1:13" ht="14.4" x14ac:dyDescent="0.3">
      <c r="A507" s="6">
        <v>44993</v>
      </c>
      <c r="B507" s="8">
        <v>1046975</v>
      </c>
      <c r="C507" s="8" t="s">
        <v>265</v>
      </c>
      <c r="D507" s="8" t="s">
        <v>33</v>
      </c>
      <c r="E507" s="16">
        <v>180000</v>
      </c>
      <c r="F507" s="8" t="s">
        <v>1221</v>
      </c>
      <c r="G507" s="6">
        <v>44992</v>
      </c>
      <c r="H507" s="8" t="s">
        <v>513</v>
      </c>
      <c r="I507" s="44" t="s">
        <v>2</v>
      </c>
      <c r="J507" s="6">
        <f t="shared" si="9"/>
        <v>45037</v>
      </c>
      <c r="K507" s="8" t="s">
        <v>36</v>
      </c>
      <c r="L507" s="8" t="s">
        <v>4</v>
      </c>
      <c r="M507" s="8" t="s">
        <v>1595</v>
      </c>
    </row>
    <row r="508" spans="1:13" ht="14.4" x14ac:dyDescent="0.3">
      <c r="A508" s="6">
        <v>44994</v>
      </c>
      <c r="B508" s="8">
        <v>1223614</v>
      </c>
      <c r="C508" s="8" t="s">
        <v>1222</v>
      </c>
      <c r="D508" s="8" t="s">
        <v>28</v>
      </c>
      <c r="E508" s="16">
        <v>117828</v>
      </c>
      <c r="F508" s="8" t="s">
        <v>1223</v>
      </c>
      <c r="G508" s="6">
        <v>44991</v>
      </c>
      <c r="H508" s="8" t="s">
        <v>6</v>
      </c>
      <c r="I508" s="44" t="s">
        <v>96</v>
      </c>
      <c r="J508" s="6">
        <f t="shared" si="9"/>
        <v>45036</v>
      </c>
      <c r="K508" s="8" t="s">
        <v>1224</v>
      </c>
      <c r="L508" s="8" t="s">
        <v>7</v>
      </c>
      <c r="M508" s="8" t="s">
        <v>1595</v>
      </c>
    </row>
    <row r="509" spans="1:13" ht="14.4" x14ac:dyDescent="0.3">
      <c r="A509" s="6">
        <v>44998</v>
      </c>
      <c r="B509" s="8">
        <v>1049466</v>
      </c>
      <c r="C509" s="8" t="s">
        <v>162</v>
      </c>
      <c r="D509" s="8" t="s">
        <v>175</v>
      </c>
      <c r="E509" s="16">
        <v>69119.740000000005</v>
      </c>
      <c r="F509" s="8" t="s">
        <v>1225</v>
      </c>
      <c r="G509" s="6">
        <v>44995</v>
      </c>
      <c r="H509" s="8" t="s">
        <v>10</v>
      </c>
      <c r="I509" s="44" t="s">
        <v>2</v>
      </c>
      <c r="J509" s="6">
        <f t="shared" si="9"/>
        <v>45040</v>
      </c>
      <c r="K509" s="8" t="s">
        <v>1226</v>
      </c>
      <c r="L509" s="8" t="s">
        <v>7</v>
      </c>
      <c r="M509" s="8" t="s">
        <v>1596</v>
      </c>
    </row>
    <row r="510" spans="1:13" ht="14.4" x14ac:dyDescent="0.3">
      <c r="A510" s="6">
        <v>45000</v>
      </c>
      <c r="B510" s="8">
        <v>1046975</v>
      </c>
      <c r="C510" s="8" t="s">
        <v>265</v>
      </c>
      <c r="D510" s="8" t="s">
        <v>33</v>
      </c>
      <c r="E510" s="16">
        <v>177500</v>
      </c>
      <c r="F510" s="8" t="s">
        <v>1227</v>
      </c>
      <c r="G510" s="6">
        <v>44999</v>
      </c>
      <c r="H510" s="8" t="s">
        <v>513</v>
      </c>
      <c r="I510" s="44" t="s">
        <v>2</v>
      </c>
      <c r="J510" s="6">
        <f t="shared" si="9"/>
        <v>45044</v>
      </c>
      <c r="K510" s="8" t="s">
        <v>36</v>
      </c>
      <c r="L510" s="8" t="s">
        <v>4</v>
      </c>
      <c r="M510" s="8" t="s">
        <v>1595</v>
      </c>
    </row>
    <row r="511" spans="1:13" ht="14.4" x14ac:dyDescent="0.3">
      <c r="A511" s="6">
        <v>45000</v>
      </c>
      <c r="B511" s="8">
        <v>1228729</v>
      </c>
      <c r="C511" s="8" t="s">
        <v>127</v>
      </c>
      <c r="D511" s="8" t="s">
        <v>9</v>
      </c>
      <c r="E511" s="16">
        <v>68868</v>
      </c>
      <c r="F511" s="8" t="s">
        <v>1228</v>
      </c>
      <c r="G511" s="6">
        <v>44998</v>
      </c>
      <c r="H511" s="8" t="s">
        <v>10</v>
      </c>
      <c r="I511" s="44" t="s">
        <v>2</v>
      </c>
      <c r="J511" s="6">
        <f t="shared" si="9"/>
        <v>45043</v>
      </c>
      <c r="K511" s="8" t="s">
        <v>1229</v>
      </c>
      <c r="L511" s="8" t="s">
        <v>7</v>
      </c>
      <c r="M511" s="8" t="s">
        <v>1595</v>
      </c>
    </row>
    <row r="512" spans="1:13" ht="14.4" x14ac:dyDescent="0.3">
      <c r="A512" s="6">
        <v>45000</v>
      </c>
      <c r="B512" s="8">
        <v>1238049</v>
      </c>
      <c r="C512" s="8" t="s">
        <v>254</v>
      </c>
      <c r="D512" s="8" t="s">
        <v>71</v>
      </c>
      <c r="E512" s="16">
        <v>171144</v>
      </c>
      <c r="F512" s="8" t="s">
        <v>1230</v>
      </c>
      <c r="G512" s="6">
        <v>44998</v>
      </c>
      <c r="H512" s="8" t="s">
        <v>6</v>
      </c>
      <c r="I512" s="44" t="s">
        <v>2</v>
      </c>
      <c r="J512" s="6">
        <f t="shared" si="9"/>
        <v>45043</v>
      </c>
      <c r="K512" s="8" t="s">
        <v>1231</v>
      </c>
      <c r="L512" s="8" t="s">
        <v>7</v>
      </c>
      <c r="M512" s="8" t="s">
        <v>1595</v>
      </c>
    </row>
    <row r="513" spans="1:13" ht="14.4" x14ac:dyDescent="0.3">
      <c r="A513" s="6">
        <v>45001</v>
      </c>
      <c r="B513" s="8">
        <v>1047513</v>
      </c>
      <c r="C513" s="8" t="s">
        <v>253</v>
      </c>
      <c r="D513" s="8" t="s">
        <v>84</v>
      </c>
      <c r="E513" s="16">
        <v>109346.05</v>
      </c>
      <c r="F513" s="8" t="s">
        <v>1232</v>
      </c>
      <c r="G513" s="6">
        <v>45000</v>
      </c>
      <c r="H513" s="8" t="s">
        <v>6</v>
      </c>
      <c r="I513" s="44" t="s">
        <v>2</v>
      </c>
      <c r="J513" s="6">
        <f t="shared" si="9"/>
        <v>45045</v>
      </c>
      <c r="K513" s="8" t="s">
        <v>36</v>
      </c>
      <c r="L513" s="8" t="s">
        <v>4</v>
      </c>
      <c r="M513" s="8" t="s">
        <v>1596</v>
      </c>
    </row>
    <row r="514" spans="1:13" ht="14.4" x14ac:dyDescent="0.3">
      <c r="A514" s="6">
        <v>45001</v>
      </c>
      <c r="B514" s="8">
        <v>1047513</v>
      </c>
      <c r="C514" s="8" t="s">
        <v>253</v>
      </c>
      <c r="D514" s="8" t="s">
        <v>84</v>
      </c>
      <c r="E514" s="16">
        <v>109346.05</v>
      </c>
      <c r="F514" s="8" t="s">
        <v>1233</v>
      </c>
      <c r="G514" s="6">
        <v>45000</v>
      </c>
      <c r="H514" s="8" t="s">
        <v>6</v>
      </c>
      <c r="I514" s="44" t="s">
        <v>2</v>
      </c>
      <c r="J514" s="6">
        <f t="shared" si="9"/>
        <v>45045</v>
      </c>
      <c r="K514" s="8" t="s">
        <v>36</v>
      </c>
      <c r="L514" s="8" t="s">
        <v>4</v>
      </c>
      <c r="M514" s="8" t="s">
        <v>1596</v>
      </c>
    </row>
    <row r="515" spans="1:13" ht="14.4" x14ac:dyDescent="0.3">
      <c r="A515" s="6">
        <v>45001</v>
      </c>
      <c r="B515" s="8">
        <v>1221484</v>
      </c>
      <c r="C515" s="8" t="s">
        <v>94</v>
      </c>
      <c r="D515" s="8" t="s">
        <v>43</v>
      </c>
      <c r="E515" s="16">
        <v>72960</v>
      </c>
      <c r="F515" s="8" t="s">
        <v>1234</v>
      </c>
      <c r="G515" s="6">
        <v>45000</v>
      </c>
      <c r="H515" s="8" t="s">
        <v>6</v>
      </c>
      <c r="I515" s="44" t="s">
        <v>2</v>
      </c>
      <c r="J515" s="6">
        <f t="shared" si="9"/>
        <v>45045</v>
      </c>
      <c r="K515" s="8" t="s">
        <v>1235</v>
      </c>
      <c r="L515" s="8" t="s">
        <v>7</v>
      </c>
      <c r="M515" s="8" t="s">
        <v>1595</v>
      </c>
    </row>
    <row r="516" spans="1:13" ht="14.4" x14ac:dyDescent="0.3">
      <c r="A516" s="6">
        <v>45002</v>
      </c>
      <c r="B516" s="8">
        <v>1228361</v>
      </c>
      <c r="C516" s="8" t="s">
        <v>1236</v>
      </c>
      <c r="D516" s="8" t="s">
        <v>15</v>
      </c>
      <c r="E516" s="16">
        <v>78720</v>
      </c>
      <c r="F516" s="8" t="s">
        <v>1237</v>
      </c>
      <c r="G516" s="6">
        <v>45000</v>
      </c>
      <c r="H516" s="8" t="s">
        <v>6</v>
      </c>
      <c r="I516" s="44" t="s">
        <v>35</v>
      </c>
      <c r="J516" s="6">
        <f t="shared" si="9"/>
        <v>45045</v>
      </c>
      <c r="K516" s="8" t="s">
        <v>1238</v>
      </c>
      <c r="L516" s="8" t="s">
        <v>7</v>
      </c>
      <c r="M516" s="8" t="s">
        <v>1595</v>
      </c>
    </row>
    <row r="517" spans="1:13" ht="14.4" x14ac:dyDescent="0.3">
      <c r="A517" s="6">
        <v>45008</v>
      </c>
      <c r="B517" s="8">
        <v>1046975</v>
      </c>
      <c r="C517" s="8" t="s">
        <v>265</v>
      </c>
      <c r="D517" s="8" t="s">
        <v>33</v>
      </c>
      <c r="E517" s="16">
        <v>179500</v>
      </c>
      <c r="F517" s="8" t="s">
        <v>1239</v>
      </c>
      <c r="G517" s="6">
        <v>44999</v>
      </c>
      <c r="H517" s="8" t="s">
        <v>513</v>
      </c>
      <c r="I517" s="44" t="s">
        <v>2</v>
      </c>
      <c r="J517" s="6">
        <f t="shared" si="9"/>
        <v>45044</v>
      </c>
      <c r="K517" s="8" t="s">
        <v>36</v>
      </c>
      <c r="L517" s="8" t="s">
        <v>4</v>
      </c>
      <c r="M517" s="8" t="s">
        <v>1595</v>
      </c>
    </row>
    <row r="518" spans="1:13" ht="14.4" x14ac:dyDescent="0.3">
      <c r="A518" s="6">
        <v>45008</v>
      </c>
      <c r="B518" s="8">
        <v>1241332</v>
      </c>
      <c r="C518" s="8" t="s">
        <v>236</v>
      </c>
      <c r="D518" s="8" t="s">
        <v>28</v>
      </c>
      <c r="E518" s="16">
        <v>40000</v>
      </c>
      <c r="F518" s="8" t="s">
        <v>1240</v>
      </c>
      <c r="G518" s="6">
        <v>45005</v>
      </c>
      <c r="H518" s="8" t="s">
        <v>6</v>
      </c>
      <c r="I518" s="44" t="s">
        <v>2</v>
      </c>
      <c r="J518" s="6">
        <f t="shared" si="9"/>
        <v>45050</v>
      </c>
      <c r="K518" s="8" t="s">
        <v>1241</v>
      </c>
      <c r="L518" s="8" t="s">
        <v>4</v>
      </c>
      <c r="M518" s="8" t="s">
        <v>1595</v>
      </c>
    </row>
    <row r="519" spans="1:13" ht="14.4" x14ac:dyDescent="0.3">
      <c r="A519" s="6">
        <v>45009</v>
      </c>
      <c r="B519" s="8">
        <v>1210818</v>
      </c>
      <c r="C519" s="8" t="s">
        <v>818</v>
      </c>
      <c r="D519" s="8" t="s">
        <v>43</v>
      </c>
      <c r="E519" s="16">
        <v>83000</v>
      </c>
      <c r="F519" s="8" t="s">
        <v>1242</v>
      </c>
      <c r="G519" s="6">
        <v>45007</v>
      </c>
      <c r="H519" s="8" t="s">
        <v>6</v>
      </c>
      <c r="I519" s="44" t="s">
        <v>23</v>
      </c>
      <c r="J519" s="6">
        <f t="shared" si="9"/>
        <v>45052</v>
      </c>
      <c r="K519" s="8" t="s">
        <v>1243</v>
      </c>
      <c r="L519" s="8" t="s">
        <v>7</v>
      </c>
      <c r="M519" s="8" t="s">
        <v>1595</v>
      </c>
    </row>
    <row r="520" spans="1:13" ht="14.4" x14ac:dyDescent="0.3">
      <c r="A520" s="6">
        <v>45015</v>
      </c>
      <c r="B520" s="8">
        <v>1068676</v>
      </c>
      <c r="C520" s="8" t="s">
        <v>66</v>
      </c>
      <c r="D520" s="8" t="s">
        <v>0</v>
      </c>
      <c r="E520" s="16">
        <v>268398</v>
      </c>
      <c r="F520" s="8" t="s">
        <v>1244</v>
      </c>
      <c r="G520" s="6">
        <v>45014</v>
      </c>
      <c r="H520" s="8" t="s">
        <v>6</v>
      </c>
      <c r="I520" s="44" t="s">
        <v>2</v>
      </c>
      <c r="J520" s="6">
        <f t="shared" si="9"/>
        <v>45059</v>
      </c>
      <c r="K520" s="8" t="s">
        <v>1245</v>
      </c>
      <c r="L520" s="8" t="s">
        <v>7</v>
      </c>
      <c r="M520" s="8" t="s">
        <v>1595</v>
      </c>
    </row>
    <row r="521" spans="1:13" ht="14.4" x14ac:dyDescent="0.3">
      <c r="A521" s="6">
        <v>45015</v>
      </c>
      <c r="B521" s="8">
        <v>1046975</v>
      </c>
      <c r="C521" s="8" t="s">
        <v>265</v>
      </c>
      <c r="D521" s="8" t="s">
        <v>33</v>
      </c>
      <c r="E521" s="16">
        <v>178068</v>
      </c>
      <c r="F521" s="8" t="s">
        <v>1246</v>
      </c>
      <c r="G521" s="6">
        <v>45013</v>
      </c>
      <c r="H521" s="8" t="s">
        <v>513</v>
      </c>
      <c r="I521" s="44" t="s">
        <v>2</v>
      </c>
      <c r="J521" s="6">
        <f t="shared" si="9"/>
        <v>45058</v>
      </c>
      <c r="K521" s="8" t="s">
        <v>36</v>
      </c>
      <c r="L521" s="8" t="s">
        <v>4</v>
      </c>
      <c r="M521" s="8" t="s">
        <v>1595</v>
      </c>
    </row>
    <row r="522" spans="1:13" ht="14.4" x14ac:dyDescent="0.3">
      <c r="A522" s="6">
        <v>45016</v>
      </c>
      <c r="B522" s="8">
        <v>1189976</v>
      </c>
      <c r="C522" s="8" t="s">
        <v>88</v>
      </c>
      <c r="D522" s="8" t="s">
        <v>9</v>
      </c>
      <c r="E522" s="16">
        <v>30000</v>
      </c>
      <c r="F522" s="8" t="s">
        <v>1247</v>
      </c>
      <c r="G522" s="6">
        <v>45015</v>
      </c>
      <c r="H522" s="8" t="s">
        <v>38</v>
      </c>
      <c r="I522" s="44" t="s">
        <v>2</v>
      </c>
      <c r="J522" s="6">
        <f t="shared" si="9"/>
        <v>45060</v>
      </c>
      <c r="K522" s="8" t="s">
        <v>1241</v>
      </c>
      <c r="L522" s="8" t="s">
        <v>4</v>
      </c>
      <c r="M522" s="8" t="s">
        <v>1595</v>
      </c>
    </row>
    <row r="523" spans="1:13" ht="14.4" x14ac:dyDescent="0.3">
      <c r="A523" s="6">
        <v>45016</v>
      </c>
      <c r="B523" s="8">
        <v>1235403</v>
      </c>
      <c r="C523" s="8" t="s">
        <v>1248</v>
      </c>
      <c r="D523" s="8" t="s">
        <v>115</v>
      </c>
      <c r="E523" s="16">
        <v>40800</v>
      </c>
      <c r="F523" s="8" t="s">
        <v>1249</v>
      </c>
      <c r="G523" s="6">
        <v>45015</v>
      </c>
      <c r="H523" s="8" t="s">
        <v>6</v>
      </c>
      <c r="I523" s="44" t="s">
        <v>2</v>
      </c>
      <c r="J523" s="6">
        <f t="shared" si="9"/>
        <v>45060</v>
      </c>
      <c r="K523" s="8" t="s">
        <v>1250</v>
      </c>
      <c r="L523" s="8" t="s">
        <v>4</v>
      </c>
      <c r="M523" s="8" t="s">
        <v>1595</v>
      </c>
    </row>
    <row r="524" spans="1:13" ht="14.4" x14ac:dyDescent="0.3">
      <c r="A524" s="6">
        <v>45016</v>
      </c>
      <c r="B524" s="8">
        <v>1248079</v>
      </c>
      <c r="C524" s="8" t="s">
        <v>1210</v>
      </c>
      <c r="D524" s="8" t="s">
        <v>28</v>
      </c>
      <c r="E524" s="16">
        <v>32400</v>
      </c>
      <c r="F524" s="8" t="s">
        <v>1251</v>
      </c>
      <c r="G524" s="6">
        <v>45015</v>
      </c>
      <c r="H524" s="8" t="s">
        <v>205</v>
      </c>
      <c r="I524" s="44" t="s">
        <v>2</v>
      </c>
      <c r="J524" s="6">
        <f t="shared" si="9"/>
        <v>45060</v>
      </c>
      <c r="K524" s="8" t="s">
        <v>3</v>
      </c>
      <c r="L524" s="8" t="s">
        <v>4</v>
      </c>
      <c r="M524" s="8" t="s">
        <v>1595</v>
      </c>
    </row>
    <row r="525" spans="1:13" ht="14.4" x14ac:dyDescent="0.3">
      <c r="A525" s="6">
        <v>45016</v>
      </c>
      <c r="B525" s="8">
        <v>1219680</v>
      </c>
      <c r="C525" s="8" t="s">
        <v>341</v>
      </c>
      <c r="D525" s="8" t="s">
        <v>43</v>
      </c>
      <c r="E525" s="16">
        <v>106680</v>
      </c>
      <c r="F525" s="8" t="s">
        <v>1252</v>
      </c>
      <c r="G525" s="6">
        <v>45016</v>
      </c>
      <c r="H525" s="8" t="s">
        <v>12</v>
      </c>
      <c r="I525" s="44" t="s">
        <v>176</v>
      </c>
      <c r="J525" s="6">
        <f t="shared" ref="J525:J556" si="10">G525+45</f>
        <v>45061</v>
      </c>
      <c r="K525" s="8" t="s">
        <v>1253</v>
      </c>
      <c r="L525" s="8" t="s">
        <v>7</v>
      </c>
      <c r="M525" s="8" t="s">
        <v>1595</v>
      </c>
    </row>
    <row r="526" spans="1:13" ht="14.4" x14ac:dyDescent="0.3">
      <c r="A526" s="6">
        <v>45019</v>
      </c>
      <c r="B526" s="8">
        <v>1173688</v>
      </c>
      <c r="C526" s="8" t="s">
        <v>968</v>
      </c>
      <c r="D526" s="8" t="s">
        <v>33</v>
      </c>
      <c r="E526" s="16">
        <v>204420</v>
      </c>
      <c r="F526" s="8" t="s">
        <v>1254</v>
      </c>
      <c r="G526" s="6">
        <v>45016</v>
      </c>
      <c r="H526" s="8" t="s">
        <v>513</v>
      </c>
      <c r="I526" s="44" t="s">
        <v>2</v>
      </c>
      <c r="J526" s="6">
        <f t="shared" si="10"/>
        <v>45061</v>
      </c>
      <c r="K526" s="8" t="s">
        <v>1255</v>
      </c>
      <c r="L526" s="8" t="s">
        <v>7</v>
      </c>
      <c r="M526" s="8" t="s">
        <v>1595</v>
      </c>
    </row>
    <row r="527" spans="1:13" ht="14.4" x14ac:dyDescent="0.3">
      <c r="A527" s="6">
        <v>45019</v>
      </c>
      <c r="B527" s="8">
        <v>1047513</v>
      </c>
      <c r="C527" s="8" t="s">
        <v>253</v>
      </c>
      <c r="D527" s="8" t="s">
        <v>84</v>
      </c>
      <c r="E527" s="16">
        <v>127559.9</v>
      </c>
      <c r="F527" s="8" t="s">
        <v>1256</v>
      </c>
      <c r="G527" s="6">
        <v>45016</v>
      </c>
      <c r="H527" s="8" t="s">
        <v>6</v>
      </c>
      <c r="I527" s="44" t="s">
        <v>145</v>
      </c>
      <c r="J527" s="6">
        <f t="shared" si="10"/>
        <v>45061</v>
      </c>
      <c r="K527" s="8" t="s">
        <v>36</v>
      </c>
      <c r="L527" s="8" t="s">
        <v>4</v>
      </c>
      <c r="M527" s="8" t="s">
        <v>1596</v>
      </c>
    </row>
    <row r="528" spans="1:13" ht="14.4" x14ac:dyDescent="0.3">
      <c r="A528" s="6">
        <v>45019</v>
      </c>
      <c r="B528" s="8">
        <v>1221484</v>
      </c>
      <c r="C528" s="8" t="s">
        <v>94</v>
      </c>
      <c r="D528" s="8" t="s">
        <v>43</v>
      </c>
      <c r="E528" s="16">
        <v>64944</v>
      </c>
      <c r="F528" s="8" t="s">
        <v>1257</v>
      </c>
      <c r="G528" s="6">
        <v>45016</v>
      </c>
      <c r="H528" s="8" t="s">
        <v>6</v>
      </c>
      <c r="I528" s="44" t="s">
        <v>2</v>
      </c>
      <c r="J528" s="6">
        <f t="shared" si="10"/>
        <v>45061</v>
      </c>
      <c r="K528" s="8" t="s">
        <v>1258</v>
      </c>
      <c r="L528" s="8" t="s">
        <v>7</v>
      </c>
      <c r="M528" s="8" t="s">
        <v>1595</v>
      </c>
    </row>
    <row r="529" spans="1:13" ht="14.4" x14ac:dyDescent="0.3">
      <c r="A529" s="6">
        <v>45020</v>
      </c>
      <c r="B529" s="8">
        <v>1245251</v>
      </c>
      <c r="C529" s="8" t="s">
        <v>1259</v>
      </c>
      <c r="D529" s="8" t="s">
        <v>204</v>
      </c>
      <c r="E529" s="16">
        <v>15176</v>
      </c>
      <c r="F529" s="8" t="s">
        <v>1260</v>
      </c>
      <c r="G529" s="6">
        <v>45012</v>
      </c>
      <c r="H529" s="8" t="s">
        <v>34</v>
      </c>
      <c r="I529" s="44" t="s">
        <v>664</v>
      </c>
      <c r="J529" s="6">
        <f t="shared" si="10"/>
        <v>45057</v>
      </c>
      <c r="K529" s="8" t="s">
        <v>36</v>
      </c>
      <c r="L529" s="8" t="s">
        <v>4</v>
      </c>
      <c r="M529" s="8" t="s">
        <v>1595</v>
      </c>
    </row>
    <row r="530" spans="1:13" ht="14.4" x14ac:dyDescent="0.3">
      <c r="A530" s="6">
        <v>45020</v>
      </c>
      <c r="B530" s="8">
        <v>1245295</v>
      </c>
      <c r="C530" s="8" t="s">
        <v>1261</v>
      </c>
      <c r="D530" s="8" t="s">
        <v>43</v>
      </c>
      <c r="E530" s="16">
        <v>70000</v>
      </c>
      <c r="F530" s="8" t="s">
        <v>1262</v>
      </c>
      <c r="G530" s="6">
        <v>45012</v>
      </c>
      <c r="H530" s="8" t="s">
        <v>65</v>
      </c>
      <c r="I530" s="44" t="s">
        <v>2</v>
      </c>
      <c r="J530" s="6">
        <f t="shared" si="10"/>
        <v>45057</v>
      </c>
      <c r="K530" s="8" t="s">
        <v>3</v>
      </c>
      <c r="L530" s="8" t="s">
        <v>4</v>
      </c>
      <c r="M530" s="8" t="s">
        <v>1595</v>
      </c>
    </row>
    <row r="531" spans="1:13" ht="14.4" x14ac:dyDescent="0.3">
      <c r="A531" s="6">
        <v>45020</v>
      </c>
      <c r="B531" s="8">
        <v>1247740</v>
      </c>
      <c r="C531" s="8" t="s">
        <v>612</v>
      </c>
      <c r="D531" s="8" t="s">
        <v>41</v>
      </c>
      <c r="E531" s="16">
        <v>50000</v>
      </c>
      <c r="F531" s="8" t="s">
        <v>1263</v>
      </c>
      <c r="G531" s="6">
        <v>45020</v>
      </c>
      <c r="H531" s="8" t="s">
        <v>34</v>
      </c>
      <c r="I531" s="44" t="s">
        <v>2</v>
      </c>
      <c r="J531" s="6">
        <f t="shared" si="10"/>
        <v>45065</v>
      </c>
      <c r="K531" s="8" t="s">
        <v>1264</v>
      </c>
      <c r="L531" s="8" t="s">
        <v>7</v>
      </c>
      <c r="M531" s="8" t="s">
        <v>1595</v>
      </c>
    </row>
    <row r="532" spans="1:13" ht="14.4" x14ac:dyDescent="0.3">
      <c r="A532" s="6">
        <v>45021</v>
      </c>
      <c r="B532" s="8">
        <v>1193703</v>
      </c>
      <c r="C532" s="8" t="s">
        <v>582</v>
      </c>
      <c r="D532" s="8" t="s">
        <v>5</v>
      </c>
      <c r="E532" s="16">
        <v>183638.39999999999</v>
      </c>
      <c r="F532" s="8" t="s">
        <v>1265</v>
      </c>
      <c r="G532" s="6">
        <v>45021</v>
      </c>
      <c r="H532" s="8" t="s">
        <v>6</v>
      </c>
      <c r="I532" s="44" t="s">
        <v>2</v>
      </c>
      <c r="J532" s="6">
        <f t="shared" si="10"/>
        <v>45066</v>
      </c>
      <c r="K532" s="8" t="s">
        <v>1266</v>
      </c>
      <c r="L532" s="8" t="s">
        <v>7</v>
      </c>
      <c r="M532" s="8" t="s">
        <v>1595</v>
      </c>
    </row>
    <row r="533" spans="1:13" ht="14.4" x14ac:dyDescent="0.3">
      <c r="A533" s="6">
        <v>45022</v>
      </c>
      <c r="B533" s="8">
        <v>1223696</v>
      </c>
      <c r="C533" s="8" t="s">
        <v>126</v>
      </c>
      <c r="D533" s="8" t="s">
        <v>615</v>
      </c>
      <c r="E533" s="16">
        <v>82668</v>
      </c>
      <c r="F533" s="8" t="s">
        <v>1267</v>
      </c>
      <c r="G533" s="6">
        <v>45020</v>
      </c>
      <c r="H533" s="8" t="s">
        <v>1</v>
      </c>
      <c r="I533" s="44" t="s">
        <v>2</v>
      </c>
      <c r="J533" s="6">
        <f t="shared" si="10"/>
        <v>45065</v>
      </c>
      <c r="K533" s="8" t="s">
        <v>1268</v>
      </c>
      <c r="L533" s="8" t="s">
        <v>7</v>
      </c>
      <c r="M533" s="8" t="s">
        <v>1595</v>
      </c>
    </row>
    <row r="534" spans="1:13" ht="14.4" x14ac:dyDescent="0.3">
      <c r="A534" s="6">
        <v>45022</v>
      </c>
      <c r="B534" s="8">
        <v>1234818</v>
      </c>
      <c r="C534" s="8" t="s">
        <v>160</v>
      </c>
      <c r="D534" s="8" t="s">
        <v>615</v>
      </c>
      <c r="E534" s="16">
        <v>29389.68</v>
      </c>
      <c r="F534" s="8" t="s">
        <v>1269</v>
      </c>
      <c r="G534" s="6">
        <v>45015</v>
      </c>
      <c r="H534" s="8" t="s">
        <v>29</v>
      </c>
      <c r="I534" s="44" t="s">
        <v>1270</v>
      </c>
      <c r="J534" s="6">
        <f t="shared" si="10"/>
        <v>45060</v>
      </c>
      <c r="K534" s="8" t="s">
        <v>1271</v>
      </c>
      <c r="L534" s="8" t="s">
        <v>7</v>
      </c>
      <c r="M534" s="8" t="s">
        <v>1595</v>
      </c>
    </row>
    <row r="535" spans="1:13" ht="14.4" x14ac:dyDescent="0.3">
      <c r="A535" s="6">
        <v>45022</v>
      </c>
      <c r="B535" s="8">
        <v>1248348</v>
      </c>
      <c r="C535" s="8" t="s">
        <v>1272</v>
      </c>
      <c r="D535" s="8" t="s">
        <v>615</v>
      </c>
      <c r="E535" s="16">
        <v>29970</v>
      </c>
      <c r="F535" s="8" t="s">
        <v>1273</v>
      </c>
      <c r="G535" s="6">
        <v>45020</v>
      </c>
      <c r="H535" s="8" t="s">
        <v>10</v>
      </c>
      <c r="I535" s="44" t="s">
        <v>2</v>
      </c>
      <c r="J535" s="6">
        <f t="shared" si="10"/>
        <v>45065</v>
      </c>
      <c r="K535" s="8" t="s">
        <v>1271</v>
      </c>
      <c r="L535" s="8" t="s">
        <v>7</v>
      </c>
      <c r="M535" s="8" t="s">
        <v>1595</v>
      </c>
    </row>
    <row r="536" spans="1:13" ht="14.4" x14ac:dyDescent="0.3">
      <c r="A536" s="6">
        <v>45022</v>
      </c>
      <c r="B536" s="8">
        <v>1248496</v>
      </c>
      <c r="C536" s="8" t="s">
        <v>1274</v>
      </c>
      <c r="D536" s="8" t="s">
        <v>15</v>
      </c>
      <c r="E536" s="16">
        <v>450660</v>
      </c>
      <c r="F536" s="8" t="s">
        <v>1275</v>
      </c>
      <c r="G536" s="6">
        <v>45020</v>
      </c>
      <c r="H536" s="8" t="s">
        <v>53</v>
      </c>
      <c r="I536" s="44" t="s">
        <v>2</v>
      </c>
      <c r="J536" s="6">
        <f t="shared" si="10"/>
        <v>45065</v>
      </c>
      <c r="K536" s="8" t="s">
        <v>1276</v>
      </c>
      <c r="L536" s="8" t="s">
        <v>7</v>
      </c>
      <c r="M536" s="8" t="s">
        <v>1595</v>
      </c>
    </row>
    <row r="537" spans="1:13" ht="14.4" x14ac:dyDescent="0.3">
      <c r="A537" s="6">
        <v>45023</v>
      </c>
      <c r="B537" s="8">
        <v>1193703</v>
      </c>
      <c r="C537" s="8" t="s">
        <v>582</v>
      </c>
      <c r="D537" s="8" t="s">
        <v>5</v>
      </c>
      <c r="E537" s="16">
        <v>183638.39999999999</v>
      </c>
      <c r="F537" s="8" t="s">
        <v>1277</v>
      </c>
      <c r="G537" s="6">
        <v>45021</v>
      </c>
      <c r="H537" s="8" t="s">
        <v>6</v>
      </c>
      <c r="I537" s="44" t="s">
        <v>2</v>
      </c>
      <c r="J537" s="6">
        <f t="shared" si="10"/>
        <v>45066</v>
      </c>
      <c r="K537" s="8" t="s">
        <v>1278</v>
      </c>
      <c r="L537" s="8" t="s">
        <v>7</v>
      </c>
      <c r="M537" s="8" t="s">
        <v>1595</v>
      </c>
    </row>
    <row r="538" spans="1:13" ht="14.4" x14ac:dyDescent="0.3">
      <c r="A538" s="6">
        <v>45027</v>
      </c>
      <c r="B538" s="8">
        <v>1173080</v>
      </c>
      <c r="C538" s="8" t="s">
        <v>194</v>
      </c>
      <c r="D538" s="8" t="s">
        <v>615</v>
      </c>
      <c r="E538" s="16">
        <v>47916.6</v>
      </c>
      <c r="F538" s="8" t="s">
        <v>1279</v>
      </c>
      <c r="G538" s="6">
        <v>45026</v>
      </c>
      <c r="H538" s="8" t="s">
        <v>10</v>
      </c>
      <c r="I538" s="44" t="s">
        <v>2</v>
      </c>
      <c r="J538" s="6">
        <f t="shared" si="10"/>
        <v>45071</v>
      </c>
      <c r="K538" s="8" t="s">
        <v>1280</v>
      </c>
      <c r="L538" s="8" t="s">
        <v>7</v>
      </c>
      <c r="M538" s="8" t="s">
        <v>1595</v>
      </c>
    </row>
    <row r="539" spans="1:13" ht="14.4" x14ac:dyDescent="0.3">
      <c r="A539" s="6">
        <v>45027</v>
      </c>
      <c r="B539" s="8">
        <v>1193703</v>
      </c>
      <c r="C539" s="8" t="s">
        <v>582</v>
      </c>
      <c r="D539" s="8" t="s">
        <v>5</v>
      </c>
      <c r="E539" s="16">
        <v>183638.39999999999</v>
      </c>
      <c r="F539" s="8" t="s">
        <v>1281</v>
      </c>
      <c r="G539" s="6">
        <v>45025</v>
      </c>
      <c r="H539" s="8" t="s">
        <v>6</v>
      </c>
      <c r="I539" s="44" t="s">
        <v>2</v>
      </c>
      <c r="J539" s="6">
        <f t="shared" si="10"/>
        <v>45070</v>
      </c>
      <c r="K539" s="8" t="s">
        <v>1282</v>
      </c>
      <c r="L539" s="8" t="s">
        <v>7</v>
      </c>
      <c r="M539" s="8" t="s">
        <v>1595</v>
      </c>
    </row>
    <row r="540" spans="1:13" ht="14.4" x14ac:dyDescent="0.3">
      <c r="A540" s="6">
        <v>45027</v>
      </c>
      <c r="B540" s="8">
        <v>1193703</v>
      </c>
      <c r="C540" s="8" t="s">
        <v>582</v>
      </c>
      <c r="D540" s="8" t="s">
        <v>5</v>
      </c>
      <c r="E540" s="16">
        <v>183638.39999999999</v>
      </c>
      <c r="F540" s="8" t="s">
        <v>1283</v>
      </c>
      <c r="G540" s="6">
        <v>45026</v>
      </c>
      <c r="H540" s="8" t="s">
        <v>6</v>
      </c>
      <c r="I540" s="44" t="s">
        <v>2</v>
      </c>
      <c r="J540" s="6">
        <f t="shared" si="10"/>
        <v>45071</v>
      </c>
      <c r="K540" s="8" t="s">
        <v>1284</v>
      </c>
      <c r="L540" s="8" t="s">
        <v>7</v>
      </c>
      <c r="M540" s="8" t="s">
        <v>1595</v>
      </c>
    </row>
    <row r="541" spans="1:13" ht="14.4" x14ac:dyDescent="0.3">
      <c r="A541" s="6">
        <v>45028</v>
      </c>
      <c r="B541" s="8">
        <v>1046975</v>
      </c>
      <c r="C541" s="8" t="s">
        <v>265</v>
      </c>
      <c r="D541" s="8" t="s">
        <v>33</v>
      </c>
      <c r="E541" s="16">
        <v>157000</v>
      </c>
      <c r="F541" s="8" t="s">
        <v>1285</v>
      </c>
      <c r="G541" s="6">
        <v>45026</v>
      </c>
      <c r="H541" s="8" t="s">
        <v>513</v>
      </c>
      <c r="I541" s="44" t="s">
        <v>2</v>
      </c>
      <c r="J541" s="6">
        <f t="shared" si="10"/>
        <v>45071</v>
      </c>
      <c r="K541" s="8" t="s">
        <v>36</v>
      </c>
      <c r="L541" s="8" t="s">
        <v>4</v>
      </c>
      <c r="M541" s="8" t="s">
        <v>1595</v>
      </c>
    </row>
    <row r="542" spans="1:13" ht="14.4" x14ac:dyDescent="0.3">
      <c r="A542" s="6">
        <v>45028</v>
      </c>
      <c r="B542" s="8">
        <v>1193703</v>
      </c>
      <c r="C542" s="8" t="s">
        <v>582</v>
      </c>
      <c r="D542" s="8" t="s">
        <v>5</v>
      </c>
      <c r="E542" s="16">
        <v>183638.39999999999</v>
      </c>
      <c r="F542" s="8" t="s">
        <v>1286</v>
      </c>
      <c r="G542" s="6">
        <v>45027</v>
      </c>
      <c r="H542" s="8" t="s">
        <v>6</v>
      </c>
      <c r="I542" s="44" t="s">
        <v>2</v>
      </c>
      <c r="J542" s="6">
        <f t="shared" si="10"/>
        <v>45072</v>
      </c>
      <c r="K542" s="8" t="s">
        <v>1287</v>
      </c>
      <c r="L542" s="8" t="s">
        <v>4</v>
      </c>
      <c r="M542" s="8" t="s">
        <v>1595</v>
      </c>
    </row>
    <row r="543" spans="1:13" ht="14.4" x14ac:dyDescent="0.3">
      <c r="A543" s="6">
        <v>45029</v>
      </c>
      <c r="B543" s="8">
        <v>1193703</v>
      </c>
      <c r="C543" s="8" t="s">
        <v>582</v>
      </c>
      <c r="D543" s="8" t="s">
        <v>5</v>
      </c>
      <c r="E543" s="16">
        <v>180672</v>
      </c>
      <c r="F543" s="8" t="s">
        <v>1288</v>
      </c>
      <c r="G543" s="6">
        <v>45028</v>
      </c>
      <c r="H543" s="8" t="s">
        <v>6</v>
      </c>
      <c r="I543" s="44" t="s">
        <v>2</v>
      </c>
      <c r="J543" s="6">
        <f t="shared" si="10"/>
        <v>45073</v>
      </c>
      <c r="K543" s="8" t="s">
        <v>1287</v>
      </c>
      <c r="L543" s="8" t="s">
        <v>4</v>
      </c>
      <c r="M543" s="8" t="s">
        <v>1595</v>
      </c>
    </row>
    <row r="544" spans="1:13" ht="14.4" x14ac:dyDescent="0.3">
      <c r="A544" s="6">
        <v>45029</v>
      </c>
      <c r="B544" s="8">
        <v>1193703</v>
      </c>
      <c r="C544" s="8" t="s">
        <v>582</v>
      </c>
      <c r="D544" s="8" t="s">
        <v>5</v>
      </c>
      <c r="E544" s="16">
        <v>201048</v>
      </c>
      <c r="F544" s="8" t="s">
        <v>1289</v>
      </c>
      <c r="G544" s="6">
        <v>45028</v>
      </c>
      <c r="H544" s="8" t="s">
        <v>6</v>
      </c>
      <c r="I544" s="44" t="s">
        <v>2</v>
      </c>
      <c r="J544" s="6">
        <f t="shared" si="10"/>
        <v>45073</v>
      </c>
      <c r="K544" s="8" t="s">
        <v>1287</v>
      </c>
      <c r="L544" s="8" t="s">
        <v>4</v>
      </c>
      <c r="M544" s="8" t="s">
        <v>1595</v>
      </c>
    </row>
    <row r="545" spans="1:13" ht="14.4" x14ac:dyDescent="0.3">
      <c r="A545" s="6">
        <v>45030</v>
      </c>
      <c r="B545" s="8">
        <v>1193703</v>
      </c>
      <c r="C545" s="8" t="s">
        <v>582</v>
      </c>
      <c r="D545" s="8" t="s">
        <v>5</v>
      </c>
      <c r="E545" s="16">
        <v>125004</v>
      </c>
      <c r="F545" s="8" t="s">
        <v>1290</v>
      </c>
      <c r="G545" s="6">
        <v>45029</v>
      </c>
      <c r="H545" s="8" t="s">
        <v>6</v>
      </c>
      <c r="I545" s="44" t="s">
        <v>2</v>
      </c>
      <c r="J545" s="6">
        <f t="shared" si="10"/>
        <v>45074</v>
      </c>
      <c r="K545" s="8" t="s">
        <v>1287</v>
      </c>
      <c r="L545" s="8" t="s">
        <v>4</v>
      </c>
      <c r="M545" s="8" t="s">
        <v>1595</v>
      </c>
    </row>
    <row r="546" spans="1:13" ht="14.4" x14ac:dyDescent="0.3">
      <c r="A546" s="6">
        <v>45034</v>
      </c>
      <c r="B546" s="8">
        <v>1090079</v>
      </c>
      <c r="C546" s="8" t="s">
        <v>1291</v>
      </c>
      <c r="D546" s="8" t="s">
        <v>71</v>
      </c>
      <c r="E546" s="16">
        <v>205000</v>
      </c>
      <c r="F546" s="8" t="s">
        <v>1292</v>
      </c>
      <c r="G546" s="6">
        <v>45033</v>
      </c>
      <c r="H546" s="8" t="s">
        <v>6</v>
      </c>
      <c r="I546" s="44" t="s">
        <v>2</v>
      </c>
      <c r="J546" s="6">
        <f t="shared" si="10"/>
        <v>45078</v>
      </c>
      <c r="K546" s="8" t="s">
        <v>1293</v>
      </c>
      <c r="L546" s="8" t="s">
        <v>7</v>
      </c>
      <c r="M546" s="8" t="s">
        <v>1595</v>
      </c>
    </row>
    <row r="547" spans="1:13" ht="14.4" x14ac:dyDescent="0.3">
      <c r="A547" s="6">
        <v>45034</v>
      </c>
      <c r="B547" s="8">
        <v>1193703</v>
      </c>
      <c r="C547" s="8" t="s">
        <v>582</v>
      </c>
      <c r="D547" s="8" t="s">
        <v>5</v>
      </c>
      <c r="E547" s="16">
        <v>159186</v>
      </c>
      <c r="F547" s="8" t="s">
        <v>1294</v>
      </c>
      <c r="G547" s="6">
        <v>45032</v>
      </c>
      <c r="H547" s="8" t="s">
        <v>6</v>
      </c>
      <c r="I547" s="44" t="s">
        <v>2</v>
      </c>
      <c r="J547" s="6">
        <f t="shared" si="10"/>
        <v>45077</v>
      </c>
      <c r="K547" s="8" t="s">
        <v>1287</v>
      </c>
      <c r="L547" s="8" t="s">
        <v>4</v>
      </c>
      <c r="M547" s="8" t="s">
        <v>1595</v>
      </c>
    </row>
    <row r="548" spans="1:13" ht="14.4" x14ac:dyDescent="0.3">
      <c r="A548" s="6">
        <v>45034</v>
      </c>
      <c r="B548" s="8">
        <v>1193703</v>
      </c>
      <c r="C548" s="8" t="s">
        <v>582</v>
      </c>
      <c r="D548" s="8" t="s">
        <v>5</v>
      </c>
      <c r="E548" s="16">
        <v>159186</v>
      </c>
      <c r="F548" s="8" t="s">
        <v>1295</v>
      </c>
      <c r="G548" s="6">
        <v>45033</v>
      </c>
      <c r="H548" s="8" t="s">
        <v>6</v>
      </c>
      <c r="I548" s="44" t="s">
        <v>2</v>
      </c>
      <c r="J548" s="6">
        <f t="shared" si="10"/>
        <v>45078</v>
      </c>
      <c r="K548" s="8" t="s">
        <v>1287</v>
      </c>
      <c r="L548" s="8" t="s">
        <v>4</v>
      </c>
      <c r="M548" s="8" t="s">
        <v>1595</v>
      </c>
    </row>
    <row r="549" spans="1:13" ht="14.4" x14ac:dyDescent="0.3">
      <c r="A549" s="6">
        <v>45034</v>
      </c>
      <c r="B549" s="8">
        <v>1207553</v>
      </c>
      <c r="C549" s="8" t="s">
        <v>93</v>
      </c>
      <c r="D549" s="8" t="s">
        <v>615</v>
      </c>
      <c r="E549" s="16">
        <v>9042</v>
      </c>
      <c r="F549" s="8" t="s">
        <v>1296</v>
      </c>
      <c r="G549" s="6">
        <v>45031</v>
      </c>
      <c r="H549" s="8" t="s">
        <v>6</v>
      </c>
      <c r="I549" s="44" t="s">
        <v>2</v>
      </c>
      <c r="J549" s="6">
        <f t="shared" si="10"/>
        <v>45076</v>
      </c>
      <c r="K549" s="8" t="s">
        <v>1297</v>
      </c>
      <c r="L549" s="8" t="s">
        <v>7</v>
      </c>
      <c r="M549" s="8" t="s">
        <v>1595</v>
      </c>
    </row>
    <row r="550" spans="1:13" ht="14.4" x14ac:dyDescent="0.3">
      <c r="A550" s="6">
        <v>45035</v>
      </c>
      <c r="B550" s="8">
        <v>1087208</v>
      </c>
      <c r="C550" s="8" t="s">
        <v>1298</v>
      </c>
      <c r="D550" s="8" t="s">
        <v>0</v>
      </c>
      <c r="E550" s="16">
        <v>124443</v>
      </c>
      <c r="F550" s="8" t="s">
        <v>1299</v>
      </c>
      <c r="G550" s="6">
        <v>45034</v>
      </c>
      <c r="H550" s="8" t="s">
        <v>6</v>
      </c>
      <c r="I550" s="44" t="s">
        <v>17</v>
      </c>
      <c r="J550" s="6">
        <f t="shared" si="10"/>
        <v>45079</v>
      </c>
      <c r="K550" s="8" t="s">
        <v>1300</v>
      </c>
      <c r="L550" s="8" t="s">
        <v>7</v>
      </c>
      <c r="M550" s="8" t="s">
        <v>1595</v>
      </c>
    </row>
    <row r="551" spans="1:13" ht="14.4" x14ac:dyDescent="0.3">
      <c r="A551" s="6">
        <v>45035</v>
      </c>
      <c r="B551" s="8">
        <v>1193703</v>
      </c>
      <c r="C551" s="8" t="s">
        <v>582</v>
      </c>
      <c r="D551" s="8" t="s">
        <v>5</v>
      </c>
      <c r="E551" s="16">
        <v>159186</v>
      </c>
      <c r="F551" s="8" t="s">
        <v>1301</v>
      </c>
      <c r="G551" s="6">
        <v>45034</v>
      </c>
      <c r="H551" s="8" t="s">
        <v>6</v>
      </c>
      <c r="I551" s="44" t="s">
        <v>2</v>
      </c>
      <c r="J551" s="6">
        <f t="shared" si="10"/>
        <v>45079</v>
      </c>
      <c r="K551" s="8" t="s">
        <v>1287</v>
      </c>
      <c r="L551" s="8" t="s">
        <v>4</v>
      </c>
      <c r="M551" s="8" t="s">
        <v>1595</v>
      </c>
    </row>
    <row r="552" spans="1:13" ht="14.4" x14ac:dyDescent="0.3">
      <c r="A552" s="6">
        <v>45035</v>
      </c>
      <c r="B552" s="8">
        <v>1242326</v>
      </c>
      <c r="C552" s="8" t="s">
        <v>220</v>
      </c>
      <c r="D552" s="8" t="s">
        <v>8</v>
      </c>
      <c r="E552" s="16">
        <v>71921</v>
      </c>
      <c r="F552" s="8" t="s">
        <v>1302</v>
      </c>
      <c r="G552" s="6">
        <v>45033</v>
      </c>
      <c r="H552" s="8" t="s">
        <v>6</v>
      </c>
      <c r="I552" s="44" t="s">
        <v>2</v>
      </c>
      <c r="J552" s="6">
        <f t="shared" si="10"/>
        <v>45078</v>
      </c>
      <c r="K552" s="8" t="s">
        <v>36</v>
      </c>
      <c r="L552" s="8" t="s">
        <v>4</v>
      </c>
      <c r="M552" s="8" t="s">
        <v>1595</v>
      </c>
    </row>
    <row r="553" spans="1:13" ht="14.4" x14ac:dyDescent="0.3">
      <c r="A553" s="6">
        <v>45036</v>
      </c>
      <c r="B553" s="8">
        <v>1193703</v>
      </c>
      <c r="C553" s="8" t="s">
        <v>582</v>
      </c>
      <c r="D553" s="8" t="s">
        <v>5</v>
      </c>
      <c r="E553" s="16">
        <v>165414</v>
      </c>
      <c r="F553" s="8" t="s">
        <v>1303</v>
      </c>
      <c r="G553" s="6">
        <v>45035</v>
      </c>
      <c r="H553" s="8" t="s">
        <v>6</v>
      </c>
      <c r="I553" s="44" t="s">
        <v>2</v>
      </c>
      <c r="J553" s="6">
        <f t="shared" si="10"/>
        <v>45080</v>
      </c>
      <c r="K553" s="8" t="s">
        <v>1287</v>
      </c>
      <c r="L553" s="8" t="s">
        <v>4</v>
      </c>
      <c r="M553" s="8" t="s">
        <v>1595</v>
      </c>
    </row>
    <row r="554" spans="1:13" ht="14.4" x14ac:dyDescent="0.3">
      <c r="A554" s="6">
        <v>45037</v>
      </c>
      <c r="B554" s="8">
        <v>1193703</v>
      </c>
      <c r="C554" s="8" t="s">
        <v>582</v>
      </c>
      <c r="D554" s="8" t="s">
        <v>5</v>
      </c>
      <c r="E554" s="16">
        <v>185958</v>
      </c>
      <c r="F554" s="8" t="s">
        <v>1304</v>
      </c>
      <c r="G554" s="6">
        <v>45036</v>
      </c>
      <c r="H554" s="8" t="s">
        <v>6</v>
      </c>
      <c r="I554" s="44" t="s">
        <v>2</v>
      </c>
      <c r="J554" s="6">
        <f t="shared" si="10"/>
        <v>45081</v>
      </c>
      <c r="K554" s="8" t="s">
        <v>1287</v>
      </c>
      <c r="L554" s="8" t="s">
        <v>4</v>
      </c>
      <c r="M554" s="8" t="s">
        <v>1595</v>
      </c>
    </row>
    <row r="555" spans="1:13" ht="14.4" x14ac:dyDescent="0.3">
      <c r="A555" s="6">
        <v>45041</v>
      </c>
      <c r="B555" s="8">
        <v>1243375</v>
      </c>
      <c r="C555" s="8" t="s">
        <v>1305</v>
      </c>
      <c r="D555" s="8" t="s">
        <v>204</v>
      </c>
      <c r="E555" s="16">
        <v>17034</v>
      </c>
      <c r="F555" s="8" t="s">
        <v>1306</v>
      </c>
      <c r="G555" s="6">
        <v>45036</v>
      </c>
      <c r="H555" s="8" t="s">
        <v>34</v>
      </c>
      <c r="I555" s="44" t="s">
        <v>2</v>
      </c>
      <c r="J555" s="6">
        <f t="shared" si="10"/>
        <v>45081</v>
      </c>
      <c r="K555" s="8" t="s">
        <v>1241</v>
      </c>
      <c r="L555" s="8" t="s">
        <v>4</v>
      </c>
      <c r="M555" s="8" t="s">
        <v>1595</v>
      </c>
    </row>
    <row r="556" spans="1:13" ht="14.4" x14ac:dyDescent="0.3">
      <c r="A556" s="6">
        <v>45041</v>
      </c>
      <c r="B556" s="8">
        <v>1236195</v>
      </c>
      <c r="C556" s="8" t="s">
        <v>1307</v>
      </c>
      <c r="D556" s="8" t="s">
        <v>615</v>
      </c>
      <c r="E556" s="16">
        <v>182173</v>
      </c>
      <c r="F556" s="8" t="s">
        <v>1308</v>
      </c>
      <c r="G556" s="6">
        <v>45036</v>
      </c>
      <c r="H556" s="8" t="s">
        <v>10</v>
      </c>
      <c r="I556" s="44" t="s">
        <v>35</v>
      </c>
      <c r="J556" s="6">
        <f t="shared" si="10"/>
        <v>45081</v>
      </c>
      <c r="K556" s="8" t="s">
        <v>1309</v>
      </c>
      <c r="L556" s="8" t="s">
        <v>7</v>
      </c>
      <c r="M556" s="8" t="s">
        <v>1595</v>
      </c>
    </row>
    <row r="557" spans="1:13" ht="14.4" x14ac:dyDescent="0.3">
      <c r="A557" s="6">
        <v>45042</v>
      </c>
      <c r="B557" s="8">
        <v>1193703</v>
      </c>
      <c r="C557" s="8" t="s">
        <v>582</v>
      </c>
      <c r="D557" s="8" t="s">
        <v>5</v>
      </c>
      <c r="E557" s="16">
        <v>154384</v>
      </c>
      <c r="F557" s="8" t="s">
        <v>1310</v>
      </c>
      <c r="G557" s="6">
        <v>45039</v>
      </c>
      <c r="H557" s="8" t="s">
        <v>6</v>
      </c>
      <c r="I557" s="44" t="s">
        <v>2</v>
      </c>
      <c r="J557" s="6">
        <f>+G557+45</f>
        <v>45084</v>
      </c>
      <c r="K557" s="8" t="s">
        <v>1287</v>
      </c>
      <c r="L557" s="8" t="s">
        <v>4</v>
      </c>
      <c r="M557" s="8" t="s">
        <v>1595</v>
      </c>
    </row>
    <row r="558" spans="1:13" ht="14.4" x14ac:dyDescent="0.3">
      <c r="A558" s="6">
        <v>45042</v>
      </c>
      <c r="B558" s="8">
        <v>1193703</v>
      </c>
      <c r="C558" s="8" t="s">
        <v>582</v>
      </c>
      <c r="D558" s="8" t="s">
        <v>5</v>
      </c>
      <c r="E558" s="16">
        <v>154384</v>
      </c>
      <c r="F558" s="8" t="s">
        <v>1311</v>
      </c>
      <c r="G558" s="6">
        <v>45040</v>
      </c>
      <c r="H558" s="8" t="s">
        <v>6</v>
      </c>
      <c r="I558" s="44" t="s">
        <v>2</v>
      </c>
      <c r="J558" s="6">
        <f>+G558+45</f>
        <v>45085</v>
      </c>
      <c r="K558" s="8" t="s">
        <v>1287</v>
      </c>
      <c r="L558" s="8" t="s">
        <v>4</v>
      </c>
      <c r="M558" s="8" t="s">
        <v>1595</v>
      </c>
    </row>
    <row r="559" spans="1:13" ht="14.4" x14ac:dyDescent="0.3">
      <c r="A559" s="6">
        <v>45042</v>
      </c>
      <c r="B559" s="8">
        <v>1193703</v>
      </c>
      <c r="C559" s="8" t="s">
        <v>582</v>
      </c>
      <c r="D559" s="8" t="s">
        <v>5</v>
      </c>
      <c r="E559" s="16">
        <v>154384</v>
      </c>
      <c r="F559" s="8" t="s">
        <v>1312</v>
      </c>
      <c r="G559" s="6">
        <v>45041</v>
      </c>
      <c r="H559" s="8" t="s">
        <v>6</v>
      </c>
      <c r="I559" s="44" t="s">
        <v>2</v>
      </c>
      <c r="J559" s="6">
        <f>+G559+45</f>
        <v>45086</v>
      </c>
      <c r="K559" s="8" t="s">
        <v>1287</v>
      </c>
      <c r="L559" s="8" t="s">
        <v>4</v>
      </c>
      <c r="M559" s="8" t="s">
        <v>1595</v>
      </c>
    </row>
    <row r="560" spans="1:13" ht="14.4" x14ac:dyDescent="0.3">
      <c r="A560" s="6">
        <v>45043</v>
      </c>
      <c r="B560" s="8">
        <v>1193703</v>
      </c>
      <c r="C560" s="8" t="s">
        <v>582</v>
      </c>
      <c r="D560" s="8" t="s">
        <v>5</v>
      </c>
      <c r="E560" s="16">
        <v>176025.60000000001</v>
      </c>
      <c r="F560" s="8" t="s">
        <v>1313</v>
      </c>
      <c r="G560" s="6">
        <v>45042</v>
      </c>
      <c r="H560" s="8" t="s">
        <v>6</v>
      </c>
      <c r="I560" s="44" t="s">
        <v>2</v>
      </c>
      <c r="J560" s="6">
        <f>G556+45</f>
        <v>45081</v>
      </c>
      <c r="K560" s="8" t="s">
        <v>1314</v>
      </c>
      <c r="L560" s="8" t="s">
        <v>4</v>
      </c>
      <c r="M560" s="8" t="s">
        <v>1595</v>
      </c>
    </row>
    <row r="561" spans="1:13" ht="14.4" x14ac:dyDescent="0.3">
      <c r="A561" s="6">
        <v>45044</v>
      </c>
      <c r="B561" s="8">
        <v>1193703</v>
      </c>
      <c r="C561" s="8" t="s">
        <v>582</v>
      </c>
      <c r="D561" s="8" t="s">
        <v>5</v>
      </c>
      <c r="E561" s="16">
        <v>176025.60000000001</v>
      </c>
      <c r="F561" s="8" t="s">
        <v>1315</v>
      </c>
      <c r="G561" s="6">
        <v>45043</v>
      </c>
      <c r="H561" s="8" t="s">
        <v>6</v>
      </c>
      <c r="I561" s="44" t="s">
        <v>2</v>
      </c>
      <c r="J561" s="6">
        <f>G556+45</f>
        <v>45081</v>
      </c>
      <c r="K561" s="8" t="s">
        <v>1314</v>
      </c>
      <c r="L561" s="8" t="s">
        <v>4</v>
      </c>
      <c r="M561" s="8" t="s">
        <v>1595</v>
      </c>
    </row>
    <row r="562" spans="1:13" ht="14.4" x14ac:dyDescent="0.3">
      <c r="A562" s="6">
        <v>45048</v>
      </c>
      <c r="B562" s="8">
        <v>1225972</v>
      </c>
      <c r="C562" s="8" t="s">
        <v>158</v>
      </c>
      <c r="D562" s="8" t="s">
        <v>43</v>
      </c>
      <c r="E562" s="16">
        <v>52548</v>
      </c>
      <c r="F562" s="8" t="s">
        <v>1316</v>
      </c>
      <c r="G562" s="6">
        <v>45044</v>
      </c>
      <c r="H562" s="8" t="s">
        <v>1</v>
      </c>
      <c r="I562" s="44" t="s">
        <v>2</v>
      </c>
      <c r="J562" s="6">
        <f t="shared" ref="J562:J573" si="11">+G562+45</f>
        <v>45089</v>
      </c>
      <c r="K562" s="8" t="s">
        <v>3</v>
      </c>
      <c r="L562" s="8" t="s">
        <v>4</v>
      </c>
      <c r="M562" s="8" t="s">
        <v>1595</v>
      </c>
    </row>
    <row r="563" spans="1:13" ht="14.4" x14ac:dyDescent="0.3">
      <c r="A563" s="6">
        <v>45048</v>
      </c>
      <c r="B563" s="8">
        <v>1248536</v>
      </c>
      <c r="C563" s="8" t="s">
        <v>1317</v>
      </c>
      <c r="D563" s="8" t="s">
        <v>43</v>
      </c>
      <c r="E563" s="16">
        <v>67422</v>
      </c>
      <c r="F563" s="8" t="s">
        <v>1318</v>
      </c>
      <c r="G563" s="6">
        <v>45044</v>
      </c>
      <c r="H563" s="8" t="s">
        <v>44</v>
      </c>
      <c r="I563" s="44" t="s">
        <v>2</v>
      </c>
      <c r="J563" s="6">
        <f t="shared" si="11"/>
        <v>45089</v>
      </c>
      <c r="K563" s="8" t="s">
        <v>1319</v>
      </c>
      <c r="L563" s="8" t="s">
        <v>4</v>
      </c>
      <c r="M563" s="8" t="s">
        <v>1595</v>
      </c>
    </row>
    <row r="564" spans="1:13" ht="14.4" x14ac:dyDescent="0.3">
      <c r="A564" s="6">
        <v>45048</v>
      </c>
      <c r="B564" s="8">
        <v>1248536</v>
      </c>
      <c r="C564" s="8" t="s">
        <v>1317</v>
      </c>
      <c r="D564" s="8" t="s">
        <v>43</v>
      </c>
      <c r="E564" s="16">
        <v>31824</v>
      </c>
      <c r="F564" s="8" t="s">
        <v>1320</v>
      </c>
      <c r="G564" s="6">
        <v>45044</v>
      </c>
      <c r="H564" s="8" t="s">
        <v>44</v>
      </c>
      <c r="I564" s="44" t="s">
        <v>2</v>
      </c>
      <c r="J564" s="6">
        <f t="shared" si="11"/>
        <v>45089</v>
      </c>
      <c r="K564" s="8" t="s">
        <v>1319</v>
      </c>
      <c r="L564" s="8" t="s">
        <v>4</v>
      </c>
      <c r="M564" s="8" t="s">
        <v>1595</v>
      </c>
    </row>
    <row r="565" spans="1:13" ht="14.4" x14ac:dyDescent="0.3">
      <c r="A565" s="6">
        <v>45048</v>
      </c>
      <c r="B565" s="8">
        <v>1248414</v>
      </c>
      <c r="C565" s="8" t="s">
        <v>1321</v>
      </c>
      <c r="D565" s="8" t="s">
        <v>8</v>
      </c>
      <c r="E565" s="16">
        <v>150000</v>
      </c>
      <c r="F565" s="8" t="s">
        <v>1322</v>
      </c>
      <c r="G565" s="6">
        <v>45044</v>
      </c>
      <c r="H565" s="8" t="s">
        <v>6</v>
      </c>
      <c r="I565" s="44" t="s">
        <v>2</v>
      </c>
      <c r="J565" s="6">
        <f t="shared" si="11"/>
        <v>45089</v>
      </c>
      <c r="K565" s="8" t="s">
        <v>1323</v>
      </c>
      <c r="L565" s="8" t="s">
        <v>7</v>
      </c>
      <c r="M565" s="8" t="s">
        <v>1595</v>
      </c>
    </row>
    <row r="566" spans="1:13" ht="14.4" x14ac:dyDescent="0.3">
      <c r="A566" s="6">
        <v>45048</v>
      </c>
      <c r="B566" s="8">
        <v>1248414</v>
      </c>
      <c r="C566" s="8" t="s">
        <v>1321</v>
      </c>
      <c r="D566" s="8" t="s">
        <v>8</v>
      </c>
      <c r="E566" s="16">
        <v>190830</v>
      </c>
      <c r="F566" s="8" t="s">
        <v>1324</v>
      </c>
      <c r="G566" s="6">
        <v>45044</v>
      </c>
      <c r="H566" s="8" t="s">
        <v>6</v>
      </c>
      <c r="I566" s="44" t="s">
        <v>2</v>
      </c>
      <c r="J566" s="6">
        <f t="shared" si="11"/>
        <v>45089</v>
      </c>
      <c r="K566" s="8" t="s">
        <v>1323</v>
      </c>
      <c r="L566" s="8" t="s">
        <v>7</v>
      </c>
      <c r="M566" s="8" t="s">
        <v>1595</v>
      </c>
    </row>
    <row r="567" spans="1:13" ht="14.4" x14ac:dyDescent="0.3">
      <c r="A567" s="6">
        <v>45049</v>
      </c>
      <c r="B567" s="8">
        <v>1179553</v>
      </c>
      <c r="C567" s="8" t="s">
        <v>263</v>
      </c>
      <c r="D567" s="8" t="s">
        <v>5</v>
      </c>
      <c r="E567" s="16">
        <v>800000</v>
      </c>
      <c r="F567" s="8" t="s">
        <v>1325</v>
      </c>
      <c r="G567" s="6">
        <v>45046</v>
      </c>
      <c r="H567" s="8" t="s">
        <v>6</v>
      </c>
      <c r="I567" s="44" t="s">
        <v>2</v>
      </c>
      <c r="J567" s="6">
        <f t="shared" si="11"/>
        <v>45091</v>
      </c>
      <c r="K567" s="8" t="s">
        <v>1326</v>
      </c>
      <c r="L567" s="8" t="s">
        <v>7</v>
      </c>
      <c r="M567" s="8" t="s">
        <v>1595</v>
      </c>
    </row>
    <row r="568" spans="1:13" ht="14.4" x14ac:dyDescent="0.3">
      <c r="A568" s="6">
        <v>45049</v>
      </c>
      <c r="B568" s="8">
        <v>1189976</v>
      </c>
      <c r="C568" s="8" t="s">
        <v>88</v>
      </c>
      <c r="D568" s="8" t="s">
        <v>615</v>
      </c>
      <c r="E568" s="16">
        <v>30000</v>
      </c>
      <c r="F568" s="8" t="s">
        <v>1327</v>
      </c>
      <c r="G568" s="6">
        <v>45046</v>
      </c>
      <c r="H568" s="8" t="s">
        <v>38</v>
      </c>
      <c r="I568" s="44" t="s">
        <v>2</v>
      </c>
      <c r="J568" s="6">
        <f t="shared" si="11"/>
        <v>45091</v>
      </c>
      <c r="K568" s="8" t="s">
        <v>36</v>
      </c>
      <c r="L568" s="8" t="s">
        <v>4</v>
      </c>
      <c r="M568" s="8" t="s">
        <v>1595</v>
      </c>
    </row>
    <row r="569" spans="1:13" ht="14.4" x14ac:dyDescent="0.3">
      <c r="A569" s="6">
        <v>45049</v>
      </c>
      <c r="B569" s="8">
        <v>1193703</v>
      </c>
      <c r="C569" s="8" t="s">
        <v>582</v>
      </c>
      <c r="D569" s="8" t="s">
        <v>5</v>
      </c>
      <c r="E569" s="16">
        <v>176025.60000000001</v>
      </c>
      <c r="F569" s="8" t="s">
        <v>1328</v>
      </c>
      <c r="G569" s="6">
        <v>45048</v>
      </c>
      <c r="H569" s="8" t="s">
        <v>6</v>
      </c>
      <c r="I569" s="44" t="s">
        <v>96</v>
      </c>
      <c r="J569" s="6">
        <f t="shared" si="11"/>
        <v>45093</v>
      </c>
      <c r="K569" s="8" t="s">
        <v>1314</v>
      </c>
      <c r="L569" s="8" t="s">
        <v>4</v>
      </c>
      <c r="M569" s="8" t="s">
        <v>1595</v>
      </c>
    </row>
    <row r="570" spans="1:13" ht="14.4" x14ac:dyDescent="0.3">
      <c r="A570" s="6">
        <v>45049</v>
      </c>
      <c r="B570" s="8">
        <v>1235403</v>
      </c>
      <c r="C570" s="8" t="s">
        <v>1248</v>
      </c>
      <c r="D570" s="8" t="s">
        <v>115</v>
      </c>
      <c r="E570" s="16">
        <v>40800</v>
      </c>
      <c r="F570" s="8" t="s">
        <v>1329</v>
      </c>
      <c r="G570" s="6">
        <v>45046</v>
      </c>
      <c r="H570" s="8" t="s">
        <v>6</v>
      </c>
      <c r="I570" s="44" t="s">
        <v>2</v>
      </c>
      <c r="J570" s="6">
        <f t="shared" si="11"/>
        <v>45091</v>
      </c>
      <c r="K570" s="8" t="s">
        <v>1330</v>
      </c>
      <c r="L570" s="8" t="s">
        <v>4</v>
      </c>
      <c r="M570" s="8" t="s">
        <v>1595</v>
      </c>
    </row>
    <row r="571" spans="1:13" ht="14.4" x14ac:dyDescent="0.3">
      <c r="A571" s="6">
        <v>45049</v>
      </c>
      <c r="B571" s="8">
        <v>1247982</v>
      </c>
      <c r="C571" s="8" t="s">
        <v>1331</v>
      </c>
      <c r="D571" s="8" t="s">
        <v>115</v>
      </c>
      <c r="E571" s="16">
        <v>30000</v>
      </c>
      <c r="F571" s="8" t="s">
        <v>1332</v>
      </c>
      <c r="G571" s="6">
        <v>45047</v>
      </c>
      <c r="H571" s="8" t="s">
        <v>1333</v>
      </c>
      <c r="I571" s="44" t="s">
        <v>2</v>
      </c>
      <c r="J571" s="6">
        <f t="shared" si="11"/>
        <v>45092</v>
      </c>
      <c r="K571" s="8" t="s">
        <v>3</v>
      </c>
      <c r="L571" s="8" t="s">
        <v>4</v>
      </c>
      <c r="M571" s="8" t="s">
        <v>1595</v>
      </c>
    </row>
    <row r="572" spans="1:13" ht="14.4" x14ac:dyDescent="0.3">
      <c r="A572" s="6">
        <v>45049</v>
      </c>
      <c r="B572" s="8">
        <v>1222855</v>
      </c>
      <c r="C572" s="8" t="s">
        <v>82</v>
      </c>
      <c r="D572" s="8" t="s">
        <v>615</v>
      </c>
      <c r="E572" s="16">
        <v>50000</v>
      </c>
      <c r="F572" s="8" t="s">
        <v>1334</v>
      </c>
      <c r="G572" s="6">
        <v>45046</v>
      </c>
      <c r="H572" s="8" t="s">
        <v>10</v>
      </c>
      <c r="I572" s="44" t="s">
        <v>2</v>
      </c>
      <c r="J572" s="6">
        <f t="shared" si="11"/>
        <v>45091</v>
      </c>
      <c r="K572" s="8" t="s">
        <v>636</v>
      </c>
      <c r="L572" s="8" t="s">
        <v>7</v>
      </c>
      <c r="M572" s="8" t="s">
        <v>1595</v>
      </c>
    </row>
    <row r="573" spans="1:13" ht="14.4" x14ac:dyDescent="0.3">
      <c r="A573" s="6">
        <v>45049</v>
      </c>
      <c r="B573" s="8">
        <v>1248543</v>
      </c>
      <c r="C573" s="8" t="s">
        <v>1335</v>
      </c>
      <c r="D573" s="8" t="s">
        <v>8</v>
      </c>
      <c r="E573" s="16">
        <v>49782</v>
      </c>
      <c r="F573" s="8" t="s">
        <v>1336</v>
      </c>
      <c r="G573" s="6">
        <v>45048</v>
      </c>
      <c r="H573" s="8" t="s">
        <v>6</v>
      </c>
      <c r="I573" s="44" t="s">
        <v>2</v>
      </c>
      <c r="J573" s="6">
        <f t="shared" si="11"/>
        <v>45093</v>
      </c>
      <c r="K573" s="8" t="s">
        <v>1337</v>
      </c>
      <c r="L573" s="8" t="s">
        <v>7</v>
      </c>
      <c r="M573" s="8" t="s">
        <v>1595</v>
      </c>
    </row>
    <row r="574" spans="1:13" ht="14.4" x14ac:dyDescent="0.3">
      <c r="A574" s="6">
        <v>45051</v>
      </c>
      <c r="B574" s="8">
        <v>1193703</v>
      </c>
      <c r="C574" s="8" t="s">
        <v>582</v>
      </c>
      <c r="D574" s="8" t="s">
        <v>5</v>
      </c>
      <c r="E574" s="16">
        <v>176025.60000000001</v>
      </c>
      <c r="F574" s="8" t="s">
        <v>1338</v>
      </c>
      <c r="G574" s="6">
        <v>45050</v>
      </c>
      <c r="H574" s="8" t="s">
        <v>6</v>
      </c>
      <c r="I574" s="44" t="s">
        <v>96</v>
      </c>
      <c r="J574" s="6">
        <f>G556+45</f>
        <v>45081</v>
      </c>
      <c r="K574" s="8" t="s">
        <v>1314</v>
      </c>
      <c r="L574" s="8" t="s">
        <v>4</v>
      </c>
      <c r="M574" s="8" t="s">
        <v>1595</v>
      </c>
    </row>
    <row r="575" spans="1:13" ht="14.4" x14ac:dyDescent="0.3">
      <c r="A575" s="6">
        <v>45051</v>
      </c>
      <c r="B575" s="8">
        <v>1193703</v>
      </c>
      <c r="C575" s="8" t="s">
        <v>582</v>
      </c>
      <c r="D575" s="8" t="s">
        <v>5</v>
      </c>
      <c r="E575" s="16">
        <v>176025.60000000001</v>
      </c>
      <c r="F575" s="8" t="s">
        <v>1339</v>
      </c>
      <c r="G575" s="6">
        <v>45049</v>
      </c>
      <c r="H575" s="8" t="s">
        <v>6</v>
      </c>
      <c r="I575" s="44" t="s">
        <v>96</v>
      </c>
      <c r="J575" s="6">
        <f>G575+45</f>
        <v>45094</v>
      </c>
      <c r="K575" s="8" t="s">
        <v>1314</v>
      </c>
      <c r="L575" s="8" t="s">
        <v>4</v>
      </c>
      <c r="M575" s="8" t="s">
        <v>1595</v>
      </c>
    </row>
    <row r="576" spans="1:13" ht="14.4" x14ac:dyDescent="0.3">
      <c r="A576" s="6">
        <v>45055</v>
      </c>
      <c r="B576" s="8">
        <v>1193703</v>
      </c>
      <c r="C576" s="8" t="s">
        <v>582</v>
      </c>
      <c r="D576" s="8" t="s">
        <v>5</v>
      </c>
      <c r="E576" s="16">
        <v>157656</v>
      </c>
      <c r="F576" s="8" t="s">
        <v>1340</v>
      </c>
      <c r="G576" s="6">
        <v>45054</v>
      </c>
      <c r="H576" s="8" t="s">
        <v>6</v>
      </c>
      <c r="I576" s="44" t="s">
        <v>96</v>
      </c>
      <c r="J576" s="6">
        <f>+G576+45</f>
        <v>45099</v>
      </c>
      <c r="K576" s="8" t="s">
        <v>1314</v>
      </c>
      <c r="L576" s="8" t="s">
        <v>4</v>
      </c>
      <c r="M576" s="8" t="s">
        <v>1595</v>
      </c>
    </row>
    <row r="577" spans="1:13" ht="14.4" x14ac:dyDescent="0.3">
      <c r="A577" s="6">
        <v>45055</v>
      </c>
      <c r="B577" s="8">
        <v>1231170</v>
      </c>
      <c r="C577" s="8" t="s">
        <v>1341</v>
      </c>
      <c r="D577" s="8" t="s">
        <v>615</v>
      </c>
      <c r="E577" s="16">
        <v>42132</v>
      </c>
      <c r="F577" s="8" t="s">
        <v>1342</v>
      </c>
      <c r="G577" s="6">
        <v>45052</v>
      </c>
      <c r="H577" s="8" t="s">
        <v>182</v>
      </c>
      <c r="I577" s="44" t="s">
        <v>2</v>
      </c>
      <c r="J577" s="6">
        <f>+G577+45</f>
        <v>45097</v>
      </c>
      <c r="K577" s="37" t="s">
        <v>100</v>
      </c>
      <c r="L577" s="8" t="s">
        <v>4</v>
      </c>
      <c r="M577" s="8" t="s">
        <v>1595</v>
      </c>
    </row>
    <row r="578" spans="1:13" ht="14.4" x14ac:dyDescent="0.3">
      <c r="A578" s="6">
        <v>45056</v>
      </c>
      <c r="B578" s="8">
        <v>1193703</v>
      </c>
      <c r="C578" s="8" t="s">
        <v>582</v>
      </c>
      <c r="D578" s="8" t="s">
        <v>5</v>
      </c>
      <c r="E578" s="16">
        <v>165312</v>
      </c>
      <c r="F578" s="8" t="s">
        <v>1343</v>
      </c>
      <c r="G578" s="6">
        <v>45055</v>
      </c>
      <c r="H578" s="8" t="s">
        <v>6</v>
      </c>
      <c r="I578" s="44" t="s">
        <v>96</v>
      </c>
      <c r="J578" s="6">
        <f>+G578+45</f>
        <v>45100</v>
      </c>
      <c r="K578" s="8" t="s">
        <v>1314</v>
      </c>
      <c r="L578" s="8" t="s">
        <v>4</v>
      </c>
      <c r="M578" s="8" t="s">
        <v>1595</v>
      </c>
    </row>
    <row r="579" spans="1:13" ht="14.4" x14ac:dyDescent="0.3">
      <c r="A579" s="6">
        <v>45057</v>
      </c>
      <c r="B579" s="8">
        <v>1193703</v>
      </c>
      <c r="C579" s="8" t="s">
        <v>582</v>
      </c>
      <c r="D579" s="8" t="s">
        <v>5</v>
      </c>
      <c r="E579" s="16">
        <v>162768</v>
      </c>
      <c r="F579" s="8" t="s">
        <v>1344</v>
      </c>
      <c r="G579" s="6">
        <v>45056</v>
      </c>
      <c r="H579" s="8" t="s">
        <v>6</v>
      </c>
      <c r="I579" s="44" t="s">
        <v>96</v>
      </c>
      <c r="J579" s="6">
        <f>G579+45</f>
        <v>45101</v>
      </c>
      <c r="K579" s="8" t="s">
        <v>1314</v>
      </c>
      <c r="L579" s="8" t="s">
        <v>4</v>
      </c>
      <c r="M579" s="8" t="s">
        <v>1595</v>
      </c>
    </row>
    <row r="580" spans="1:13" ht="14.4" x14ac:dyDescent="0.3">
      <c r="A580" s="6">
        <v>45057</v>
      </c>
      <c r="B580" s="8">
        <v>1248308</v>
      </c>
      <c r="C580" s="8" t="s">
        <v>1150</v>
      </c>
      <c r="D580" s="8" t="s">
        <v>33</v>
      </c>
      <c r="E580" s="16">
        <v>200000</v>
      </c>
      <c r="F580" s="8" t="s">
        <v>1345</v>
      </c>
      <c r="G580" s="6">
        <v>45055</v>
      </c>
      <c r="H580" s="8" t="s">
        <v>64</v>
      </c>
      <c r="I580" s="44" t="s">
        <v>2</v>
      </c>
      <c r="J580" s="6">
        <f>+G580+45</f>
        <v>45100</v>
      </c>
      <c r="K580" s="8" t="s">
        <v>100</v>
      </c>
      <c r="L580" s="8" t="s">
        <v>4</v>
      </c>
      <c r="M580" s="8" t="s">
        <v>1595</v>
      </c>
    </row>
    <row r="581" spans="1:13" ht="14.4" x14ac:dyDescent="0.3">
      <c r="A581" s="6">
        <v>45057</v>
      </c>
      <c r="B581" s="8">
        <v>1248308</v>
      </c>
      <c r="C581" s="8" t="s">
        <v>1150</v>
      </c>
      <c r="D581" s="8" t="s">
        <v>33</v>
      </c>
      <c r="E581" s="16">
        <v>300000</v>
      </c>
      <c r="F581" s="8" t="s">
        <v>1346</v>
      </c>
      <c r="G581" s="6">
        <v>45055</v>
      </c>
      <c r="H581" s="8" t="s">
        <v>64</v>
      </c>
      <c r="I581" s="44" t="s">
        <v>89</v>
      </c>
      <c r="J581" s="6">
        <f t="shared" ref="J581:J624" si="12">G581+45</f>
        <v>45100</v>
      </c>
      <c r="K581" s="8" t="s">
        <v>36</v>
      </c>
      <c r="L581" s="8" t="s">
        <v>4</v>
      </c>
      <c r="M581" s="8" t="s">
        <v>1595</v>
      </c>
    </row>
    <row r="582" spans="1:13" ht="14.4" x14ac:dyDescent="0.3">
      <c r="A582" s="6">
        <v>45058</v>
      </c>
      <c r="B582" s="8">
        <v>1193703</v>
      </c>
      <c r="C582" s="8" t="s">
        <v>582</v>
      </c>
      <c r="D582" s="8" t="s">
        <v>5</v>
      </c>
      <c r="E582" s="16">
        <v>141768</v>
      </c>
      <c r="F582" s="8" t="s">
        <v>1347</v>
      </c>
      <c r="G582" s="6">
        <v>45057</v>
      </c>
      <c r="H582" s="8" t="s">
        <v>6</v>
      </c>
      <c r="I582" s="44" t="s">
        <v>96</v>
      </c>
      <c r="J582" s="6">
        <f t="shared" si="12"/>
        <v>45102</v>
      </c>
      <c r="K582" s="8" t="s">
        <v>1314</v>
      </c>
      <c r="L582" s="8" t="s">
        <v>4</v>
      </c>
      <c r="M582" s="8" t="s">
        <v>1595</v>
      </c>
    </row>
    <row r="583" spans="1:13" ht="14.4" x14ac:dyDescent="0.3">
      <c r="A583" s="6">
        <v>45061</v>
      </c>
      <c r="B583" s="8">
        <v>1193703</v>
      </c>
      <c r="C583" s="8" t="s">
        <v>582</v>
      </c>
      <c r="D583" s="8" t="s">
        <v>5</v>
      </c>
      <c r="E583" s="16">
        <v>207456</v>
      </c>
      <c r="F583" s="8" t="s">
        <v>1348</v>
      </c>
      <c r="G583" s="6">
        <v>45058</v>
      </c>
      <c r="H583" s="8" t="s">
        <v>6</v>
      </c>
      <c r="I583" s="44" t="s">
        <v>96</v>
      </c>
      <c r="J583" s="6">
        <f t="shared" si="12"/>
        <v>45103</v>
      </c>
      <c r="K583" s="8" t="s">
        <v>1314</v>
      </c>
      <c r="L583" s="8" t="s">
        <v>4</v>
      </c>
      <c r="M583" s="8" t="s">
        <v>1595</v>
      </c>
    </row>
    <row r="584" spans="1:13" ht="14.4" x14ac:dyDescent="0.3">
      <c r="A584" s="6">
        <v>45061</v>
      </c>
      <c r="B584" s="8">
        <v>1248348</v>
      </c>
      <c r="C584" s="8" t="s">
        <v>1272</v>
      </c>
      <c r="D584" s="8" t="s">
        <v>615</v>
      </c>
      <c r="E584" s="16">
        <v>19440</v>
      </c>
      <c r="F584" s="8" t="s">
        <v>1349</v>
      </c>
      <c r="G584" s="6">
        <v>45057</v>
      </c>
      <c r="H584" s="8" t="s">
        <v>10</v>
      </c>
      <c r="I584" s="44" t="s">
        <v>2</v>
      </c>
      <c r="J584" s="6">
        <f t="shared" si="12"/>
        <v>45102</v>
      </c>
      <c r="K584" s="8" t="s">
        <v>3</v>
      </c>
      <c r="L584" s="8" t="s">
        <v>4</v>
      </c>
      <c r="M584" s="8" t="s">
        <v>1595</v>
      </c>
    </row>
    <row r="585" spans="1:13" ht="14.4" x14ac:dyDescent="0.3">
      <c r="A585" s="6">
        <v>45062</v>
      </c>
      <c r="B585" s="8">
        <v>1090079</v>
      </c>
      <c r="C585" s="8" t="s">
        <v>1291</v>
      </c>
      <c r="D585" s="8" t="s">
        <v>71</v>
      </c>
      <c r="E585" s="16">
        <v>205000</v>
      </c>
      <c r="F585" s="8" t="s">
        <v>1350</v>
      </c>
      <c r="G585" s="6">
        <v>45061</v>
      </c>
      <c r="H585" s="8" t="s">
        <v>6</v>
      </c>
      <c r="I585" s="44" t="s">
        <v>2</v>
      </c>
      <c r="J585" s="6">
        <f t="shared" si="12"/>
        <v>45106</v>
      </c>
      <c r="K585" s="8" t="s">
        <v>100</v>
      </c>
      <c r="L585" s="8" t="s">
        <v>4</v>
      </c>
      <c r="M585" s="8" t="s">
        <v>1595</v>
      </c>
    </row>
    <row r="586" spans="1:13" ht="14.4" x14ac:dyDescent="0.3">
      <c r="A586" s="6">
        <v>45062</v>
      </c>
      <c r="B586" s="8">
        <v>1193703</v>
      </c>
      <c r="C586" s="8" t="s">
        <v>582</v>
      </c>
      <c r="D586" s="8" t="s">
        <v>5</v>
      </c>
      <c r="E586" s="16">
        <v>204198</v>
      </c>
      <c r="F586" s="8" t="s">
        <v>1351</v>
      </c>
      <c r="G586" s="6">
        <v>45061</v>
      </c>
      <c r="H586" s="8" t="s">
        <v>6</v>
      </c>
      <c r="I586" s="44" t="s">
        <v>96</v>
      </c>
      <c r="J586" s="6">
        <f t="shared" si="12"/>
        <v>45106</v>
      </c>
      <c r="K586" s="8" t="s">
        <v>1314</v>
      </c>
      <c r="L586" s="8" t="s">
        <v>4</v>
      </c>
      <c r="M586" s="8" t="s">
        <v>1595</v>
      </c>
    </row>
    <row r="587" spans="1:13" ht="14.4" x14ac:dyDescent="0.3">
      <c r="A587" s="6">
        <v>45063</v>
      </c>
      <c r="B587" s="8">
        <v>1193703</v>
      </c>
      <c r="C587" s="8" t="s">
        <v>582</v>
      </c>
      <c r="D587" s="8" t="s">
        <v>5</v>
      </c>
      <c r="E587" s="16">
        <v>245130</v>
      </c>
      <c r="F587" s="8" t="s">
        <v>1352</v>
      </c>
      <c r="G587" s="6">
        <v>45062</v>
      </c>
      <c r="H587" s="8" t="s">
        <v>6</v>
      </c>
      <c r="I587" s="44" t="s">
        <v>96</v>
      </c>
      <c r="J587" s="6">
        <f t="shared" si="12"/>
        <v>45107</v>
      </c>
      <c r="K587" s="8" t="s">
        <v>1314</v>
      </c>
      <c r="L587" s="8" t="s">
        <v>4</v>
      </c>
      <c r="M587" s="8" t="s">
        <v>1595</v>
      </c>
    </row>
    <row r="588" spans="1:13" ht="14.4" x14ac:dyDescent="0.3">
      <c r="A588" s="6">
        <v>45064</v>
      </c>
      <c r="B588" s="8">
        <v>1193703</v>
      </c>
      <c r="C588" s="8" t="s">
        <v>582</v>
      </c>
      <c r="D588" s="8" t="s">
        <v>5</v>
      </c>
      <c r="E588" s="16">
        <v>206640</v>
      </c>
      <c r="F588" s="8" t="s">
        <v>1353</v>
      </c>
      <c r="G588" s="6">
        <v>45063</v>
      </c>
      <c r="H588" s="8" t="s">
        <v>6</v>
      </c>
      <c r="I588" s="44" t="s">
        <v>96</v>
      </c>
      <c r="J588" s="6">
        <f t="shared" si="12"/>
        <v>45108</v>
      </c>
      <c r="K588" s="8" t="s">
        <v>1314</v>
      </c>
      <c r="L588" s="8" t="s">
        <v>4</v>
      </c>
      <c r="M588" s="8" t="s">
        <v>1595</v>
      </c>
    </row>
    <row r="589" spans="1:13" ht="14.4" x14ac:dyDescent="0.3">
      <c r="A589" s="6">
        <v>45065</v>
      </c>
      <c r="B589" s="8">
        <v>1196293</v>
      </c>
      <c r="C589" s="8" t="s">
        <v>1354</v>
      </c>
      <c r="D589" s="8" t="s">
        <v>71</v>
      </c>
      <c r="E589" s="16">
        <v>252693</v>
      </c>
      <c r="F589" s="8" t="s">
        <v>1355</v>
      </c>
      <c r="G589" s="6">
        <v>45063</v>
      </c>
      <c r="H589" s="8" t="s">
        <v>513</v>
      </c>
      <c r="I589" s="44" t="s">
        <v>2</v>
      </c>
      <c r="J589" s="6">
        <f t="shared" si="12"/>
        <v>45108</v>
      </c>
      <c r="K589" s="8" t="s">
        <v>1356</v>
      </c>
      <c r="L589" s="8" t="s">
        <v>7</v>
      </c>
      <c r="M589" s="8" t="s">
        <v>1595</v>
      </c>
    </row>
    <row r="590" spans="1:13" ht="14.4" x14ac:dyDescent="0.3">
      <c r="A590" s="6">
        <v>45065</v>
      </c>
      <c r="B590" s="8">
        <v>1193703</v>
      </c>
      <c r="C590" s="8" t="s">
        <v>582</v>
      </c>
      <c r="D590" s="8" t="s">
        <v>5</v>
      </c>
      <c r="E590" s="16">
        <v>200508</v>
      </c>
      <c r="F590" s="8" t="s">
        <v>1357</v>
      </c>
      <c r="G590" s="6">
        <v>45064</v>
      </c>
      <c r="H590" s="8" t="s">
        <v>6</v>
      </c>
      <c r="I590" s="44" t="s">
        <v>96</v>
      </c>
      <c r="J590" s="6">
        <f t="shared" si="12"/>
        <v>45109</v>
      </c>
      <c r="K590" s="8" t="s">
        <v>1314</v>
      </c>
      <c r="L590" s="8" t="s">
        <v>4</v>
      </c>
      <c r="M590" s="8" t="s">
        <v>1595</v>
      </c>
    </row>
    <row r="591" spans="1:13" ht="14.4" x14ac:dyDescent="0.3">
      <c r="A591" s="6">
        <v>45065</v>
      </c>
      <c r="B591" s="8">
        <v>1246774</v>
      </c>
      <c r="C591" s="8" t="s">
        <v>1358</v>
      </c>
      <c r="D591" s="8" t="s">
        <v>9</v>
      </c>
      <c r="E591" s="16">
        <v>31312</v>
      </c>
      <c r="F591" s="8" t="s">
        <v>1359</v>
      </c>
      <c r="G591" s="6">
        <v>45065</v>
      </c>
      <c r="H591" s="8" t="s">
        <v>1360</v>
      </c>
      <c r="I591" s="44" t="s">
        <v>176</v>
      </c>
      <c r="J591" s="6">
        <f t="shared" si="12"/>
        <v>45110</v>
      </c>
      <c r="K591" s="8" t="s">
        <v>1361</v>
      </c>
      <c r="L591" s="8" t="s">
        <v>7</v>
      </c>
      <c r="M591" s="8" t="s">
        <v>1595</v>
      </c>
    </row>
    <row r="592" spans="1:13" ht="14.4" x14ac:dyDescent="0.3">
      <c r="A592" s="6">
        <v>45068</v>
      </c>
      <c r="B592" s="8">
        <v>1193703</v>
      </c>
      <c r="C592" s="8" t="s">
        <v>582</v>
      </c>
      <c r="D592" s="8" t="s">
        <v>5</v>
      </c>
      <c r="E592" s="16">
        <v>208936</v>
      </c>
      <c r="F592" s="8" t="s">
        <v>1362</v>
      </c>
      <c r="G592" s="6">
        <v>45065</v>
      </c>
      <c r="H592" s="8" t="s">
        <v>6</v>
      </c>
      <c r="I592" s="44" t="s">
        <v>96</v>
      </c>
      <c r="J592" s="6">
        <f t="shared" si="12"/>
        <v>45110</v>
      </c>
      <c r="K592" s="8" t="s">
        <v>1314</v>
      </c>
      <c r="L592" s="8" t="s">
        <v>4</v>
      </c>
      <c r="M592" s="8" t="s">
        <v>1595</v>
      </c>
    </row>
    <row r="593" spans="1:13" ht="14.4" x14ac:dyDescent="0.3">
      <c r="A593" s="6">
        <v>45069</v>
      </c>
      <c r="B593" s="8">
        <v>1130102</v>
      </c>
      <c r="C593" s="8" t="s">
        <v>1217</v>
      </c>
      <c r="D593" s="8" t="s">
        <v>5</v>
      </c>
      <c r="E593" s="16">
        <v>45000</v>
      </c>
      <c r="F593" s="8" t="s">
        <v>1363</v>
      </c>
      <c r="G593" s="6">
        <v>45065</v>
      </c>
      <c r="H593" s="8" t="s">
        <v>34</v>
      </c>
      <c r="I593" s="44" t="s">
        <v>2</v>
      </c>
      <c r="J593" s="6">
        <f t="shared" si="12"/>
        <v>45110</v>
      </c>
      <c r="K593" s="8" t="s">
        <v>100</v>
      </c>
      <c r="L593" s="8" t="s">
        <v>4</v>
      </c>
      <c r="M593" s="8" t="s">
        <v>1595</v>
      </c>
    </row>
    <row r="594" spans="1:13" ht="14.4" x14ac:dyDescent="0.3">
      <c r="A594" s="6">
        <v>45069</v>
      </c>
      <c r="B594" s="8">
        <v>1065059</v>
      </c>
      <c r="C594" s="8" t="s">
        <v>217</v>
      </c>
      <c r="D594" s="8" t="s">
        <v>214</v>
      </c>
      <c r="E594" s="16">
        <v>33092.93</v>
      </c>
      <c r="F594" s="8" t="s">
        <v>1364</v>
      </c>
      <c r="G594" s="6">
        <v>45068</v>
      </c>
      <c r="H594" s="8" t="s">
        <v>12</v>
      </c>
      <c r="I594" s="44" t="s">
        <v>2</v>
      </c>
      <c r="J594" s="6">
        <f t="shared" si="12"/>
        <v>45113</v>
      </c>
      <c r="K594" s="8" t="s">
        <v>1365</v>
      </c>
      <c r="L594" s="8" t="s">
        <v>7</v>
      </c>
      <c r="M594" s="8" t="s">
        <v>1596</v>
      </c>
    </row>
    <row r="595" spans="1:13" ht="14.4" x14ac:dyDescent="0.3">
      <c r="A595" s="6">
        <v>45070</v>
      </c>
      <c r="B595" s="8">
        <v>1193703</v>
      </c>
      <c r="C595" s="8" t="s">
        <v>582</v>
      </c>
      <c r="D595" s="8" t="s">
        <v>5</v>
      </c>
      <c r="E595" s="16">
        <v>208936</v>
      </c>
      <c r="F595" s="8" t="s">
        <v>1366</v>
      </c>
      <c r="G595" s="6">
        <v>45039</v>
      </c>
      <c r="H595" s="8" t="s">
        <v>6</v>
      </c>
      <c r="I595" s="44" t="s">
        <v>96</v>
      </c>
      <c r="J595" s="6">
        <f t="shared" si="12"/>
        <v>45084</v>
      </c>
      <c r="K595" s="8" t="s">
        <v>1314</v>
      </c>
      <c r="L595" s="8" t="s">
        <v>4</v>
      </c>
      <c r="M595" s="8" t="s">
        <v>1595</v>
      </c>
    </row>
    <row r="596" spans="1:13" ht="14.4" x14ac:dyDescent="0.3">
      <c r="A596" s="6">
        <v>45071</v>
      </c>
      <c r="B596" s="8">
        <v>1193703</v>
      </c>
      <c r="C596" s="8" t="s">
        <v>582</v>
      </c>
      <c r="D596" s="8" t="s">
        <v>5</v>
      </c>
      <c r="E596" s="16">
        <v>208936</v>
      </c>
      <c r="F596" s="8" t="s">
        <v>1367</v>
      </c>
      <c r="G596" s="6">
        <v>45040</v>
      </c>
      <c r="H596" s="8" t="s">
        <v>6</v>
      </c>
      <c r="I596" s="44" t="s">
        <v>96</v>
      </c>
      <c r="J596" s="6">
        <f t="shared" si="12"/>
        <v>45085</v>
      </c>
      <c r="K596" s="8" t="s">
        <v>1314</v>
      </c>
      <c r="L596" s="8" t="s">
        <v>4</v>
      </c>
      <c r="M596" s="8" t="s">
        <v>1595</v>
      </c>
    </row>
    <row r="597" spans="1:13" ht="14.4" x14ac:dyDescent="0.3">
      <c r="A597" s="6">
        <v>45071</v>
      </c>
      <c r="B597" s="8">
        <v>1238651</v>
      </c>
      <c r="C597" s="8" t="s">
        <v>218</v>
      </c>
      <c r="D597" s="8" t="s">
        <v>214</v>
      </c>
      <c r="E597" s="16">
        <v>50000</v>
      </c>
      <c r="F597" s="8" t="s">
        <v>1368</v>
      </c>
      <c r="G597" s="6">
        <v>45069</v>
      </c>
      <c r="H597" s="8" t="s">
        <v>6</v>
      </c>
      <c r="I597" s="44" t="s">
        <v>2</v>
      </c>
      <c r="J597" s="6">
        <f t="shared" si="12"/>
        <v>45114</v>
      </c>
      <c r="K597" s="8" t="s">
        <v>3</v>
      </c>
      <c r="L597" s="8" t="s">
        <v>4</v>
      </c>
      <c r="M597" s="8" t="s">
        <v>1596</v>
      </c>
    </row>
    <row r="598" spans="1:13" ht="14.4" x14ac:dyDescent="0.3">
      <c r="A598" s="6">
        <v>45072</v>
      </c>
      <c r="B598" s="8">
        <v>1193703</v>
      </c>
      <c r="C598" s="8" t="s">
        <v>582</v>
      </c>
      <c r="D598" s="8" t="s">
        <v>5</v>
      </c>
      <c r="E598" s="16">
        <v>189420</v>
      </c>
      <c r="F598" s="8" t="s">
        <v>1369</v>
      </c>
      <c r="G598" s="6">
        <v>45041</v>
      </c>
      <c r="H598" s="8" t="s">
        <v>6</v>
      </c>
      <c r="I598" s="44" t="s">
        <v>96</v>
      </c>
      <c r="J598" s="6">
        <f t="shared" si="12"/>
        <v>45086</v>
      </c>
      <c r="K598" s="8" t="s">
        <v>1314</v>
      </c>
      <c r="L598" s="8" t="s">
        <v>4</v>
      </c>
      <c r="M598" s="8" t="s">
        <v>1595</v>
      </c>
    </row>
    <row r="599" spans="1:13" ht="14.4" x14ac:dyDescent="0.3">
      <c r="A599" s="6">
        <v>45075</v>
      </c>
      <c r="B599" s="8">
        <v>1193143</v>
      </c>
      <c r="C599" s="8" t="s">
        <v>1370</v>
      </c>
      <c r="D599" s="8" t="s">
        <v>28</v>
      </c>
      <c r="E599" s="16">
        <v>150000</v>
      </c>
      <c r="F599" s="8" t="s">
        <v>1371</v>
      </c>
      <c r="G599" s="6">
        <v>45072</v>
      </c>
      <c r="H599" s="8" t="s">
        <v>29</v>
      </c>
      <c r="I599" s="44" t="s">
        <v>1372</v>
      </c>
      <c r="J599" s="6">
        <f t="shared" si="12"/>
        <v>45117</v>
      </c>
      <c r="K599" s="8" t="s">
        <v>1373</v>
      </c>
      <c r="L599" s="8" t="s">
        <v>7</v>
      </c>
      <c r="M599" s="8" t="s">
        <v>1595</v>
      </c>
    </row>
    <row r="600" spans="1:13" ht="14.4" x14ac:dyDescent="0.3">
      <c r="A600" s="6">
        <v>45075</v>
      </c>
      <c r="B600" s="8">
        <v>1193703</v>
      </c>
      <c r="C600" s="8" t="s">
        <v>582</v>
      </c>
      <c r="D600" s="8" t="s">
        <v>5</v>
      </c>
      <c r="E600" s="16">
        <v>189420</v>
      </c>
      <c r="F600" s="8" t="s">
        <v>1374</v>
      </c>
      <c r="G600" s="6">
        <v>45072</v>
      </c>
      <c r="H600" s="8" t="s">
        <v>6</v>
      </c>
      <c r="I600" s="44" t="s">
        <v>96</v>
      </c>
      <c r="J600" s="6">
        <f t="shared" si="12"/>
        <v>45117</v>
      </c>
      <c r="K600" s="8" t="s">
        <v>1314</v>
      </c>
      <c r="L600" s="8" t="s">
        <v>4</v>
      </c>
      <c r="M600" s="8" t="s">
        <v>1595</v>
      </c>
    </row>
    <row r="601" spans="1:13" ht="14.4" x14ac:dyDescent="0.3">
      <c r="A601" s="6">
        <v>45076</v>
      </c>
      <c r="B601" s="8">
        <v>1193703</v>
      </c>
      <c r="C601" s="8" t="s">
        <v>582</v>
      </c>
      <c r="D601" s="8" t="s">
        <v>5</v>
      </c>
      <c r="E601" s="16">
        <v>189420</v>
      </c>
      <c r="F601" s="8" t="s">
        <v>1375</v>
      </c>
      <c r="G601" s="6">
        <v>45073</v>
      </c>
      <c r="H601" s="8" t="s">
        <v>6</v>
      </c>
      <c r="I601" s="44" t="s">
        <v>96</v>
      </c>
      <c r="J601" s="6">
        <f t="shared" si="12"/>
        <v>45118</v>
      </c>
      <c r="K601" s="8" t="s">
        <v>1314</v>
      </c>
      <c r="L601" s="8" t="s">
        <v>4</v>
      </c>
      <c r="M601" s="8" t="s">
        <v>1595</v>
      </c>
    </row>
    <row r="602" spans="1:13" ht="14.4" x14ac:dyDescent="0.3">
      <c r="A602" s="6">
        <v>45076</v>
      </c>
      <c r="B602" s="8">
        <v>1193703</v>
      </c>
      <c r="C602" s="8" t="s">
        <v>582</v>
      </c>
      <c r="D602" s="8" t="s">
        <v>5</v>
      </c>
      <c r="E602" s="16">
        <v>189420</v>
      </c>
      <c r="F602" s="8" t="s">
        <v>1376</v>
      </c>
      <c r="G602" s="6">
        <v>45074</v>
      </c>
      <c r="H602" s="8" t="s">
        <v>6</v>
      </c>
      <c r="I602" s="44" t="s">
        <v>96</v>
      </c>
      <c r="J602" s="6">
        <f t="shared" si="12"/>
        <v>45119</v>
      </c>
      <c r="K602" s="8" t="s">
        <v>1314</v>
      </c>
      <c r="L602" s="8" t="s">
        <v>4</v>
      </c>
      <c r="M602" s="8" t="s">
        <v>1595</v>
      </c>
    </row>
    <row r="603" spans="1:13" ht="14.4" x14ac:dyDescent="0.3">
      <c r="A603" s="6">
        <v>45076</v>
      </c>
      <c r="B603" s="8">
        <v>1223747</v>
      </c>
      <c r="C603" s="8" t="s">
        <v>848</v>
      </c>
      <c r="D603" s="8" t="s">
        <v>84</v>
      </c>
      <c r="E603" s="16">
        <v>389629.13</v>
      </c>
      <c r="F603" s="8" t="s">
        <v>1377</v>
      </c>
      <c r="G603" s="6">
        <v>45075</v>
      </c>
      <c r="H603" s="8" t="s">
        <v>14</v>
      </c>
      <c r="I603" s="44" t="s">
        <v>2</v>
      </c>
      <c r="J603" s="6">
        <f t="shared" si="12"/>
        <v>45120</v>
      </c>
      <c r="K603" s="8" t="s">
        <v>1378</v>
      </c>
      <c r="L603" s="8" t="s">
        <v>7</v>
      </c>
      <c r="M603" s="8" t="s">
        <v>1596</v>
      </c>
    </row>
    <row r="604" spans="1:13" ht="14.4" x14ac:dyDescent="0.3">
      <c r="A604" s="6">
        <v>45078</v>
      </c>
      <c r="B604" s="8">
        <v>1222855</v>
      </c>
      <c r="C604" s="8" t="s">
        <v>82</v>
      </c>
      <c r="D604" s="8" t="s">
        <v>615</v>
      </c>
      <c r="E604" s="16">
        <v>30000</v>
      </c>
      <c r="F604" s="8" t="s">
        <v>1379</v>
      </c>
      <c r="G604" s="6">
        <v>45076</v>
      </c>
      <c r="H604" s="8" t="s">
        <v>10</v>
      </c>
      <c r="I604" s="44" t="s">
        <v>2</v>
      </c>
      <c r="J604" s="6">
        <f t="shared" si="12"/>
        <v>45121</v>
      </c>
      <c r="K604" s="8" t="s">
        <v>1380</v>
      </c>
      <c r="L604" s="8" t="s">
        <v>7</v>
      </c>
      <c r="M604" s="8" t="s">
        <v>1595</v>
      </c>
    </row>
    <row r="605" spans="1:13" ht="14.4" x14ac:dyDescent="0.3">
      <c r="A605" s="6">
        <v>45078</v>
      </c>
      <c r="B605" s="8">
        <v>1243071</v>
      </c>
      <c r="C605" s="8" t="s">
        <v>595</v>
      </c>
      <c r="D605" s="8" t="s">
        <v>41</v>
      </c>
      <c r="E605" s="16">
        <v>60204</v>
      </c>
      <c r="F605" s="8" t="s">
        <v>1381</v>
      </c>
      <c r="G605" s="6">
        <v>45076</v>
      </c>
      <c r="H605" s="8" t="s">
        <v>1057</v>
      </c>
      <c r="I605" s="44" t="s">
        <v>2</v>
      </c>
      <c r="J605" s="6">
        <f t="shared" si="12"/>
        <v>45121</v>
      </c>
      <c r="K605" s="8" t="s">
        <v>1382</v>
      </c>
      <c r="L605" s="8" t="s">
        <v>7</v>
      </c>
      <c r="M605" s="8" t="s">
        <v>1595</v>
      </c>
    </row>
    <row r="606" spans="1:13" ht="14.4" x14ac:dyDescent="0.3">
      <c r="A606" s="6">
        <v>45078</v>
      </c>
      <c r="B606" s="8">
        <v>1247467</v>
      </c>
      <c r="C606" s="8" t="s">
        <v>1000</v>
      </c>
      <c r="D606" s="8" t="s">
        <v>8</v>
      </c>
      <c r="E606" s="16">
        <v>79632</v>
      </c>
      <c r="F606" s="8" t="s">
        <v>1383</v>
      </c>
      <c r="G606" s="6">
        <v>45064</v>
      </c>
      <c r="H606" s="8" t="s">
        <v>6</v>
      </c>
      <c r="I606" s="44" t="s">
        <v>2</v>
      </c>
      <c r="J606" s="6">
        <f t="shared" si="12"/>
        <v>45109</v>
      </c>
      <c r="K606" s="8" t="s">
        <v>3</v>
      </c>
      <c r="L606" s="8" t="s">
        <v>4</v>
      </c>
      <c r="M606" s="8" t="s">
        <v>1595</v>
      </c>
    </row>
    <row r="607" spans="1:13" ht="14.4" x14ac:dyDescent="0.3">
      <c r="A607" s="6">
        <v>45079</v>
      </c>
      <c r="B607" s="8">
        <v>1247545</v>
      </c>
      <c r="C607" s="8" t="s">
        <v>1121</v>
      </c>
      <c r="D607" s="8" t="s">
        <v>71</v>
      </c>
      <c r="E607" s="16">
        <v>29324</v>
      </c>
      <c r="F607" s="8" t="s">
        <v>1384</v>
      </c>
      <c r="G607" s="6">
        <v>45080</v>
      </c>
      <c r="H607" s="8" t="s">
        <v>1123</v>
      </c>
      <c r="I607" s="44" t="s">
        <v>2</v>
      </c>
      <c r="J607" s="6">
        <f t="shared" si="12"/>
        <v>45125</v>
      </c>
      <c r="K607" s="8" t="s">
        <v>1385</v>
      </c>
      <c r="L607" s="8" t="s">
        <v>7</v>
      </c>
      <c r="M607" s="8" t="s">
        <v>1595</v>
      </c>
    </row>
    <row r="608" spans="1:13" ht="14.4" x14ac:dyDescent="0.3">
      <c r="A608" s="6">
        <v>45082</v>
      </c>
      <c r="B608" s="8">
        <v>1110664</v>
      </c>
      <c r="C608" s="8" t="s">
        <v>1386</v>
      </c>
      <c r="D608" s="8" t="s">
        <v>33</v>
      </c>
      <c r="E608" s="16">
        <v>136391.99</v>
      </c>
      <c r="F608" s="8" t="s">
        <v>1387</v>
      </c>
      <c r="G608" s="6">
        <v>45077</v>
      </c>
      <c r="H608" s="8" t="s">
        <v>44</v>
      </c>
      <c r="I608" s="44" t="s">
        <v>450</v>
      </c>
      <c r="J608" s="6">
        <f t="shared" si="12"/>
        <v>45122</v>
      </c>
      <c r="K608" s="8" t="s">
        <v>1388</v>
      </c>
      <c r="L608" s="8" t="s">
        <v>7</v>
      </c>
      <c r="M608" s="8" t="s">
        <v>1595</v>
      </c>
    </row>
    <row r="609" spans="1:13" ht="14.4" x14ac:dyDescent="0.3">
      <c r="A609" s="6">
        <v>45082</v>
      </c>
      <c r="B609" s="8">
        <v>1110664</v>
      </c>
      <c r="C609" s="8" t="s">
        <v>1386</v>
      </c>
      <c r="D609" s="8" t="s">
        <v>33</v>
      </c>
      <c r="E609" s="16">
        <v>23688</v>
      </c>
      <c r="F609" s="8" t="s">
        <v>1389</v>
      </c>
      <c r="G609" s="6">
        <v>45077</v>
      </c>
      <c r="H609" s="8" t="s">
        <v>44</v>
      </c>
      <c r="I609" s="44" t="s">
        <v>450</v>
      </c>
      <c r="J609" s="6">
        <f t="shared" si="12"/>
        <v>45122</v>
      </c>
      <c r="K609" s="8" t="s">
        <v>1388</v>
      </c>
      <c r="L609" s="8" t="s">
        <v>7</v>
      </c>
      <c r="M609" s="8" t="s">
        <v>1595</v>
      </c>
    </row>
    <row r="610" spans="1:13" ht="14.4" x14ac:dyDescent="0.3">
      <c r="A610" s="6">
        <v>45083</v>
      </c>
      <c r="B610" s="8">
        <v>1090079</v>
      </c>
      <c r="C610" s="8" t="s">
        <v>1291</v>
      </c>
      <c r="D610" s="8" t="s">
        <v>71</v>
      </c>
      <c r="E610" s="16">
        <v>205000</v>
      </c>
      <c r="F610" s="8" t="s">
        <v>1390</v>
      </c>
      <c r="G610" s="6">
        <v>45079</v>
      </c>
      <c r="H610" s="8" t="s">
        <v>6</v>
      </c>
      <c r="I610" s="44" t="s">
        <v>2</v>
      </c>
      <c r="J610" s="6">
        <f t="shared" si="12"/>
        <v>45124</v>
      </c>
      <c r="K610" s="8" t="s">
        <v>36</v>
      </c>
      <c r="L610" s="8" t="s">
        <v>4</v>
      </c>
      <c r="M610" s="8" t="s">
        <v>1595</v>
      </c>
    </row>
    <row r="611" spans="1:13" ht="14.4" x14ac:dyDescent="0.3">
      <c r="A611" s="6">
        <v>45083</v>
      </c>
      <c r="B611" s="8">
        <v>1090079</v>
      </c>
      <c r="C611" s="8" t="s">
        <v>1291</v>
      </c>
      <c r="D611" s="8" t="s">
        <v>71</v>
      </c>
      <c r="E611" s="16">
        <v>205000</v>
      </c>
      <c r="F611" s="8" t="s">
        <v>1350</v>
      </c>
      <c r="G611" s="6">
        <v>45079</v>
      </c>
      <c r="H611" s="8" t="s">
        <v>6</v>
      </c>
      <c r="I611" s="44" t="s">
        <v>2</v>
      </c>
      <c r="J611" s="6">
        <f t="shared" si="12"/>
        <v>45124</v>
      </c>
      <c r="K611" s="8" t="s">
        <v>36</v>
      </c>
      <c r="L611" s="8" t="s">
        <v>4</v>
      </c>
      <c r="M611" s="8" t="s">
        <v>1595</v>
      </c>
    </row>
    <row r="612" spans="1:13" ht="14.4" x14ac:dyDescent="0.3">
      <c r="A612" s="6">
        <v>45083</v>
      </c>
      <c r="B612" s="8">
        <v>1065059</v>
      </c>
      <c r="C612" s="8" t="s">
        <v>217</v>
      </c>
      <c r="D612" s="8" t="s">
        <v>214</v>
      </c>
      <c r="E612" s="16">
        <v>61908</v>
      </c>
      <c r="F612" s="8" t="s">
        <v>1391</v>
      </c>
      <c r="G612" s="6">
        <v>45082</v>
      </c>
      <c r="H612" s="8" t="s">
        <v>12</v>
      </c>
      <c r="I612" s="44" t="s">
        <v>2</v>
      </c>
      <c r="J612" s="6">
        <f t="shared" si="12"/>
        <v>45127</v>
      </c>
      <c r="K612" s="8" t="s">
        <v>1392</v>
      </c>
      <c r="L612" s="8" t="s">
        <v>7</v>
      </c>
      <c r="M612" s="8" t="s">
        <v>1596</v>
      </c>
    </row>
    <row r="613" spans="1:13" ht="14.4" x14ac:dyDescent="0.3">
      <c r="A613" s="6">
        <v>45083</v>
      </c>
      <c r="B613" s="8">
        <v>1213553</v>
      </c>
      <c r="C613" s="8" t="s">
        <v>125</v>
      </c>
      <c r="D613" s="8" t="s">
        <v>13</v>
      </c>
      <c r="E613" s="16">
        <v>42027</v>
      </c>
      <c r="F613" s="8" t="s">
        <v>1393</v>
      </c>
      <c r="G613" s="6">
        <v>45082</v>
      </c>
      <c r="H613" s="8" t="s">
        <v>6</v>
      </c>
      <c r="I613" s="44" t="s">
        <v>2</v>
      </c>
      <c r="J613" s="6">
        <f t="shared" si="12"/>
        <v>45127</v>
      </c>
      <c r="K613" s="8" t="s">
        <v>1394</v>
      </c>
      <c r="L613" s="8" t="s">
        <v>4</v>
      </c>
      <c r="M613" s="8" t="s">
        <v>1595</v>
      </c>
    </row>
    <row r="614" spans="1:13" ht="14.4" x14ac:dyDescent="0.3">
      <c r="A614" s="6">
        <v>45085</v>
      </c>
      <c r="B614" s="8">
        <v>1248843</v>
      </c>
      <c r="C614" s="8" t="s">
        <v>1395</v>
      </c>
      <c r="D614" s="8" t="s">
        <v>0</v>
      </c>
      <c r="E614" s="16">
        <v>33600</v>
      </c>
      <c r="F614" s="8" t="s">
        <v>1396</v>
      </c>
      <c r="G614" s="6">
        <v>45083</v>
      </c>
      <c r="H614" s="8" t="s">
        <v>6</v>
      </c>
      <c r="I614" s="44" t="s">
        <v>152</v>
      </c>
      <c r="J614" s="6">
        <f t="shared" si="12"/>
        <v>45128</v>
      </c>
      <c r="K614" s="8" t="s">
        <v>1397</v>
      </c>
      <c r="L614" s="8" t="s">
        <v>7</v>
      </c>
      <c r="M614" s="8" t="s">
        <v>1595</v>
      </c>
    </row>
    <row r="615" spans="1:13" ht="14.4" x14ac:dyDescent="0.3">
      <c r="A615" s="6">
        <v>45086</v>
      </c>
      <c r="B615" s="8">
        <v>1198055</v>
      </c>
      <c r="C615" s="8" t="s">
        <v>132</v>
      </c>
      <c r="D615" s="8" t="s">
        <v>84</v>
      </c>
      <c r="E615" s="16">
        <v>70052.039999999994</v>
      </c>
      <c r="F615" s="8" t="s">
        <v>1398</v>
      </c>
      <c r="G615" s="6">
        <v>45076</v>
      </c>
      <c r="H615" s="8" t="s">
        <v>6</v>
      </c>
      <c r="I615" s="44" t="s">
        <v>2</v>
      </c>
      <c r="J615" s="6">
        <f t="shared" si="12"/>
        <v>45121</v>
      </c>
      <c r="K615" s="8" t="s">
        <v>1399</v>
      </c>
      <c r="L615" s="8" t="s">
        <v>7</v>
      </c>
      <c r="M615" s="8" t="s">
        <v>1596</v>
      </c>
    </row>
    <row r="616" spans="1:13" ht="14.4" x14ac:dyDescent="0.3">
      <c r="A616" s="6">
        <v>45089</v>
      </c>
      <c r="B616" s="8">
        <v>1213553</v>
      </c>
      <c r="C616" s="8" t="s">
        <v>125</v>
      </c>
      <c r="D616" s="8" t="s">
        <v>13</v>
      </c>
      <c r="E616" s="16">
        <v>103811.95</v>
      </c>
      <c r="F616" s="8" t="s">
        <v>1400</v>
      </c>
      <c r="G616" s="6">
        <v>45079</v>
      </c>
      <c r="H616" s="8" t="s">
        <v>6</v>
      </c>
      <c r="I616" s="44" t="s">
        <v>2</v>
      </c>
      <c r="J616" s="6">
        <f t="shared" si="12"/>
        <v>45124</v>
      </c>
      <c r="K616" s="8" t="s">
        <v>1394</v>
      </c>
      <c r="L616" s="8" t="s">
        <v>4</v>
      </c>
      <c r="M616" s="8" t="s">
        <v>1595</v>
      </c>
    </row>
    <row r="617" spans="1:13" ht="14.4" x14ac:dyDescent="0.3">
      <c r="A617" s="6">
        <v>45089</v>
      </c>
      <c r="B617" s="8">
        <v>1097747</v>
      </c>
      <c r="C617" s="8" t="s">
        <v>1401</v>
      </c>
      <c r="D617" s="8" t="s">
        <v>8</v>
      </c>
      <c r="E617" s="16">
        <v>191802</v>
      </c>
      <c r="F617" s="8" t="s">
        <v>1402</v>
      </c>
      <c r="G617" s="6">
        <v>45086</v>
      </c>
      <c r="H617" s="8" t="s">
        <v>1333</v>
      </c>
      <c r="I617" s="44" t="s">
        <v>2</v>
      </c>
      <c r="J617" s="6">
        <f t="shared" si="12"/>
        <v>45131</v>
      </c>
      <c r="K617" s="8" t="s">
        <v>1403</v>
      </c>
      <c r="L617" s="8" t="s">
        <v>7</v>
      </c>
      <c r="M617" s="8" t="s">
        <v>1595</v>
      </c>
    </row>
    <row r="618" spans="1:13" ht="14.4" x14ac:dyDescent="0.3">
      <c r="A618" s="6">
        <v>45090</v>
      </c>
      <c r="B618" s="8">
        <v>1090079</v>
      </c>
      <c r="C618" s="8" t="s">
        <v>1291</v>
      </c>
      <c r="D618" s="8" t="s">
        <v>71</v>
      </c>
      <c r="E618" s="16">
        <v>204969.99</v>
      </c>
      <c r="F618" s="8" t="s">
        <v>1404</v>
      </c>
      <c r="G618" s="6">
        <v>45089</v>
      </c>
      <c r="H618" s="8" t="s">
        <v>6</v>
      </c>
      <c r="I618" s="44" t="s">
        <v>2</v>
      </c>
      <c r="J618" s="6">
        <f t="shared" si="12"/>
        <v>45134</v>
      </c>
      <c r="K618" s="8" t="s">
        <v>36</v>
      </c>
      <c r="L618" s="8" t="s">
        <v>4</v>
      </c>
      <c r="M618" s="8" t="s">
        <v>1595</v>
      </c>
    </row>
    <row r="619" spans="1:13" ht="14.4" x14ac:dyDescent="0.3">
      <c r="A619" s="6">
        <v>45090</v>
      </c>
      <c r="B619" s="8">
        <v>1247740</v>
      </c>
      <c r="C619" s="8" t="s">
        <v>612</v>
      </c>
      <c r="D619" s="8" t="s">
        <v>41</v>
      </c>
      <c r="E619" s="16">
        <v>100000</v>
      </c>
      <c r="F619" s="8" t="s">
        <v>1405</v>
      </c>
      <c r="G619" s="6">
        <v>45089</v>
      </c>
      <c r="H619" s="8" t="s">
        <v>34</v>
      </c>
      <c r="I619" s="44" t="s">
        <v>2</v>
      </c>
      <c r="J619" s="6">
        <f t="shared" si="12"/>
        <v>45134</v>
      </c>
      <c r="K619" s="8" t="s">
        <v>1406</v>
      </c>
      <c r="L619" s="8" t="s">
        <v>7</v>
      </c>
      <c r="M619" s="8" t="s">
        <v>1595</v>
      </c>
    </row>
    <row r="620" spans="1:13" ht="14.4" x14ac:dyDescent="0.3">
      <c r="A620" s="6">
        <v>45090</v>
      </c>
      <c r="B620" s="8">
        <v>1240542</v>
      </c>
      <c r="C620" s="8" t="s">
        <v>1407</v>
      </c>
      <c r="D620" s="8" t="s">
        <v>1408</v>
      </c>
      <c r="E620" s="16">
        <v>318219.75</v>
      </c>
      <c r="F620" s="8" t="s">
        <v>1409</v>
      </c>
      <c r="G620" s="6">
        <v>45090</v>
      </c>
      <c r="H620" s="8" t="s">
        <v>10</v>
      </c>
      <c r="I620" s="44" t="s">
        <v>2</v>
      </c>
      <c r="J620" s="6">
        <f t="shared" si="12"/>
        <v>45135</v>
      </c>
      <c r="K620" s="8" t="s">
        <v>1410</v>
      </c>
      <c r="L620" s="8" t="s">
        <v>7</v>
      </c>
      <c r="M620" s="8" t="s">
        <v>1596</v>
      </c>
    </row>
    <row r="621" spans="1:13" ht="14.4" x14ac:dyDescent="0.3">
      <c r="A621" s="6">
        <v>45092</v>
      </c>
      <c r="B621" s="8">
        <v>1248635</v>
      </c>
      <c r="C621" s="8" t="s">
        <v>1411</v>
      </c>
      <c r="D621" s="8" t="s">
        <v>15</v>
      </c>
      <c r="E621" s="16">
        <v>138240</v>
      </c>
      <c r="F621" s="8" t="s">
        <v>1412</v>
      </c>
      <c r="G621" s="6">
        <v>45087</v>
      </c>
      <c r="H621" s="8" t="s">
        <v>64</v>
      </c>
      <c r="I621" s="44" t="s">
        <v>2</v>
      </c>
      <c r="J621" s="6">
        <f t="shared" si="12"/>
        <v>45132</v>
      </c>
      <c r="K621" s="8" t="s">
        <v>3</v>
      </c>
      <c r="L621" s="8" t="s">
        <v>4</v>
      </c>
      <c r="M621" s="8" t="s">
        <v>1595</v>
      </c>
    </row>
    <row r="622" spans="1:13" ht="14.4" x14ac:dyDescent="0.3">
      <c r="A622" s="6">
        <v>45092</v>
      </c>
      <c r="B622" s="8">
        <v>1247474</v>
      </c>
      <c r="C622" s="8" t="s">
        <v>1413</v>
      </c>
      <c r="D622" s="8" t="s">
        <v>13</v>
      </c>
      <c r="E622" s="16">
        <v>4740</v>
      </c>
      <c r="F622" s="8" t="s">
        <v>1414</v>
      </c>
      <c r="G622" s="6">
        <v>45090</v>
      </c>
      <c r="H622" s="8" t="s">
        <v>1415</v>
      </c>
      <c r="I622" s="8" t="s">
        <v>2</v>
      </c>
      <c r="J622" s="6">
        <f t="shared" si="12"/>
        <v>45135</v>
      </c>
      <c r="K622" s="8" t="s">
        <v>1416</v>
      </c>
      <c r="L622" s="8" t="s">
        <v>7</v>
      </c>
      <c r="M622" s="8" t="s">
        <v>1595</v>
      </c>
    </row>
    <row r="623" spans="1:13" ht="14.4" x14ac:dyDescent="0.3">
      <c r="A623" s="6">
        <v>45092</v>
      </c>
      <c r="B623" s="8">
        <v>1245852</v>
      </c>
      <c r="C623" s="8" t="s">
        <v>1417</v>
      </c>
      <c r="D623" s="8" t="s">
        <v>71</v>
      </c>
      <c r="E623" s="16">
        <v>33180</v>
      </c>
      <c r="F623" s="8" t="s">
        <v>1418</v>
      </c>
      <c r="G623" s="6">
        <v>45091</v>
      </c>
      <c r="H623" s="8" t="s">
        <v>6</v>
      </c>
      <c r="I623" s="44" t="s">
        <v>2</v>
      </c>
      <c r="J623" s="6">
        <f t="shared" si="12"/>
        <v>45136</v>
      </c>
      <c r="K623" s="8" t="s">
        <v>3</v>
      </c>
      <c r="L623" s="8" t="s">
        <v>4</v>
      </c>
      <c r="M623" s="8" t="s">
        <v>1595</v>
      </c>
    </row>
    <row r="624" spans="1:13" ht="14.4" x14ac:dyDescent="0.3">
      <c r="A624" s="6">
        <v>45093</v>
      </c>
      <c r="B624" s="8">
        <v>1193143</v>
      </c>
      <c r="C624" s="8" t="s">
        <v>1370</v>
      </c>
      <c r="D624" s="8" t="s">
        <v>28</v>
      </c>
      <c r="E624" s="16">
        <v>152784</v>
      </c>
      <c r="F624" s="8" t="s">
        <v>1419</v>
      </c>
      <c r="G624" s="6">
        <v>45092</v>
      </c>
      <c r="H624" s="8" t="s">
        <v>29</v>
      </c>
      <c r="I624" s="44" t="s">
        <v>2</v>
      </c>
      <c r="J624" s="6">
        <f t="shared" si="12"/>
        <v>45137</v>
      </c>
      <c r="K624" s="8" t="s">
        <v>1420</v>
      </c>
      <c r="L624" s="8" t="s">
        <v>7</v>
      </c>
      <c r="M624" s="8" t="s">
        <v>1595</v>
      </c>
    </row>
    <row r="625" spans="1:13" ht="14.4" x14ac:dyDescent="0.3">
      <c r="A625" s="6">
        <v>45099</v>
      </c>
      <c r="B625" s="8">
        <v>1221484</v>
      </c>
      <c r="C625" s="8" t="s">
        <v>94</v>
      </c>
      <c r="D625" s="8" t="s">
        <v>43</v>
      </c>
      <c r="E625" s="16">
        <v>75935.929999999993</v>
      </c>
      <c r="F625" s="8" t="s">
        <v>1421</v>
      </c>
      <c r="G625" s="6">
        <v>45097</v>
      </c>
      <c r="H625" s="8" t="s">
        <v>6</v>
      </c>
      <c r="I625" s="21" t="s">
        <v>2</v>
      </c>
      <c r="J625" s="6">
        <f>+G625+45</f>
        <v>45142</v>
      </c>
      <c r="K625" s="8" t="s">
        <v>100</v>
      </c>
      <c r="L625" s="8" t="s">
        <v>4</v>
      </c>
      <c r="M625" s="8" t="s">
        <v>1595</v>
      </c>
    </row>
    <row r="626" spans="1:13" ht="14.4" x14ac:dyDescent="0.3">
      <c r="A626" s="6">
        <v>45099</v>
      </c>
      <c r="B626" s="8">
        <v>1221484</v>
      </c>
      <c r="C626" s="8" t="s">
        <v>94</v>
      </c>
      <c r="D626" s="8" t="s">
        <v>43</v>
      </c>
      <c r="E626" s="16">
        <v>75935.929999999993</v>
      </c>
      <c r="F626" s="8" t="s">
        <v>1422</v>
      </c>
      <c r="G626" s="6">
        <v>45097</v>
      </c>
      <c r="H626" s="8" t="s">
        <v>6</v>
      </c>
      <c r="I626" s="21" t="s">
        <v>2</v>
      </c>
      <c r="J626" s="6">
        <f>+G626+45</f>
        <v>45142</v>
      </c>
      <c r="K626" s="8" t="s">
        <v>36</v>
      </c>
      <c r="L626" s="8" t="s">
        <v>4</v>
      </c>
      <c r="M626" s="8" t="s">
        <v>1595</v>
      </c>
    </row>
    <row r="627" spans="1:13" ht="14.4" x14ac:dyDescent="0.3">
      <c r="A627" s="6">
        <v>45104</v>
      </c>
      <c r="B627" s="8">
        <v>1247740</v>
      </c>
      <c r="C627" s="8" t="s">
        <v>612</v>
      </c>
      <c r="D627" s="8" t="s">
        <v>41</v>
      </c>
      <c r="E627" s="16">
        <v>100000</v>
      </c>
      <c r="F627" s="8" t="s">
        <v>1423</v>
      </c>
      <c r="G627" s="6">
        <v>45103</v>
      </c>
      <c r="H627" s="8" t="s">
        <v>34</v>
      </c>
      <c r="I627" s="44" t="s">
        <v>2</v>
      </c>
      <c r="J627" s="6">
        <f t="shared" ref="J627:J690" si="13">G627+45</f>
        <v>45148</v>
      </c>
      <c r="K627" s="8" t="s">
        <v>1424</v>
      </c>
      <c r="L627" s="8" t="s">
        <v>7</v>
      </c>
      <c r="M627" s="8" t="s">
        <v>1595</v>
      </c>
    </row>
    <row r="628" spans="1:13" ht="14.4" x14ac:dyDescent="0.3">
      <c r="A628" s="6">
        <v>45105</v>
      </c>
      <c r="B628" s="8">
        <v>1248045</v>
      </c>
      <c r="C628" s="8" t="s">
        <v>1425</v>
      </c>
      <c r="D628" s="8" t="s">
        <v>28</v>
      </c>
      <c r="E628" s="16">
        <v>150000</v>
      </c>
      <c r="F628" s="8" t="s">
        <v>1426</v>
      </c>
      <c r="G628" s="6">
        <v>45103</v>
      </c>
      <c r="H628" s="8" t="s">
        <v>6</v>
      </c>
      <c r="I628" s="44" t="s">
        <v>2</v>
      </c>
      <c r="J628" s="6">
        <f t="shared" si="13"/>
        <v>45148</v>
      </c>
      <c r="K628" s="8" t="s">
        <v>3</v>
      </c>
      <c r="L628" s="8" t="s">
        <v>4</v>
      </c>
      <c r="M628" s="8" t="s">
        <v>1595</v>
      </c>
    </row>
    <row r="629" spans="1:13" ht="14.4" x14ac:dyDescent="0.3">
      <c r="A629" s="6">
        <v>45105</v>
      </c>
      <c r="B629" s="8">
        <v>1248078</v>
      </c>
      <c r="C629" s="8" t="s">
        <v>1427</v>
      </c>
      <c r="D629" s="8" t="s">
        <v>41</v>
      </c>
      <c r="E629" s="16">
        <v>100000</v>
      </c>
      <c r="F629" s="8" t="s">
        <v>1428</v>
      </c>
      <c r="G629" s="6">
        <v>45103</v>
      </c>
      <c r="H629" s="8" t="s">
        <v>6</v>
      </c>
      <c r="I629" s="44" t="s">
        <v>2</v>
      </c>
      <c r="J629" s="6">
        <f t="shared" si="13"/>
        <v>45148</v>
      </c>
      <c r="K629" s="8" t="s">
        <v>1429</v>
      </c>
      <c r="L629" s="8" t="s">
        <v>7</v>
      </c>
      <c r="M629" s="8" t="s">
        <v>1595</v>
      </c>
    </row>
    <row r="630" spans="1:13" ht="14.4" x14ac:dyDescent="0.3">
      <c r="A630" s="6">
        <v>45106</v>
      </c>
      <c r="B630" s="8">
        <v>1223747</v>
      </c>
      <c r="C630" s="8" t="s">
        <v>848</v>
      </c>
      <c r="D630" s="8" t="s">
        <v>84</v>
      </c>
      <c r="E630" s="16">
        <v>389629.13</v>
      </c>
      <c r="F630" s="8" t="s">
        <v>1430</v>
      </c>
      <c r="G630" s="6">
        <v>45105</v>
      </c>
      <c r="H630" s="8" t="s">
        <v>14</v>
      </c>
      <c r="I630" s="44" t="s">
        <v>2</v>
      </c>
      <c r="J630" s="6">
        <f t="shared" si="13"/>
        <v>45150</v>
      </c>
      <c r="K630" s="8" t="s">
        <v>1431</v>
      </c>
      <c r="L630" s="8" t="s">
        <v>7</v>
      </c>
      <c r="M630" s="8" t="s">
        <v>1596</v>
      </c>
    </row>
    <row r="631" spans="1:13" ht="14.4" x14ac:dyDescent="0.3">
      <c r="A631" s="6">
        <v>45107</v>
      </c>
      <c r="B631" s="8">
        <v>1173688</v>
      </c>
      <c r="C631" s="8" t="s">
        <v>968</v>
      </c>
      <c r="D631" s="8" t="s">
        <v>33</v>
      </c>
      <c r="E631" s="16">
        <v>197136</v>
      </c>
      <c r="F631" s="8" t="s">
        <v>1432</v>
      </c>
      <c r="G631" s="6">
        <v>45107</v>
      </c>
      <c r="H631" s="8" t="s">
        <v>1</v>
      </c>
      <c r="I631" s="44" t="s">
        <v>2</v>
      </c>
      <c r="J631" s="6">
        <f t="shared" si="13"/>
        <v>45152</v>
      </c>
      <c r="K631" s="8" t="s">
        <v>1433</v>
      </c>
      <c r="L631" s="8" t="s">
        <v>7</v>
      </c>
      <c r="M631" s="8" t="s">
        <v>1595</v>
      </c>
    </row>
    <row r="632" spans="1:13" ht="14.4" x14ac:dyDescent="0.3">
      <c r="A632" s="6">
        <v>45111</v>
      </c>
      <c r="B632" s="8">
        <v>1179553</v>
      </c>
      <c r="C632" s="8" t="s">
        <v>263</v>
      </c>
      <c r="D632" s="8" t="s">
        <v>5</v>
      </c>
      <c r="E632" s="16">
        <v>823854</v>
      </c>
      <c r="F632" s="8" t="s">
        <v>1434</v>
      </c>
      <c r="G632" s="6">
        <v>45107</v>
      </c>
      <c r="H632" s="8" t="s">
        <v>6</v>
      </c>
      <c r="I632" s="44" t="s">
        <v>2</v>
      </c>
      <c r="J632" s="6">
        <f t="shared" si="13"/>
        <v>45152</v>
      </c>
      <c r="K632" s="8" t="s">
        <v>1435</v>
      </c>
      <c r="L632" s="8" t="s">
        <v>7</v>
      </c>
      <c r="M632" s="8" t="s">
        <v>1595</v>
      </c>
    </row>
    <row r="633" spans="1:13" ht="14.4" x14ac:dyDescent="0.3">
      <c r="A633" s="6">
        <v>45111</v>
      </c>
      <c r="B633" s="8">
        <v>1193143</v>
      </c>
      <c r="C633" s="8" t="s">
        <v>1370</v>
      </c>
      <c r="D633" s="8" t="s">
        <v>28</v>
      </c>
      <c r="E633" s="16">
        <v>122760</v>
      </c>
      <c r="F633" s="8" t="s">
        <v>1436</v>
      </c>
      <c r="G633" s="6">
        <v>45107</v>
      </c>
      <c r="H633" s="8" t="s">
        <v>29</v>
      </c>
      <c r="I633" s="44" t="s">
        <v>2</v>
      </c>
      <c r="J633" s="6">
        <f t="shared" si="13"/>
        <v>45152</v>
      </c>
      <c r="K633" s="8" t="s">
        <v>1437</v>
      </c>
      <c r="L633" s="8" t="s">
        <v>4</v>
      </c>
      <c r="M633" s="8" t="s">
        <v>1595</v>
      </c>
    </row>
    <row r="634" spans="1:13" ht="14.4" x14ac:dyDescent="0.3">
      <c r="A634" s="6">
        <v>45111</v>
      </c>
      <c r="B634" s="8">
        <v>1238049</v>
      </c>
      <c r="C634" s="8" t="s">
        <v>254</v>
      </c>
      <c r="D634" s="8" t="s">
        <v>1438</v>
      </c>
      <c r="E634" s="16">
        <v>240000</v>
      </c>
      <c r="F634" s="8" t="s">
        <v>1439</v>
      </c>
      <c r="G634" s="6">
        <v>45107</v>
      </c>
      <c r="H634" s="8" t="s">
        <v>6</v>
      </c>
      <c r="I634" s="44" t="s">
        <v>2</v>
      </c>
      <c r="J634" s="6">
        <f t="shared" si="13"/>
        <v>45152</v>
      </c>
      <c r="K634" s="8" t="s">
        <v>1440</v>
      </c>
      <c r="L634" s="8" t="s">
        <v>7</v>
      </c>
      <c r="M634" s="8" t="s">
        <v>1595</v>
      </c>
    </row>
    <row r="635" spans="1:13" ht="14.4" x14ac:dyDescent="0.3">
      <c r="A635" s="6">
        <v>45114</v>
      </c>
      <c r="B635" s="8">
        <v>1248858</v>
      </c>
      <c r="C635" s="8" t="s">
        <v>1441</v>
      </c>
      <c r="D635" s="8" t="s">
        <v>1442</v>
      </c>
      <c r="E635" s="16">
        <v>20448</v>
      </c>
      <c r="F635" s="8" t="s">
        <v>1443</v>
      </c>
      <c r="G635" s="6">
        <v>45086</v>
      </c>
      <c r="H635" s="8" t="s">
        <v>10</v>
      </c>
      <c r="I635" s="44" t="s">
        <v>32</v>
      </c>
      <c r="J635" s="6">
        <f t="shared" si="13"/>
        <v>45131</v>
      </c>
      <c r="K635" s="8" t="s">
        <v>1444</v>
      </c>
      <c r="L635" s="8" t="s">
        <v>7</v>
      </c>
      <c r="M635" s="8" t="s">
        <v>1595</v>
      </c>
    </row>
    <row r="636" spans="1:13" ht="14.4" x14ac:dyDescent="0.3">
      <c r="A636" s="6">
        <v>45114</v>
      </c>
      <c r="B636" s="8">
        <v>1248255</v>
      </c>
      <c r="C636" s="8" t="s">
        <v>952</v>
      </c>
      <c r="D636" s="8" t="s">
        <v>43</v>
      </c>
      <c r="E636" s="16">
        <v>52074</v>
      </c>
      <c r="F636" s="8" t="s">
        <v>1445</v>
      </c>
      <c r="G636" s="6">
        <v>45091</v>
      </c>
      <c r="H636" s="8" t="s">
        <v>6</v>
      </c>
      <c r="I636" s="44" t="s">
        <v>1446</v>
      </c>
      <c r="J636" s="6">
        <f t="shared" si="13"/>
        <v>45136</v>
      </c>
      <c r="K636" s="8" t="s">
        <v>3</v>
      </c>
      <c r="L636" s="8" t="s">
        <v>4</v>
      </c>
      <c r="M636" s="8" t="s">
        <v>1595</v>
      </c>
    </row>
    <row r="637" spans="1:13" ht="14.4" x14ac:dyDescent="0.3">
      <c r="A637" s="6">
        <v>45117</v>
      </c>
      <c r="B637" s="8">
        <v>1243375</v>
      </c>
      <c r="C637" s="8" t="s">
        <v>1305</v>
      </c>
      <c r="D637" s="8" t="s">
        <v>204</v>
      </c>
      <c r="E637" s="16">
        <v>18600</v>
      </c>
      <c r="F637" s="8" t="s">
        <v>1447</v>
      </c>
      <c r="G637" s="6">
        <v>45114</v>
      </c>
      <c r="H637" s="8" t="s">
        <v>34</v>
      </c>
      <c r="I637" s="44" t="s">
        <v>2</v>
      </c>
      <c r="J637" s="6">
        <f t="shared" si="13"/>
        <v>45159</v>
      </c>
      <c r="K637" s="8" t="s">
        <v>36</v>
      </c>
      <c r="L637" s="8" t="s">
        <v>4</v>
      </c>
      <c r="M637" s="8" t="s">
        <v>1595</v>
      </c>
    </row>
    <row r="638" spans="1:13" ht="14.4" x14ac:dyDescent="0.3">
      <c r="A638" s="6">
        <v>45117</v>
      </c>
      <c r="B638" s="8">
        <v>1243375</v>
      </c>
      <c r="C638" s="8" t="s">
        <v>1305</v>
      </c>
      <c r="D638" s="8" t="s">
        <v>204</v>
      </c>
      <c r="E638" s="16">
        <v>27456</v>
      </c>
      <c r="F638" s="8" t="s">
        <v>1448</v>
      </c>
      <c r="G638" s="6">
        <v>45114</v>
      </c>
      <c r="H638" s="8" t="s">
        <v>34</v>
      </c>
      <c r="I638" s="44" t="s">
        <v>2</v>
      </c>
      <c r="J638" s="6">
        <f t="shared" si="13"/>
        <v>45159</v>
      </c>
      <c r="K638" s="8" t="s">
        <v>36</v>
      </c>
      <c r="L638" s="8" t="s">
        <v>4</v>
      </c>
      <c r="M638" s="8" t="s">
        <v>1595</v>
      </c>
    </row>
    <row r="639" spans="1:13" ht="14.4" x14ac:dyDescent="0.3">
      <c r="A639" s="6">
        <v>45118</v>
      </c>
      <c r="B639" s="8">
        <v>1169342</v>
      </c>
      <c r="C639" s="8" t="s">
        <v>251</v>
      </c>
      <c r="D639" s="8" t="s">
        <v>1442</v>
      </c>
      <c r="E639" s="16">
        <v>30000</v>
      </c>
      <c r="F639" s="8" t="s">
        <v>1449</v>
      </c>
      <c r="G639" s="6">
        <v>45100</v>
      </c>
      <c r="H639" s="8" t="s">
        <v>10</v>
      </c>
      <c r="I639" s="44" t="s">
        <v>2</v>
      </c>
      <c r="J639" s="6">
        <f t="shared" si="13"/>
        <v>45145</v>
      </c>
      <c r="K639" s="8" t="s">
        <v>1450</v>
      </c>
      <c r="L639" s="8" t="s">
        <v>4</v>
      </c>
      <c r="M639" s="8" t="s">
        <v>1595</v>
      </c>
    </row>
    <row r="640" spans="1:13" ht="14.4" x14ac:dyDescent="0.3">
      <c r="A640" s="6">
        <v>45118</v>
      </c>
      <c r="B640" s="8">
        <v>1240542</v>
      </c>
      <c r="C640" s="8" t="s">
        <v>1407</v>
      </c>
      <c r="D640" s="8" t="s">
        <v>1451</v>
      </c>
      <c r="E640" s="16">
        <v>463921.99</v>
      </c>
      <c r="F640" s="8" t="s">
        <v>1452</v>
      </c>
      <c r="G640" s="6">
        <v>45071</v>
      </c>
      <c r="H640" s="8" t="s">
        <v>10</v>
      </c>
      <c r="I640" s="44" t="s">
        <v>2</v>
      </c>
      <c r="J640" s="6">
        <f t="shared" si="13"/>
        <v>45116</v>
      </c>
      <c r="K640" s="8" t="s">
        <v>1453</v>
      </c>
      <c r="L640" s="8" t="s">
        <v>7</v>
      </c>
      <c r="M640" s="8" t="s">
        <v>1596</v>
      </c>
    </row>
    <row r="641" spans="1:13" ht="14.4" x14ac:dyDescent="0.3">
      <c r="A641" s="6">
        <v>45124</v>
      </c>
      <c r="B641" s="8">
        <v>1245852</v>
      </c>
      <c r="C641" s="8" t="s">
        <v>1417</v>
      </c>
      <c r="D641" s="8" t="s">
        <v>71</v>
      </c>
      <c r="E641" s="16">
        <v>33180</v>
      </c>
      <c r="F641" s="8" t="s">
        <v>1454</v>
      </c>
      <c r="G641" s="6">
        <v>45121</v>
      </c>
      <c r="H641" s="8" t="s">
        <v>6</v>
      </c>
      <c r="I641" s="44" t="s">
        <v>2</v>
      </c>
      <c r="J641" s="6">
        <f t="shared" si="13"/>
        <v>45166</v>
      </c>
      <c r="K641" s="8" t="s">
        <v>3</v>
      </c>
      <c r="L641" s="8" t="s">
        <v>4</v>
      </c>
      <c r="M641" s="8" t="s">
        <v>1595</v>
      </c>
    </row>
    <row r="642" spans="1:13" ht="14.4" x14ac:dyDescent="0.3">
      <c r="A642" s="6">
        <v>45125</v>
      </c>
      <c r="B642" s="8">
        <v>1219680</v>
      </c>
      <c r="C642" s="8" t="s">
        <v>341</v>
      </c>
      <c r="D642" s="8" t="s">
        <v>43</v>
      </c>
      <c r="E642" s="16">
        <v>46188</v>
      </c>
      <c r="F642" s="8" t="s">
        <v>1455</v>
      </c>
      <c r="G642" s="6">
        <v>45122</v>
      </c>
      <c r="H642" s="8" t="s">
        <v>12</v>
      </c>
      <c r="I642" s="44" t="s">
        <v>2</v>
      </c>
      <c r="J642" s="6">
        <f t="shared" si="13"/>
        <v>45167</v>
      </c>
      <c r="K642" s="8" t="s">
        <v>1456</v>
      </c>
      <c r="L642" s="8" t="s">
        <v>7</v>
      </c>
      <c r="M642" s="8" t="s">
        <v>1595</v>
      </c>
    </row>
    <row r="643" spans="1:13" ht="14.4" x14ac:dyDescent="0.3">
      <c r="A643" s="6">
        <v>45127</v>
      </c>
      <c r="B643" s="8">
        <v>1248348</v>
      </c>
      <c r="C643" s="8" t="s">
        <v>1272</v>
      </c>
      <c r="D643" s="8" t="s">
        <v>1442</v>
      </c>
      <c r="E643" s="16">
        <v>27132</v>
      </c>
      <c r="F643" s="8" t="s">
        <v>1457</v>
      </c>
      <c r="G643" s="6">
        <v>45124</v>
      </c>
      <c r="H643" s="8" t="s">
        <v>10</v>
      </c>
      <c r="I643" s="44" t="s">
        <v>2</v>
      </c>
      <c r="J643" s="6">
        <f t="shared" si="13"/>
        <v>45169</v>
      </c>
      <c r="K643" s="8" t="s">
        <v>3</v>
      </c>
      <c r="L643" s="8" t="s">
        <v>4</v>
      </c>
      <c r="M643" s="8" t="s">
        <v>1595</v>
      </c>
    </row>
    <row r="644" spans="1:13" ht="14.4" x14ac:dyDescent="0.3">
      <c r="A644" s="6">
        <v>45131</v>
      </c>
      <c r="B644" s="8">
        <v>1187373</v>
      </c>
      <c r="C644" s="8" t="s">
        <v>1458</v>
      </c>
      <c r="D644" s="8" t="s">
        <v>28</v>
      </c>
      <c r="E644" s="16">
        <v>25000</v>
      </c>
      <c r="F644" s="8" t="s">
        <v>1459</v>
      </c>
      <c r="G644" s="6">
        <v>45058</v>
      </c>
      <c r="H644" s="8" t="s">
        <v>29</v>
      </c>
      <c r="I644" s="44" t="s">
        <v>2</v>
      </c>
      <c r="J644" s="6">
        <f t="shared" si="13"/>
        <v>45103</v>
      </c>
      <c r="K644" s="8" t="s">
        <v>1460</v>
      </c>
      <c r="L644" s="8" t="s">
        <v>4</v>
      </c>
      <c r="M644" s="8" t="s">
        <v>1595</v>
      </c>
    </row>
    <row r="645" spans="1:13" ht="14.4" x14ac:dyDescent="0.3">
      <c r="A645" s="6">
        <v>45131</v>
      </c>
      <c r="B645" s="8">
        <v>1247909</v>
      </c>
      <c r="C645" s="8" t="s">
        <v>1461</v>
      </c>
      <c r="D645" s="8" t="s">
        <v>1442</v>
      </c>
      <c r="E645" s="16">
        <v>37230</v>
      </c>
      <c r="F645" s="8" t="s">
        <v>1462</v>
      </c>
      <c r="G645" s="6">
        <v>45085</v>
      </c>
      <c r="H645" s="8" t="s">
        <v>22</v>
      </c>
      <c r="I645" s="44" t="s">
        <v>2</v>
      </c>
      <c r="J645" s="6">
        <f t="shared" si="13"/>
        <v>45130</v>
      </c>
      <c r="K645" s="8" t="s">
        <v>3</v>
      </c>
      <c r="L645" s="8" t="s">
        <v>4</v>
      </c>
      <c r="M645" s="8" t="s">
        <v>1595</v>
      </c>
    </row>
    <row r="646" spans="1:13" ht="14.4" x14ac:dyDescent="0.3">
      <c r="A646" s="6">
        <v>45132</v>
      </c>
      <c r="B646" s="8">
        <v>1212357</v>
      </c>
      <c r="C646" s="8" t="s">
        <v>142</v>
      </c>
      <c r="D646" s="8" t="s">
        <v>214</v>
      </c>
      <c r="E646" s="16">
        <v>100000</v>
      </c>
      <c r="F646" s="8" t="s">
        <v>1463</v>
      </c>
      <c r="G646" s="6">
        <v>45128</v>
      </c>
      <c r="H646" s="8" t="s">
        <v>12</v>
      </c>
      <c r="I646" s="44" t="s">
        <v>2</v>
      </c>
      <c r="J646" s="6">
        <f t="shared" si="13"/>
        <v>45173</v>
      </c>
      <c r="K646" s="8" t="s">
        <v>36</v>
      </c>
      <c r="L646" s="8" t="s">
        <v>4</v>
      </c>
      <c r="M646" s="8" t="s">
        <v>1596</v>
      </c>
    </row>
    <row r="647" spans="1:13" ht="14.4" x14ac:dyDescent="0.3">
      <c r="A647" s="6">
        <v>45133</v>
      </c>
      <c r="B647" s="8">
        <v>1246877</v>
      </c>
      <c r="C647" s="8" t="s">
        <v>1464</v>
      </c>
      <c r="D647" s="8" t="s">
        <v>1442</v>
      </c>
      <c r="E647" s="16">
        <v>30000</v>
      </c>
      <c r="F647" s="8" t="s">
        <v>1465</v>
      </c>
      <c r="G647" s="6">
        <v>45130</v>
      </c>
      <c r="H647" s="8" t="s">
        <v>105</v>
      </c>
      <c r="I647" s="44" t="s">
        <v>2</v>
      </c>
      <c r="J647" s="6">
        <f t="shared" si="13"/>
        <v>45175</v>
      </c>
      <c r="K647" s="8" t="s">
        <v>1466</v>
      </c>
      <c r="L647" s="8" t="s">
        <v>7</v>
      </c>
      <c r="M647" s="8" t="s">
        <v>1595</v>
      </c>
    </row>
    <row r="648" spans="1:13" ht="14.4" x14ac:dyDescent="0.3">
      <c r="A648" s="6">
        <v>45133</v>
      </c>
      <c r="B648" s="8">
        <v>1219680</v>
      </c>
      <c r="C648" s="8" t="s">
        <v>341</v>
      </c>
      <c r="D648" s="8" t="s">
        <v>84</v>
      </c>
      <c r="E648" s="16">
        <v>46188</v>
      </c>
      <c r="F648" s="8" t="s">
        <v>1467</v>
      </c>
      <c r="G648" s="6">
        <v>45132</v>
      </c>
      <c r="H648" s="8" t="s">
        <v>12</v>
      </c>
      <c r="I648" s="44" t="s">
        <v>2</v>
      </c>
      <c r="J648" s="6">
        <f t="shared" si="13"/>
        <v>45177</v>
      </c>
      <c r="K648" s="8" t="s">
        <v>1468</v>
      </c>
      <c r="L648" s="8" t="s">
        <v>4</v>
      </c>
      <c r="M648" s="8" t="s">
        <v>1596</v>
      </c>
    </row>
    <row r="649" spans="1:13" ht="14.4" x14ac:dyDescent="0.3">
      <c r="A649" s="6">
        <v>45139</v>
      </c>
      <c r="B649" s="8">
        <v>1248536</v>
      </c>
      <c r="C649" s="8" t="s">
        <v>1317</v>
      </c>
      <c r="D649" s="8" t="s">
        <v>43</v>
      </c>
      <c r="E649" s="16">
        <v>31824</v>
      </c>
      <c r="F649" s="8" t="s">
        <v>1469</v>
      </c>
      <c r="G649" s="6">
        <v>45135</v>
      </c>
      <c r="H649" s="8" t="s">
        <v>1415</v>
      </c>
      <c r="I649" s="44" t="s">
        <v>2</v>
      </c>
      <c r="J649" s="6">
        <f t="shared" si="13"/>
        <v>45180</v>
      </c>
      <c r="K649" s="8" t="s">
        <v>1470</v>
      </c>
      <c r="L649" s="8" t="s">
        <v>4</v>
      </c>
      <c r="M649" s="8" t="s">
        <v>1595</v>
      </c>
    </row>
    <row r="650" spans="1:13" ht="14.4" x14ac:dyDescent="0.3">
      <c r="A650" s="6">
        <v>45139</v>
      </c>
      <c r="B650" s="8">
        <v>1248536</v>
      </c>
      <c r="C650" s="8" t="s">
        <v>1317</v>
      </c>
      <c r="D650" s="8" t="s">
        <v>43</v>
      </c>
      <c r="E650" s="16">
        <v>67422</v>
      </c>
      <c r="F650" s="8" t="s">
        <v>1471</v>
      </c>
      <c r="G650" s="6">
        <v>45135</v>
      </c>
      <c r="H650" s="8" t="s">
        <v>1415</v>
      </c>
      <c r="I650" s="44" t="s">
        <v>2</v>
      </c>
      <c r="J650" s="6">
        <f t="shared" si="13"/>
        <v>45180</v>
      </c>
      <c r="K650" s="8" t="s">
        <v>1472</v>
      </c>
      <c r="L650" s="8" t="s">
        <v>4</v>
      </c>
      <c r="M650" s="8" t="s">
        <v>1595</v>
      </c>
    </row>
    <row r="651" spans="1:13" ht="14.4" x14ac:dyDescent="0.3">
      <c r="A651" s="6">
        <v>45139</v>
      </c>
      <c r="B651" s="8">
        <v>1238049</v>
      </c>
      <c r="C651" s="8" t="s">
        <v>254</v>
      </c>
      <c r="D651" s="8" t="s">
        <v>71</v>
      </c>
      <c r="E651" s="16">
        <v>241000</v>
      </c>
      <c r="F651" s="8" t="s">
        <v>1473</v>
      </c>
      <c r="G651" s="6">
        <v>45137</v>
      </c>
      <c r="H651" s="8" t="s">
        <v>6</v>
      </c>
      <c r="I651" s="44" t="s">
        <v>2</v>
      </c>
      <c r="J651" s="6">
        <f t="shared" si="13"/>
        <v>45182</v>
      </c>
      <c r="K651" s="8" t="s">
        <v>1474</v>
      </c>
      <c r="L651" s="8" t="s">
        <v>7</v>
      </c>
      <c r="M651" s="8" t="s">
        <v>1595</v>
      </c>
    </row>
    <row r="652" spans="1:13" ht="14.4" x14ac:dyDescent="0.3">
      <c r="A652" s="6">
        <v>45140</v>
      </c>
      <c r="B652" s="8">
        <v>1248614</v>
      </c>
      <c r="C652" s="8" t="s">
        <v>1475</v>
      </c>
      <c r="D652" s="8" t="s">
        <v>1476</v>
      </c>
      <c r="E652" s="16">
        <v>84480</v>
      </c>
      <c r="F652" s="8" t="s">
        <v>1477</v>
      </c>
      <c r="G652" s="6">
        <v>44804</v>
      </c>
      <c r="H652" s="8" t="s">
        <v>53</v>
      </c>
      <c r="I652" s="44" t="s">
        <v>2</v>
      </c>
      <c r="J652" s="6">
        <f t="shared" si="13"/>
        <v>44849</v>
      </c>
      <c r="K652" s="8" t="s">
        <v>3</v>
      </c>
      <c r="L652" s="8" t="s">
        <v>4</v>
      </c>
      <c r="M652" s="8" t="s">
        <v>1595</v>
      </c>
    </row>
    <row r="653" spans="1:13" ht="14.4" x14ac:dyDescent="0.3">
      <c r="A653" s="6">
        <v>45140</v>
      </c>
      <c r="B653" s="8">
        <v>1248614</v>
      </c>
      <c r="C653" s="8" t="s">
        <v>1475</v>
      </c>
      <c r="D653" s="8" t="s">
        <v>1476</v>
      </c>
      <c r="E653" s="16">
        <v>20160</v>
      </c>
      <c r="F653" s="8" t="s">
        <v>1478</v>
      </c>
      <c r="G653" s="6">
        <v>44772</v>
      </c>
      <c r="H653" s="8" t="s">
        <v>53</v>
      </c>
      <c r="I653" s="44" t="s">
        <v>2</v>
      </c>
      <c r="J653" s="6">
        <f t="shared" si="13"/>
        <v>44817</v>
      </c>
      <c r="K653" s="8" t="s">
        <v>3</v>
      </c>
      <c r="L653" s="8" t="s">
        <v>4</v>
      </c>
      <c r="M653" s="8" t="s">
        <v>1595</v>
      </c>
    </row>
    <row r="654" spans="1:13" ht="14.4" x14ac:dyDescent="0.3">
      <c r="A654" s="6">
        <v>45146</v>
      </c>
      <c r="B654" s="8">
        <v>1245296</v>
      </c>
      <c r="C654" s="8" t="s">
        <v>1479</v>
      </c>
      <c r="D654" s="8" t="s">
        <v>1480</v>
      </c>
      <c r="E654" s="16">
        <v>357648</v>
      </c>
      <c r="F654" s="8" t="s">
        <v>1481</v>
      </c>
      <c r="G654" s="6">
        <v>45143</v>
      </c>
      <c r="H654" s="8" t="s">
        <v>6</v>
      </c>
      <c r="I654" s="44" t="s">
        <v>2</v>
      </c>
      <c r="J654" s="6">
        <f t="shared" si="13"/>
        <v>45188</v>
      </c>
      <c r="K654" s="8" t="s">
        <v>1482</v>
      </c>
      <c r="L654" s="8" t="s">
        <v>4</v>
      </c>
      <c r="M654" s="8" t="s">
        <v>1595</v>
      </c>
    </row>
    <row r="655" spans="1:13" ht="14.4" x14ac:dyDescent="0.3">
      <c r="A655" s="6">
        <v>45148</v>
      </c>
      <c r="B655" s="8">
        <v>1247910</v>
      </c>
      <c r="C655" s="8" t="s">
        <v>881</v>
      </c>
      <c r="D655" s="8" t="s">
        <v>8</v>
      </c>
      <c r="E655" s="16">
        <v>91613.5</v>
      </c>
      <c r="F655" s="8" t="s">
        <v>1483</v>
      </c>
      <c r="G655" s="6">
        <v>45140</v>
      </c>
      <c r="H655" s="8" t="s">
        <v>6</v>
      </c>
      <c r="I655" s="44" t="s">
        <v>2</v>
      </c>
      <c r="J655" s="6">
        <f t="shared" si="13"/>
        <v>45185</v>
      </c>
      <c r="K655" s="8" t="s">
        <v>36</v>
      </c>
      <c r="L655" s="8" t="s">
        <v>4</v>
      </c>
      <c r="M655" s="8" t="s">
        <v>1595</v>
      </c>
    </row>
    <row r="656" spans="1:13" ht="14.4" x14ac:dyDescent="0.3">
      <c r="A656" s="6">
        <v>45149</v>
      </c>
      <c r="B656" s="8">
        <v>1240542</v>
      </c>
      <c r="C656" s="8" t="s">
        <v>1407</v>
      </c>
      <c r="D656" s="8" t="s">
        <v>214</v>
      </c>
      <c r="E656" s="16">
        <v>56308.61</v>
      </c>
      <c r="F656" s="8" t="s">
        <v>1484</v>
      </c>
      <c r="G656" s="6">
        <v>45148</v>
      </c>
      <c r="H656" s="8" t="s">
        <v>10</v>
      </c>
      <c r="I656" s="44" t="s">
        <v>2</v>
      </c>
      <c r="J656" s="6">
        <f t="shared" si="13"/>
        <v>45193</v>
      </c>
      <c r="K656" s="8" t="s">
        <v>1485</v>
      </c>
      <c r="L656" s="8" t="s">
        <v>7</v>
      </c>
      <c r="M656" s="8" t="s">
        <v>1596</v>
      </c>
    </row>
    <row r="657" spans="1:13" ht="14.4" x14ac:dyDescent="0.3">
      <c r="A657" s="6">
        <v>45149</v>
      </c>
      <c r="B657" s="8">
        <v>1248543</v>
      </c>
      <c r="C657" s="8" t="s">
        <v>1486</v>
      </c>
      <c r="D657" s="8" t="s">
        <v>1487</v>
      </c>
      <c r="E657" s="16">
        <v>50000</v>
      </c>
      <c r="F657" s="8" t="s">
        <v>1488</v>
      </c>
      <c r="G657" s="6">
        <v>45148</v>
      </c>
      <c r="H657" s="8" t="s">
        <v>1489</v>
      </c>
      <c r="I657" s="44" t="s">
        <v>2</v>
      </c>
      <c r="J657" s="6">
        <f t="shared" si="13"/>
        <v>45193</v>
      </c>
      <c r="K657" s="8" t="s">
        <v>3</v>
      </c>
      <c r="L657" s="8" t="s">
        <v>4</v>
      </c>
      <c r="M657" s="8" t="s">
        <v>1595</v>
      </c>
    </row>
    <row r="658" spans="1:13" ht="14.4" x14ac:dyDescent="0.3">
      <c r="A658" s="6">
        <v>45154</v>
      </c>
      <c r="B658" s="8">
        <v>1179553</v>
      </c>
      <c r="C658" s="8" t="s">
        <v>263</v>
      </c>
      <c r="D658" s="8" t="s">
        <v>1490</v>
      </c>
      <c r="E658" s="16">
        <v>823854</v>
      </c>
      <c r="F658" s="8" t="s">
        <v>1491</v>
      </c>
      <c r="G658" s="6">
        <v>45149</v>
      </c>
      <c r="H658" s="8" t="s">
        <v>1</v>
      </c>
      <c r="I658" s="44" t="s">
        <v>35</v>
      </c>
      <c r="J658" s="6">
        <f t="shared" si="13"/>
        <v>45194</v>
      </c>
      <c r="K658" s="8" t="s">
        <v>1492</v>
      </c>
      <c r="L658" s="8" t="s">
        <v>7</v>
      </c>
      <c r="M658" s="8" t="s">
        <v>1595</v>
      </c>
    </row>
    <row r="659" spans="1:13" ht="14.4" x14ac:dyDescent="0.3">
      <c r="A659" s="6">
        <v>45154</v>
      </c>
      <c r="B659" s="8">
        <v>1238456</v>
      </c>
      <c r="C659" s="8" t="s">
        <v>208</v>
      </c>
      <c r="D659" s="8" t="s">
        <v>214</v>
      </c>
      <c r="E659" s="16">
        <v>100000</v>
      </c>
      <c r="F659" s="8" t="s">
        <v>1493</v>
      </c>
      <c r="G659" s="6">
        <v>45153</v>
      </c>
      <c r="H659" s="8" t="s">
        <v>25</v>
      </c>
      <c r="I659" s="44" t="s">
        <v>2</v>
      </c>
      <c r="J659" s="6">
        <f t="shared" si="13"/>
        <v>45198</v>
      </c>
      <c r="K659" s="8" t="s">
        <v>1494</v>
      </c>
      <c r="L659" s="8" t="s">
        <v>7</v>
      </c>
      <c r="M659" s="8" t="s">
        <v>1596</v>
      </c>
    </row>
    <row r="660" spans="1:13" ht="14.4" x14ac:dyDescent="0.3">
      <c r="A660" s="6">
        <v>45203</v>
      </c>
      <c r="B660" s="8">
        <v>1047100</v>
      </c>
      <c r="C660" s="8" t="s">
        <v>1495</v>
      </c>
      <c r="D660" s="8" t="s">
        <v>0</v>
      </c>
      <c r="E660" s="16">
        <v>49806</v>
      </c>
      <c r="F660" s="8" t="s">
        <v>1496</v>
      </c>
      <c r="G660" s="6">
        <v>45201</v>
      </c>
      <c r="H660" s="8" t="s">
        <v>6</v>
      </c>
      <c r="I660" s="44" t="s">
        <v>2</v>
      </c>
      <c r="J660" s="6">
        <f t="shared" si="13"/>
        <v>45246</v>
      </c>
      <c r="K660" s="8" t="s">
        <v>1497</v>
      </c>
      <c r="L660" s="8" t="s">
        <v>4</v>
      </c>
      <c r="M660" s="8" t="s">
        <v>1595</v>
      </c>
    </row>
    <row r="661" spans="1:13" ht="14.4" x14ac:dyDescent="0.3">
      <c r="A661" s="6">
        <v>45156</v>
      </c>
      <c r="B661" s="8">
        <v>1047887</v>
      </c>
      <c r="C661" s="8" t="s">
        <v>1498</v>
      </c>
      <c r="D661" s="8" t="s">
        <v>1487</v>
      </c>
      <c r="E661" s="16">
        <v>90000</v>
      </c>
      <c r="F661" s="8" t="s">
        <v>1499</v>
      </c>
      <c r="G661" s="6">
        <v>45155</v>
      </c>
      <c r="H661" s="8" t="s">
        <v>6</v>
      </c>
      <c r="I661" s="44" t="s">
        <v>2</v>
      </c>
      <c r="J661" s="6">
        <f t="shared" si="13"/>
        <v>45200</v>
      </c>
      <c r="K661" s="8" t="s">
        <v>3</v>
      </c>
      <c r="L661" s="8" t="s">
        <v>4</v>
      </c>
      <c r="M661" s="8" t="s">
        <v>1595</v>
      </c>
    </row>
    <row r="662" spans="1:13" ht="14.4" x14ac:dyDescent="0.3">
      <c r="A662" s="6">
        <v>45156</v>
      </c>
      <c r="B662" s="8">
        <v>1223696</v>
      </c>
      <c r="C662" s="8" t="s">
        <v>126</v>
      </c>
      <c r="D662" s="8" t="s">
        <v>1476</v>
      </c>
      <c r="E662" s="16">
        <v>70712</v>
      </c>
      <c r="F662" s="8" t="s">
        <v>1500</v>
      </c>
      <c r="G662" s="6">
        <v>45155</v>
      </c>
      <c r="H662" s="8" t="s">
        <v>1</v>
      </c>
      <c r="I662" s="44" t="s">
        <v>2</v>
      </c>
      <c r="J662" s="6">
        <f t="shared" si="13"/>
        <v>45200</v>
      </c>
      <c r="K662" s="8" t="s">
        <v>36</v>
      </c>
      <c r="L662" s="8" t="s">
        <v>4</v>
      </c>
      <c r="M662" s="8" t="s">
        <v>1595</v>
      </c>
    </row>
    <row r="663" spans="1:13" ht="14.4" x14ac:dyDescent="0.3">
      <c r="A663" s="6">
        <v>45160</v>
      </c>
      <c r="B663" s="8">
        <v>1247545</v>
      </c>
      <c r="C663" s="8" t="s">
        <v>1121</v>
      </c>
      <c r="D663" s="8" t="s">
        <v>71</v>
      </c>
      <c r="E663" s="16">
        <v>29324</v>
      </c>
      <c r="F663" s="8" t="s">
        <v>1501</v>
      </c>
      <c r="G663" s="6">
        <v>45155</v>
      </c>
      <c r="H663" s="8" t="s">
        <v>10</v>
      </c>
      <c r="I663" s="44" t="s">
        <v>2</v>
      </c>
      <c r="J663" s="6">
        <f t="shared" si="13"/>
        <v>45200</v>
      </c>
      <c r="K663" s="8" t="s">
        <v>47</v>
      </c>
      <c r="L663" s="8" t="s">
        <v>4</v>
      </c>
      <c r="M663" s="8" t="s">
        <v>1595</v>
      </c>
    </row>
    <row r="664" spans="1:13" ht="14.4" x14ac:dyDescent="0.3">
      <c r="A664" s="6">
        <v>45156</v>
      </c>
      <c r="B664" s="8">
        <v>1247740</v>
      </c>
      <c r="C664" s="8" t="s">
        <v>612</v>
      </c>
      <c r="D664" s="8" t="s">
        <v>41</v>
      </c>
      <c r="E664" s="16">
        <v>150000</v>
      </c>
      <c r="F664" s="8" t="s">
        <v>1502</v>
      </c>
      <c r="G664" s="6">
        <v>45154</v>
      </c>
      <c r="H664" s="8" t="s">
        <v>1</v>
      </c>
      <c r="I664" s="44" t="s">
        <v>2</v>
      </c>
      <c r="J664" s="6">
        <f t="shared" si="13"/>
        <v>45199</v>
      </c>
      <c r="K664" s="8" t="s">
        <v>1503</v>
      </c>
      <c r="L664" s="8" t="s">
        <v>7</v>
      </c>
      <c r="M664" s="8" t="s">
        <v>1595</v>
      </c>
    </row>
    <row r="665" spans="1:13" ht="14.4" x14ac:dyDescent="0.3">
      <c r="A665" s="6">
        <v>45161</v>
      </c>
      <c r="B665" s="8">
        <v>1247909</v>
      </c>
      <c r="C665" s="8" t="s">
        <v>1461</v>
      </c>
      <c r="D665" s="8" t="s">
        <v>1476</v>
      </c>
      <c r="E665" s="16">
        <v>42080</v>
      </c>
      <c r="F665" s="8" t="s">
        <v>1504</v>
      </c>
      <c r="G665" s="6">
        <v>45158</v>
      </c>
      <c r="H665" s="8" t="s">
        <v>10</v>
      </c>
      <c r="I665" s="44" t="s">
        <v>2</v>
      </c>
      <c r="J665" s="6">
        <f t="shared" si="13"/>
        <v>45203</v>
      </c>
      <c r="K665" s="8" t="s">
        <v>3</v>
      </c>
      <c r="L665" s="8" t="s">
        <v>4</v>
      </c>
      <c r="M665" s="8" t="s">
        <v>1595</v>
      </c>
    </row>
    <row r="666" spans="1:13" ht="14.4" x14ac:dyDescent="0.3">
      <c r="A666" s="6">
        <v>45160</v>
      </c>
      <c r="B666" s="8">
        <v>1247592</v>
      </c>
      <c r="C666" s="8" t="s">
        <v>1107</v>
      </c>
      <c r="D666" s="8" t="s">
        <v>71</v>
      </c>
      <c r="E666" s="16">
        <v>23472</v>
      </c>
      <c r="F666" s="8" t="s">
        <v>1505</v>
      </c>
      <c r="G666" s="6">
        <v>44895</v>
      </c>
      <c r="H666" s="8" t="s">
        <v>6</v>
      </c>
      <c r="I666" s="44" t="s">
        <v>2</v>
      </c>
      <c r="J666" s="6">
        <f t="shared" si="13"/>
        <v>44940</v>
      </c>
      <c r="K666" s="8" t="s">
        <v>3</v>
      </c>
      <c r="L666" s="8" t="s">
        <v>4</v>
      </c>
      <c r="M666" s="8" t="s">
        <v>1595</v>
      </c>
    </row>
    <row r="667" spans="1:13" ht="14.4" x14ac:dyDescent="0.3">
      <c r="A667" s="6">
        <v>45160</v>
      </c>
      <c r="B667" s="8">
        <v>1247592</v>
      </c>
      <c r="C667" s="8" t="s">
        <v>1107</v>
      </c>
      <c r="D667" s="8" t="s">
        <v>71</v>
      </c>
      <c r="E667" s="16">
        <v>58872</v>
      </c>
      <c r="F667" s="8" t="s">
        <v>1506</v>
      </c>
      <c r="G667" s="6">
        <v>44895</v>
      </c>
      <c r="H667" s="8" t="s">
        <v>6</v>
      </c>
      <c r="I667" s="44" t="s">
        <v>2</v>
      </c>
      <c r="J667" s="6">
        <f t="shared" si="13"/>
        <v>44940</v>
      </c>
      <c r="K667" s="8" t="s">
        <v>3</v>
      </c>
      <c r="L667" s="8" t="s">
        <v>4</v>
      </c>
      <c r="M667" s="8" t="s">
        <v>1595</v>
      </c>
    </row>
    <row r="668" spans="1:13" ht="14.4" x14ac:dyDescent="0.3">
      <c r="A668" s="6">
        <v>45161</v>
      </c>
      <c r="B668" s="8">
        <v>1248496</v>
      </c>
      <c r="C668" s="8" t="s">
        <v>1274</v>
      </c>
      <c r="D668" s="8" t="s">
        <v>1507</v>
      </c>
      <c r="E668" s="16">
        <v>109251</v>
      </c>
      <c r="F668" s="8" t="s">
        <v>1508</v>
      </c>
      <c r="G668" s="6">
        <v>45158</v>
      </c>
      <c r="H668" s="8" t="s">
        <v>53</v>
      </c>
      <c r="I668" s="44" t="s">
        <v>2</v>
      </c>
      <c r="J668" s="6">
        <f t="shared" si="13"/>
        <v>45203</v>
      </c>
      <c r="K668" s="8" t="s">
        <v>3</v>
      </c>
      <c r="L668" s="8" t="s">
        <v>4</v>
      </c>
      <c r="M668" s="8" t="s">
        <v>1595</v>
      </c>
    </row>
    <row r="669" spans="1:13" ht="14.4" x14ac:dyDescent="0.3">
      <c r="A669" s="6">
        <v>45161</v>
      </c>
      <c r="B669" s="8">
        <v>1095019</v>
      </c>
      <c r="C669" s="8" t="s">
        <v>1509</v>
      </c>
      <c r="D669" s="8" t="s">
        <v>214</v>
      </c>
      <c r="E669" s="16">
        <v>13360.79</v>
      </c>
      <c r="F669" s="8" t="s">
        <v>1510</v>
      </c>
      <c r="G669" s="6">
        <v>45159</v>
      </c>
      <c r="H669" s="8" t="s">
        <v>1511</v>
      </c>
      <c r="I669" s="44" t="s">
        <v>2</v>
      </c>
      <c r="J669" s="6">
        <f t="shared" si="13"/>
        <v>45204</v>
      </c>
      <c r="K669" s="8" t="s">
        <v>3</v>
      </c>
      <c r="L669" s="8" t="s">
        <v>4</v>
      </c>
      <c r="M669" s="8" t="s">
        <v>1596</v>
      </c>
    </row>
    <row r="670" spans="1:13" ht="14.4" x14ac:dyDescent="0.3">
      <c r="A670" s="6">
        <v>45156</v>
      </c>
      <c r="B670" s="8">
        <v>1049140</v>
      </c>
      <c r="C670" s="8" t="s">
        <v>1512</v>
      </c>
      <c r="D670" s="8" t="s">
        <v>204</v>
      </c>
      <c r="E670" s="16">
        <v>103416</v>
      </c>
      <c r="F670" s="8" t="s">
        <v>1513</v>
      </c>
      <c r="G670" s="6">
        <v>45161</v>
      </c>
      <c r="H670" s="8" t="s">
        <v>44</v>
      </c>
      <c r="I670" s="44" t="s">
        <v>2</v>
      </c>
      <c r="J670" s="6">
        <f t="shared" si="13"/>
        <v>45206</v>
      </c>
      <c r="K670" s="8" t="s">
        <v>1514</v>
      </c>
      <c r="L670" s="8" t="s">
        <v>4</v>
      </c>
      <c r="M670" s="8" t="s">
        <v>1595</v>
      </c>
    </row>
    <row r="671" spans="1:13" ht="14.4" x14ac:dyDescent="0.3">
      <c r="A671" s="6">
        <v>45163</v>
      </c>
      <c r="B671" s="8">
        <v>1046417</v>
      </c>
      <c r="C671" s="8" t="s">
        <v>146</v>
      </c>
      <c r="D671" s="8" t="s">
        <v>5</v>
      </c>
      <c r="E671" s="16">
        <v>54528</v>
      </c>
      <c r="F671" s="8" t="s">
        <v>1515</v>
      </c>
      <c r="G671" s="6">
        <v>45163</v>
      </c>
      <c r="H671" s="8" t="s">
        <v>1057</v>
      </c>
      <c r="I671" s="44" t="s">
        <v>1516</v>
      </c>
      <c r="J671" s="6">
        <f t="shared" si="13"/>
        <v>45208</v>
      </c>
      <c r="K671" s="8" t="s">
        <v>1517</v>
      </c>
      <c r="L671" s="8" t="s">
        <v>7</v>
      </c>
      <c r="M671" s="8" t="s">
        <v>1595</v>
      </c>
    </row>
    <row r="672" spans="1:13" ht="14.4" x14ac:dyDescent="0.3">
      <c r="A672" s="6">
        <v>45167</v>
      </c>
      <c r="B672" s="8">
        <v>1247910</v>
      </c>
      <c r="C672" s="8" t="s">
        <v>881</v>
      </c>
      <c r="D672" s="8" t="s">
        <v>1487</v>
      </c>
      <c r="E672" s="16">
        <v>91613.5</v>
      </c>
      <c r="F672" s="8" t="s">
        <v>1518</v>
      </c>
      <c r="G672" s="6">
        <v>45163</v>
      </c>
      <c r="H672" s="8" t="s">
        <v>1333</v>
      </c>
      <c r="I672" s="44" t="s">
        <v>2</v>
      </c>
      <c r="J672" s="6">
        <f t="shared" si="13"/>
        <v>45208</v>
      </c>
      <c r="K672" s="8" t="s">
        <v>36</v>
      </c>
      <c r="L672" s="8" t="s">
        <v>4</v>
      </c>
      <c r="M672" s="8" t="s">
        <v>1595</v>
      </c>
    </row>
    <row r="673" spans="1:13" ht="14.4" x14ac:dyDescent="0.3">
      <c r="A673" s="6">
        <v>45167</v>
      </c>
      <c r="B673" s="8">
        <v>1248536</v>
      </c>
      <c r="C673" s="8" t="s">
        <v>1317</v>
      </c>
      <c r="D673" s="8" t="s">
        <v>1480</v>
      </c>
      <c r="E673" s="16">
        <v>107382</v>
      </c>
      <c r="F673" s="8" t="s">
        <v>1519</v>
      </c>
      <c r="G673" s="6">
        <v>45166</v>
      </c>
      <c r="H673" s="8" t="s">
        <v>44</v>
      </c>
      <c r="I673" s="44" t="s">
        <v>2</v>
      </c>
      <c r="J673" s="6">
        <f t="shared" si="13"/>
        <v>45211</v>
      </c>
      <c r="K673" s="8"/>
      <c r="L673" s="8" t="s">
        <v>4</v>
      </c>
      <c r="M673" s="8" t="s">
        <v>1595</v>
      </c>
    </row>
    <row r="674" spans="1:13" ht="14.4" x14ac:dyDescent="0.3">
      <c r="A674" s="6">
        <v>45169</v>
      </c>
      <c r="B674" s="8">
        <v>1238049</v>
      </c>
      <c r="C674" s="8" t="s">
        <v>254</v>
      </c>
      <c r="D674" s="8" t="s">
        <v>71</v>
      </c>
      <c r="E674" s="16">
        <v>247532</v>
      </c>
      <c r="F674" s="8" t="s">
        <v>1520</v>
      </c>
      <c r="G674" s="6">
        <v>45168</v>
      </c>
      <c r="H674" s="8" t="s">
        <v>6</v>
      </c>
      <c r="I674" s="44" t="s">
        <v>2</v>
      </c>
      <c r="J674" s="6">
        <f t="shared" si="13"/>
        <v>45213</v>
      </c>
      <c r="K674" s="8" t="s">
        <v>1497</v>
      </c>
      <c r="L674" s="8" t="s">
        <v>4</v>
      </c>
      <c r="M674" s="8" t="s">
        <v>1595</v>
      </c>
    </row>
    <row r="675" spans="1:13" ht="14.4" x14ac:dyDescent="0.3">
      <c r="A675" s="6">
        <v>45169</v>
      </c>
      <c r="B675" s="8">
        <v>1248543</v>
      </c>
      <c r="C675" s="8" t="s">
        <v>1335</v>
      </c>
      <c r="D675" s="8" t="s">
        <v>1487</v>
      </c>
      <c r="E675" s="16">
        <v>47644</v>
      </c>
      <c r="F675" s="8" t="s">
        <v>1521</v>
      </c>
      <c r="G675" s="6">
        <v>45168</v>
      </c>
      <c r="H675" s="8" t="s">
        <v>1489</v>
      </c>
      <c r="I675" s="44" t="s">
        <v>2</v>
      </c>
      <c r="J675" s="6">
        <f t="shared" si="13"/>
        <v>45213</v>
      </c>
      <c r="K675" s="8" t="s">
        <v>3</v>
      </c>
      <c r="L675" s="8" t="s">
        <v>4</v>
      </c>
      <c r="M675" s="8" t="s">
        <v>1595</v>
      </c>
    </row>
    <row r="676" spans="1:13" ht="14.4" x14ac:dyDescent="0.3">
      <c r="A676" s="6">
        <v>45170</v>
      </c>
      <c r="B676" s="8">
        <v>1047100</v>
      </c>
      <c r="C676" s="8" t="s">
        <v>1495</v>
      </c>
      <c r="D676" s="8" t="s">
        <v>1522</v>
      </c>
      <c r="E676" s="16">
        <v>47250</v>
      </c>
      <c r="F676" s="8" t="s">
        <v>1523</v>
      </c>
      <c r="G676" s="6">
        <v>45168</v>
      </c>
      <c r="H676" s="8" t="s">
        <v>6</v>
      </c>
      <c r="I676" s="44" t="s">
        <v>2</v>
      </c>
      <c r="J676" s="6">
        <f t="shared" si="13"/>
        <v>45213</v>
      </c>
      <c r="K676" s="8" t="s">
        <v>1497</v>
      </c>
      <c r="L676" s="8" t="s">
        <v>4</v>
      </c>
      <c r="M676" s="8" t="s">
        <v>1595</v>
      </c>
    </row>
    <row r="677" spans="1:13" ht="14.4" x14ac:dyDescent="0.3">
      <c r="A677" s="6">
        <v>45170</v>
      </c>
      <c r="B677" s="8">
        <v>1109366</v>
      </c>
      <c r="C677" s="8" t="s">
        <v>786</v>
      </c>
      <c r="D677" s="8" t="s">
        <v>71</v>
      </c>
      <c r="E677" s="16">
        <v>182016</v>
      </c>
      <c r="F677" s="8" t="s">
        <v>1524</v>
      </c>
      <c r="G677" s="6">
        <v>45169</v>
      </c>
      <c r="H677" s="8" t="s">
        <v>29</v>
      </c>
      <c r="I677" s="44" t="s">
        <v>2</v>
      </c>
      <c r="J677" s="6">
        <f t="shared" si="13"/>
        <v>45214</v>
      </c>
      <c r="K677" s="8"/>
      <c r="L677" s="8" t="s">
        <v>4</v>
      </c>
      <c r="M677" s="8" t="s">
        <v>1595</v>
      </c>
    </row>
    <row r="678" spans="1:13" ht="14.4" x14ac:dyDescent="0.3">
      <c r="A678" s="6">
        <v>45170</v>
      </c>
      <c r="B678" s="8">
        <v>1173688</v>
      </c>
      <c r="C678" s="8" t="s">
        <v>968</v>
      </c>
      <c r="D678" s="8" t="s">
        <v>33</v>
      </c>
      <c r="E678" s="16">
        <v>450348</v>
      </c>
      <c r="F678" s="8" t="s">
        <v>1525</v>
      </c>
      <c r="G678" s="6">
        <v>45169</v>
      </c>
      <c r="H678" s="8" t="s">
        <v>1</v>
      </c>
      <c r="I678" s="44" t="s">
        <v>2</v>
      </c>
      <c r="J678" s="6">
        <f t="shared" si="13"/>
        <v>45214</v>
      </c>
      <c r="K678" s="8" t="s">
        <v>1526</v>
      </c>
      <c r="L678" s="8" t="s">
        <v>7</v>
      </c>
      <c r="M678" s="8" t="s">
        <v>1595</v>
      </c>
    </row>
    <row r="679" spans="1:13" ht="14.4" x14ac:dyDescent="0.3">
      <c r="A679" s="6">
        <v>45175</v>
      </c>
      <c r="B679" s="8">
        <v>1248613</v>
      </c>
      <c r="C679" s="8" t="s">
        <v>1527</v>
      </c>
      <c r="D679" s="8" t="s">
        <v>1442</v>
      </c>
      <c r="E679" s="16">
        <v>52392</v>
      </c>
      <c r="F679" s="8" t="s">
        <v>1528</v>
      </c>
      <c r="G679" s="6">
        <v>45173</v>
      </c>
      <c r="H679" s="8" t="s">
        <v>105</v>
      </c>
      <c r="I679" s="44" t="s">
        <v>2</v>
      </c>
      <c r="J679" s="6">
        <f t="shared" si="13"/>
        <v>45218</v>
      </c>
      <c r="K679" s="8"/>
      <c r="L679" s="8" t="s">
        <v>4</v>
      </c>
      <c r="M679" s="8" t="s">
        <v>1595</v>
      </c>
    </row>
    <row r="680" spans="1:13" ht="14.4" x14ac:dyDescent="0.3">
      <c r="A680" s="6">
        <v>45202</v>
      </c>
      <c r="B680" s="8">
        <v>1081387</v>
      </c>
      <c r="C680" s="8" t="s">
        <v>1529</v>
      </c>
      <c r="D680" s="8" t="s">
        <v>1442</v>
      </c>
      <c r="E680" s="16">
        <v>32616</v>
      </c>
      <c r="F680" s="8" t="s">
        <v>1530</v>
      </c>
      <c r="G680" s="6">
        <v>45199</v>
      </c>
      <c r="H680" s="8" t="s">
        <v>10</v>
      </c>
      <c r="I680" s="44" t="s">
        <v>2</v>
      </c>
      <c r="J680" s="6">
        <f t="shared" si="13"/>
        <v>45244</v>
      </c>
      <c r="K680" s="8"/>
      <c r="L680" s="8" t="s">
        <v>4</v>
      </c>
      <c r="M680" s="8" t="s">
        <v>1595</v>
      </c>
    </row>
    <row r="681" spans="1:13" ht="14.4" x14ac:dyDescent="0.3">
      <c r="A681" s="6">
        <v>45202</v>
      </c>
      <c r="B681" s="8">
        <v>1081387</v>
      </c>
      <c r="C681" s="8" t="s">
        <v>1529</v>
      </c>
      <c r="D681" s="8" t="s">
        <v>1442</v>
      </c>
      <c r="E681" s="16">
        <v>27648</v>
      </c>
      <c r="F681" s="8" t="s">
        <v>1531</v>
      </c>
      <c r="G681" s="6">
        <v>45199</v>
      </c>
      <c r="H681" s="8" t="s">
        <v>10</v>
      </c>
      <c r="I681" s="44" t="s">
        <v>2</v>
      </c>
      <c r="J681" s="6">
        <f t="shared" si="13"/>
        <v>45244</v>
      </c>
      <c r="K681" s="8"/>
      <c r="L681" s="8" t="s">
        <v>4</v>
      </c>
      <c r="M681" s="8" t="s">
        <v>1595</v>
      </c>
    </row>
    <row r="682" spans="1:13" ht="14.4" x14ac:dyDescent="0.3">
      <c r="A682" s="6">
        <v>45202</v>
      </c>
      <c r="B682" s="8">
        <v>1109366</v>
      </c>
      <c r="C682" s="8" t="s">
        <v>786</v>
      </c>
      <c r="D682" s="8" t="s">
        <v>71</v>
      </c>
      <c r="E682" s="16">
        <v>186624</v>
      </c>
      <c r="F682" s="8" t="s">
        <v>1532</v>
      </c>
      <c r="G682" s="6">
        <v>45199</v>
      </c>
      <c r="H682" s="8" t="s">
        <v>6</v>
      </c>
      <c r="I682" s="44" t="s">
        <v>2</v>
      </c>
      <c r="J682" s="6">
        <f t="shared" si="13"/>
        <v>45244</v>
      </c>
      <c r="K682" s="8"/>
      <c r="L682" s="8" t="s">
        <v>4</v>
      </c>
      <c r="M682" s="8" t="s">
        <v>1595</v>
      </c>
    </row>
    <row r="683" spans="1:13" ht="14.4" x14ac:dyDescent="0.3">
      <c r="A683" s="6">
        <v>45202</v>
      </c>
      <c r="B683" s="8">
        <v>1109366</v>
      </c>
      <c r="C683" s="8" t="s">
        <v>786</v>
      </c>
      <c r="D683" s="8" t="s">
        <v>71</v>
      </c>
      <c r="E683" s="16">
        <v>233848</v>
      </c>
      <c r="F683" s="8" t="s">
        <v>1533</v>
      </c>
      <c r="G683" s="6">
        <v>45199</v>
      </c>
      <c r="H683" s="8" t="s">
        <v>1057</v>
      </c>
      <c r="I683" s="44" t="s">
        <v>2</v>
      </c>
      <c r="J683" s="6">
        <f t="shared" si="13"/>
        <v>45244</v>
      </c>
      <c r="K683" s="8"/>
      <c r="L683" s="8" t="s">
        <v>4</v>
      </c>
      <c r="M683" s="8" t="s">
        <v>1595</v>
      </c>
    </row>
    <row r="684" spans="1:13" ht="14.4" x14ac:dyDescent="0.3">
      <c r="A684" s="6">
        <v>45202</v>
      </c>
      <c r="B684" s="8">
        <v>1109366</v>
      </c>
      <c r="C684" s="8" t="s">
        <v>786</v>
      </c>
      <c r="D684" s="8" t="s">
        <v>71</v>
      </c>
      <c r="E684" s="16">
        <v>200000</v>
      </c>
      <c r="F684" s="8" t="s">
        <v>1534</v>
      </c>
      <c r="G684" s="6">
        <v>45199</v>
      </c>
      <c r="H684" s="8" t="s">
        <v>6</v>
      </c>
      <c r="I684" s="44" t="s">
        <v>2</v>
      </c>
      <c r="J684" s="6">
        <f t="shared" si="13"/>
        <v>45244</v>
      </c>
      <c r="K684" s="8"/>
      <c r="L684" s="8" t="s">
        <v>4</v>
      </c>
      <c r="M684" s="8" t="s">
        <v>1595</v>
      </c>
    </row>
    <row r="685" spans="1:13" ht="14.4" x14ac:dyDescent="0.3">
      <c r="A685" s="6">
        <v>45202</v>
      </c>
      <c r="B685" s="8">
        <v>1154420</v>
      </c>
      <c r="C685" s="8" t="s">
        <v>1535</v>
      </c>
      <c r="D685" s="8" t="s">
        <v>1442</v>
      </c>
      <c r="E685" s="16">
        <v>102492</v>
      </c>
      <c r="F685" s="8" t="s">
        <v>1536</v>
      </c>
      <c r="G685" s="6">
        <v>45199</v>
      </c>
      <c r="H685" s="8" t="s">
        <v>10</v>
      </c>
      <c r="I685" s="44" t="s">
        <v>2</v>
      </c>
      <c r="J685" s="6">
        <f t="shared" si="13"/>
        <v>45244</v>
      </c>
      <c r="K685" s="8"/>
      <c r="L685" s="8" t="s">
        <v>4</v>
      </c>
      <c r="M685" s="8" t="s">
        <v>1595</v>
      </c>
    </row>
    <row r="686" spans="1:13" ht="14.4" x14ac:dyDescent="0.3">
      <c r="A686" s="6">
        <v>45194</v>
      </c>
      <c r="B686" s="8">
        <v>1162666</v>
      </c>
      <c r="C686" s="8" t="s">
        <v>1537</v>
      </c>
      <c r="D686" s="8" t="s">
        <v>41</v>
      </c>
      <c r="E686" s="16">
        <v>109176</v>
      </c>
      <c r="F686" s="8" t="s">
        <v>1538</v>
      </c>
      <c r="G686" s="6">
        <v>45190</v>
      </c>
      <c r="H686" s="8" t="s">
        <v>6</v>
      </c>
      <c r="I686" s="44" t="s">
        <v>2</v>
      </c>
      <c r="J686" s="6">
        <f t="shared" si="13"/>
        <v>45235</v>
      </c>
      <c r="K686" s="8"/>
      <c r="L686" s="8" t="s">
        <v>4</v>
      </c>
      <c r="M686" s="8" t="s">
        <v>1595</v>
      </c>
    </row>
    <row r="687" spans="1:13" ht="14.4" x14ac:dyDescent="0.3">
      <c r="A687" s="6">
        <v>45181</v>
      </c>
      <c r="B687" s="8">
        <v>1205677</v>
      </c>
      <c r="C687" s="8" t="s">
        <v>461</v>
      </c>
      <c r="D687" s="8" t="s">
        <v>41</v>
      </c>
      <c r="E687" s="16">
        <v>250000</v>
      </c>
      <c r="F687" s="8" t="s">
        <v>1539</v>
      </c>
      <c r="G687" s="6">
        <v>45177</v>
      </c>
      <c r="H687" s="8" t="s">
        <v>1057</v>
      </c>
      <c r="I687" s="44" t="s">
        <v>23</v>
      </c>
      <c r="J687" s="6">
        <f t="shared" si="13"/>
        <v>45222</v>
      </c>
      <c r="K687" s="8" t="s">
        <v>1058</v>
      </c>
      <c r="L687" s="8" t="s">
        <v>4</v>
      </c>
      <c r="M687" s="8" t="s">
        <v>1595</v>
      </c>
    </row>
    <row r="688" spans="1:13" ht="14.4" x14ac:dyDescent="0.3">
      <c r="A688" s="6">
        <v>45202</v>
      </c>
      <c r="B688" s="8">
        <v>1169342</v>
      </c>
      <c r="C688" s="8" t="s">
        <v>251</v>
      </c>
      <c r="D688" s="8" t="s">
        <v>1442</v>
      </c>
      <c r="E688" s="16">
        <v>57216</v>
      </c>
      <c r="F688" s="8" t="s">
        <v>1540</v>
      </c>
      <c r="G688" s="6">
        <v>45199</v>
      </c>
      <c r="H688" s="8" t="s">
        <v>10</v>
      </c>
      <c r="I688" s="44" t="s">
        <v>2</v>
      </c>
      <c r="J688" s="6">
        <f t="shared" si="13"/>
        <v>45244</v>
      </c>
      <c r="K688" s="8"/>
      <c r="L688" s="8" t="s">
        <v>4</v>
      </c>
      <c r="M688" s="8" t="s">
        <v>1595</v>
      </c>
    </row>
    <row r="689" spans="1:13" ht="14.4" x14ac:dyDescent="0.3">
      <c r="A689" s="6">
        <v>45181</v>
      </c>
      <c r="B689" s="8">
        <v>1169342</v>
      </c>
      <c r="C689" s="8" t="s">
        <v>251</v>
      </c>
      <c r="D689" s="8" t="s">
        <v>1442</v>
      </c>
      <c r="E689" s="16">
        <v>57216</v>
      </c>
      <c r="F689" s="8" t="s">
        <v>1541</v>
      </c>
      <c r="G689" s="6">
        <v>45179</v>
      </c>
      <c r="H689" s="8" t="s">
        <v>10</v>
      </c>
      <c r="I689" s="44" t="s">
        <v>2</v>
      </c>
      <c r="J689" s="6">
        <f t="shared" si="13"/>
        <v>45224</v>
      </c>
      <c r="K689" s="8" t="s">
        <v>1542</v>
      </c>
      <c r="L689" s="8" t="s">
        <v>7</v>
      </c>
      <c r="M689" s="8" t="s">
        <v>1595</v>
      </c>
    </row>
    <row r="690" spans="1:13" ht="14.4" x14ac:dyDescent="0.3">
      <c r="A690" s="6">
        <v>45194</v>
      </c>
      <c r="B690" s="8">
        <v>1207909</v>
      </c>
      <c r="C690" s="8" t="s">
        <v>140</v>
      </c>
      <c r="D690" s="8" t="s">
        <v>8</v>
      </c>
      <c r="E690" s="16">
        <v>295991.40000000002</v>
      </c>
      <c r="F690" s="8" t="s">
        <v>1543</v>
      </c>
      <c r="G690" s="6">
        <v>45216</v>
      </c>
      <c r="H690" s="8" t="s">
        <v>14</v>
      </c>
      <c r="I690" s="44" t="s">
        <v>1544</v>
      </c>
      <c r="J690" s="6">
        <f t="shared" si="13"/>
        <v>45261</v>
      </c>
      <c r="K690" s="8" t="s">
        <v>1058</v>
      </c>
      <c r="L690" s="8" t="s">
        <v>4</v>
      </c>
      <c r="M690" s="8" t="s">
        <v>1595</v>
      </c>
    </row>
    <row r="691" spans="1:13" ht="14.4" x14ac:dyDescent="0.3">
      <c r="A691" s="6">
        <v>45182</v>
      </c>
      <c r="B691" s="8">
        <v>1247910</v>
      </c>
      <c r="C691" s="8" t="s">
        <v>881</v>
      </c>
      <c r="D691" s="8" t="s">
        <v>8</v>
      </c>
      <c r="E691" s="16">
        <v>91613.5</v>
      </c>
      <c r="F691" s="8" t="s">
        <v>1545</v>
      </c>
      <c r="G691" s="6">
        <v>45180</v>
      </c>
      <c r="H691" s="8" t="s">
        <v>6</v>
      </c>
      <c r="I691" s="44" t="s">
        <v>2</v>
      </c>
      <c r="J691" s="6">
        <f t="shared" ref="J691:J711" si="14">G691+45</f>
        <v>45225</v>
      </c>
      <c r="K691" s="8" t="s">
        <v>36</v>
      </c>
      <c r="L691" s="8" t="s">
        <v>4</v>
      </c>
      <c r="M691" s="8" t="s">
        <v>1595</v>
      </c>
    </row>
    <row r="692" spans="1:13" ht="14.4" x14ac:dyDescent="0.3">
      <c r="A692" s="6">
        <v>45189</v>
      </c>
      <c r="B692" s="8">
        <v>1223614</v>
      </c>
      <c r="C692" s="8" t="s">
        <v>1222</v>
      </c>
      <c r="D692" s="8" t="s">
        <v>28</v>
      </c>
      <c r="E692" s="16">
        <v>168894</v>
      </c>
      <c r="F692" s="8" t="s">
        <v>1546</v>
      </c>
      <c r="G692" s="6">
        <v>45187</v>
      </c>
      <c r="H692" s="8" t="s">
        <v>6</v>
      </c>
      <c r="I692" s="44" t="s">
        <v>1547</v>
      </c>
      <c r="J692" s="6">
        <f t="shared" si="14"/>
        <v>45232</v>
      </c>
      <c r="K692" s="8" t="s">
        <v>1497</v>
      </c>
      <c r="L692" s="8" t="s">
        <v>4</v>
      </c>
      <c r="M692" s="8" t="s">
        <v>1595</v>
      </c>
    </row>
    <row r="693" spans="1:13" ht="14.4" x14ac:dyDescent="0.3">
      <c r="A693" s="6">
        <v>45196</v>
      </c>
      <c r="B693" s="8">
        <v>1228502</v>
      </c>
      <c r="C693" s="8" t="s">
        <v>165</v>
      </c>
      <c r="D693" s="8" t="s">
        <v>15</v>
      </c>
      <c r="E693" s="16">
        <v>150000</v>
      </c>
      <c r="F693" s="8" t="s">
        <v>1548</v>
      </c>
      <c r="G693" s="6">
        <v>45194</v>
      </c>
      <c r="H693" s="8" t="s">
        <v>64</v>
      </c>
      <c r="I693" s="44" t="s">
        <v>2</v>
      </c>
      <c r="J693" s="6">
        <f t="shared" si="14"/>
        <v>45239</v>
      </c>
      <c r="K693" s="8" t="s">
        <v>36</v>
      </c>
      <c r="L693" s="8" t="s">
        <v>4</v>
      </c>
      <c r="M693" s="8" t="s">
        <v>1595</v>
      </c>
    </row>
    <row r="694" spans="1:13" ht="14.4" x14ac:dyDescent="0.3">
      <c r="A694" s="6">
        <v>45177</v>
      </c>
      <c r="B694" s="8">
        <v>1238049</v>
      </c>
      <c r="C694" s="8" t="s">
        <v>254</v>
      </c>
      <c r="D694" s="8" t="s">
        <v>71</v>
      </c>
      <c r="E694" s="16">
        <v>241000</v>
      </c>
      <c r="F694" s="8" t="s">
        <v>1473</v>
      </c>
      <c r="G694" s="6">
        <v>44772</v>
      </c>
      <c r="H694" s="8" t="s">
        <v>6</v>
      </c>
      <c r="I694" s="44" t="s">
        <v>2</v>
      </c>
      <c r="J694" s="6">
        <f t="shared" si="14"/>
        <v>44817</v>
      </c>
      <c r="K694" s="8" t="s">
        <v>1497</v>
      </c>
      <c r="L694" s="8" t="s">
        <v>4</v>
      </c>
      <c r="M694" s="8" t="s">
        <v>1595</v>
      </c>
    </row>
    <row r="695" spans="1:13" ht="14.4" x14ac:dyDescent="0.3">
      <c r="A695" s="6">
        <v>45202</v>
      </c>
      <c r="B695" s="8">
        <v>1238049</v>
      </c>
      <c r="C695" s="8" t="s">
        <v>254</v>
      </c>
      <c r="D695" s="8" t="s">
        <v>71</v>
      </c>
      <c r="E695" s="16">
        <v>273564</v>
      </c>
      <c r="F695" s="8" t="s">
        <v>1549</v>
      </c>
      <c r="G695" s="6">
        <v>45199</v>
      </c>
      <c r="H695" s="8" t="s">
        <v>6</v>
      </c>
      <c r="I695" s="44" t="s">
        <v>2</v>
      </c>
      <c r="J695" s="6">
        <f t="shared" si="14"/>
        <v>45244</v>
      </c>
      <c r="K695" s="8" t="s">
        <v>1497</v>
      </c>
      <c r="L695" s="8" t="s">
        <v>4</v>
      </c>
      <c r="M695" s="8" t="s">
        <v>1595</v>
      </c>
    </row>
    <row r="696" spans="1:13" ht="14.4" x14ac:dyDescent="0.3">
      <c r="A696" s="6">
        <v>45202</v>
      </c>
      <c r="B696" s="8">
        <v>1238049</v>
      </c>
      <c r="C696" s="8" t="s">
        <v>254</v>
      </c>
      <c r="D696" s="8" t="s">
        <v>71</v>
      </c>
      <c r="E696" s="16">
        <v>270000</v>
      </c>
      <c r="F696" s="8" t="s">
        <v>1550</v>
      </c>
      <c r="G696" s="6">
        <v>45199</v>
      </c>
      <c r="H696" s="8" t="s">
        <v>6</v>
      </c>
      <c r="I696" s="44" t="s">
        <v>2</v>
      </c>
      <c r="J696" s="6">
        <f t="shared" si="14"/>
        <v>45244</v>
      </c>
      <c r="K696" s="8" t="s">
        <v>1497</v>
      </c>
      <c r="L696" s="8" t="s">
        <v>4</v>
      </c>
      <c r="M696" s="8" t="s">
        <v>1595</v>
      </c>
    </row>
    <row r="697" spans="1:13" ht="14.4" x14ac:dyDescent="0.3">
      <c r="A697" s="6">
        <v>45184</v>
      </c>
      <c r="B697" s="8">
        <v>1247910</v>
      </c>
      <c r="C697" s="8" t="s">
        <v>881</v>
      </c>
      <c r="D697" s="8" t="s">
        <v>8</v>
      </c>
      <c r="E697" s="16">
        <v>91613.5</v>
      </c>
      <c r="F697" s="8" t="s">
        <v>1551</v>
      </c>
      <c r="G697" s="6">
        <v>45182</v>
      </c>
      <c r="H697" s="8" t="s">
        <v>6</v>
      </c>
      <c r="I697" s="44" t="s">
        <v>2</v>
      </c>
      <c r="J697" s="6">
        <f t="shared" si="14"/>
        <v>45227</v>
      </c>
      <c r="K697" s="8" t="s">
        <v>36</v>
      </c>
      <c r="L697" s="8" t="s">
        <v>4</v>
      </c>
      <c r="M697" s="8" t="s">
        <v>1595</v>
      </c>
    </row>
    <row r="698" spans="1:13" ht="14.4" x14ac:dyDescent="0.3">
      <c r="A698" s="6">
        <v>45194</v>
      </c>
      <c r="B698" s="8">
        <v>1240704</v>
      </c>
      <c r="C698" s="8" t="s">
        <v>1552</v>
      </c>
      <c r="D698" s="8" t="s">
        <v>1442</v>
      </c>
      <c r="E698" s="16">
        <v>300000</v>
      </c>
      <c r="F698" s="8" t="s">
        <v>1553</v>
      </c>
      <c r="G698" s="6">
        <v>45190</v>
      </c>
      <c r="H698" s="8" t="s">
        <v>498</v>
      </c>
      <c r="I698" s="44" t="s">
        <v>1554</v>
      </c>
      <c r="J698" s="6">
        <f t="shared" si="14"/>
        <v>45235</v>
      </c>
      <c r="K698" s="8" t="s">
        <v>1555</v>
      </c>
      <c r="L698" s="8" t="s">
        <v>7</v>
      </c>
      <c r="M698" s="8" t="s">
        <v>1595</v>
      </c>
    </row>
    <row r="699" spans="1:13" ht="14.4" x14ac:dyDescent="0.3">
      <c r="A699" s="6">
        <v>45187</v>
      </c>
      <c r="B699" s="8">
        <v>1211854</v>
      </c>
      <c r="C699" s="8" t="s">
        <v>1556</v>
      </c>
      <c r="D699" s="8" t="s">
        <v>5</v>
      </c>
      <c r="E699" s="16">
        <v>301770</v>
      </c>
      <c r="F699" s="8" t="s">
        <v>1557</v>
      </c>
      <c r="G699" s="6">
        <v>45184</v>
      </c>
      <c r="H699" s="8" t="s">
        <v>6</v>
      </c>
      <c r="I699" s="44" t="s">
        <v>2</v>
      </c>
      <c r="J699" s="6">
        <f t="shared" si="14"/>
        <v>45229</v>
      </c>
      <c r="K699" s="8" t="s">
        <v>1558</v>
      </c>
      <c r="L699" s="8" t="s">
        <v>7</v>
      </c>
      <c r="M699" s="8" t="s">
        <v>1595</v>
      </c>
    </row>
    <row r="700" spans="1:13" ht="14.4" x14ac:dyDescent="0.3">
      <c r="A700" s="6">
        <v>45194</v>
      </c>
      <c r="B700" s="8">
        <v>1244517</v>
      </c>
      <c r="C700" s="8" t="s">
        <v>1559</v>
      </c>
      <c r="D700" s="8" t="s">
        <v>28</v>
      </c>
      <c r="E700" s="16">
        <v>40278</v>
      </c>
      <c r="F700" s="8" t="s">
        <v>1560</v>
      </c>
      <c r="G700" s="6">
        <v>45131</v>
      </c>
      <c r="H700" s="8" t="s">
        <v>29</v>
      </c>
      <c r="I700" s="44" t="s">
        <v>1544</v>
      </c>
      <c r="J700" s="6">
        <f t="shared" si="14"/>
        <v>45176</v>
      </c>
      <c r="K700" s="8" t="s">
        <v>1561</v>
      </c>
      <c r="L700" s="8" t="s">
        <v>4</v>
      </c>
      <c r="M700" s="8" t="s">
        <v>1595</v>
      </c>
    </row>
    <row r="701" spans="1:13" ht="14.4" x14ac:dyDescent="0.3">
      <c r="A701" s="6">
        <v>45203</v>
      </c>
      <c r="B701" s="8">
        <v>1247436</v>
      </c>
      <c r="C701" s="8" t="s">
        <v>1562</v>
      </c>
      <c r="D701" s="8" t="s">
        <v>71</v>
      </c>
      <c r="E701" s="16">
        <v>97100</v>
      </c>
      <c r="F701" s="8" t="s">
        <v>1563</v>
      </c>
      <c r="G701" s="6">
        <v>45201</v>
      </c>
      <c r="H701" s="8" t="s">
        <v>64</v>
      </c>
      <c r="I701" s="44" t="s">
        <v>2</v>
      </c>
      <c r="J701" s="6">
        <f t="shared" si="14"/>
        <v>45246</v>
      </c>
      <c r="K701" s="8"/>
      <c r="L701" s="8" t="s">
        <v>4</v>
      </c>
      <c r="M701" s="8" t="s">
        <v>1595</v>
      </c>
    </row>
    <row r="702" spans="1:13" ht="14.4" x14ac:dyDescent="0.3">
      <c r="A702" s="6">
        <v>45154</v>
      </c>
      <c r="B702" s="8">
        <v>1247745</v>
      </c>
      <c r="C702" s="8" t="s">
        <v>1564</v>
      </c>
      <c r="D702" s="8" t="s">
        <v>15</v>
      </c>
      <c r="E702" s="16">
        <v>85344.31</v>
      </c>
      <c r="F702" s="8" t="s">
        <v>1565</v>
      </c>
      <c r="G702" s="6">
        <v>45199</v>
      </c>
      <c r="H702" s="8" t="s">
        <v>65</v>
      </c>
      <c r="I702" s="44" t="s">
        <v>1566</v>
      </c>
      <c r="J702" s="6">
        <f t="shared" si="14"/>
        <v>45244</v>
      </c>
      <c r="K702" s="8"/>
      <c r="L702" s="8" t="s">
        <v>4</v>
      </c>
      <c r="M702" s="8" t="s">
        <v>1595</v>
      </c>
    </row>
    <row r="703" spans="1:13" ht="14.4" x14ac:dyDescent="0.3">
      <c r="A703" s="6">
        <v>45187</v>
      </c>
      <c r="B703" s="8">
        <v>1238456</v>
      </c>
      <c r="C703" s="8" t="s">
        <v>208</v>
      </c>
      <c r="D703" s="8" t="s">
        <v>214</v>
      </c>
      <c r="E703" s="16">
        <v>100000</v>
      </c>
      <c r="F703" s="8" t="s">
        <v>1567</v>
      </c>
      <c r="G703" s="6">
        <v>45184</v>
      </c>
      <c r="H703" s="8" t="s">
        <v>6</v>
      </c>
      <c r="I703" s="44" t="s">
        <v>2</v>
      </c>
      <c r="J703" s="6">
        <f t="shared" si="14"/>
        <v>45229</v>
      </c>
      <c r="K703" s="8" t="s">
        <v>3</v>
      </c>
      <c r="L703" s="8" t="s">
        <v>4</v>
      </c>
      <c r="M703" s="8" t="s">
        <v>1596</v>
      </c>
    </row>
    <row r="704" spans="1:13" ht="14.4" x14ac:dyDescent="0.3">
      <c r="A704" s="6">
        <v>45188</v>
      </c>
      <c r="B704" s="8">
        <v>1243001</v>
      </c>
      <c r="C704" s="8" t="s">
        <v>1568</v>
      </c>
      <c r="D704" s="8" t="s">
        <v>84</v>
      </c>
      <c r="E704" s="16">
        <v>58896.5</v>
      </c>
      <c r="F704" s="8" t="s">
        <v>1569</v>
      </c>
      <c r="G704" s="6">
        <v>45184</v>
      </c>
      <c r="H704" s="8" t="s">
        <v>182</v>
      </c>
      <c r="I704" s="44" t="s">
        <v>35</v>
      </c>
      <c r="J704" s="6">
        <f t="shared" si="14"/>
        <v>45229</v>
      </c>
      <c r="K704" s="8" t="s">
        <v>1570</v>
      </c>
      <c r="L704" s="8" t="s">
        <v>7</v>
      </c>
      <c r="M704" s="8" t="s">
        <v>1596</v>
      </c>
    </row>
    <row r="705" spans="1:13" ht="14.4" x14ac:dyDescent="0.3">
      <c r="A705" s="6">
        <v>45202</v>
      </c>
      <c r="B705" s="8">
        <v>1248508</v>
      </c>
      <c r="C705" s="8" t="s">
        <v>1571</v>
      </c>
      <c r="D705" s="8" t="s">
        <v>71</v>
      </c>
      <c r="E705" s="16">
        <v>33120</v>
      </c>
      <c r="F705" s="8" t="s">
        <v>1572</v>
      </c>
      <c r="G705" s="6">
        <v>45199</v>
      </c>
      <c r="H705" s="8" t="s">
        <v>10</v>
      </c>
      <c r="I705" s="44" t="s">
        <v>2</v>
      </c>
      <c r="J705" s="6">
        <f t="shared" si="14"/>
        <v>45244</v>
      </c>
      <c r="K705" s="8" t="s">
        <v>3</v>
      </c>
      <c r="L705" s="8" t="s">
        <v>4</v>
      </c>
      <c r="M705" s="8" t="s">
        <v>1595</v>
      </c>
    </row>
    <row r="706" spans="1:13" ht="14.4" x14ac:dyDescent="0.3">
      <c r="A706" s="6">
        <v>45184</v>
      </c>
      <c r="B706" s="8">
        <v>1248516</v>
      </c>
      <c r="C706" s="8" t="s">
        <v>1573</v>
      </c>
      <c r="D706" s="8" t="s">
        <v>28</v>
      </c>
      <c r="E706" s="16">
        <v>42000</v>
      </c>
      <c r="F706" s="8" t="s">
        <v>1574</v>
      </c>
      <c r="G706" s="6">
        <v>45184</v>
      </c>
      <c r="H706" s="8" t="s">
        <v>1575</v>
      </c>
      <c r="I706" s="44" t="s">
        <v>2</v>
      </c>
      <c r="J706" s="6">
        <f t="shared" si="14"/>
        <v>45229</v>
      </c>
      <c r="K706" s="8" t="s">
        <v>3</v>
      </c>
      <c r="L706" s="8" t="s">
        <v>4</v>
      </c>
      <c r="M706" s="8" t="s">
        <v>1595</v>
      </c>
    </row>
    <row r="707" spans="1:13" ht="14.4" x14ac:dyDescent="0.3">
      <c r="A707" s="6">
        <v>45184</v>
      </c>
      <c r="B707" s="8">
        <v>1248516</v>
      </c>
      <c r="C707" s="8" t="s">
        <v>1573</v>
      </c>
      <c r="D707" s="8" t="s">
        <v>28</v>
      </c>
      <c r="E707" s="16">
        <v>121612</v>
      </c>
      <c r="F707" s="8" t="s">
        <v>1576</v>
      </c>
      <c r="G707" s="6">
        <v>45184</v>
      </c>
      <c r="H707" s="8" t="s">
        <v>1575</v>
      </c>
      <c r="I707" s="44" t="s">
        <v>2</v>
      </c>
      <c r="J707" s="6">
        <f t="shared" si="14"/>
        <v>45229</v>
      </c>
      <c r="K707" s="8" t="s">
        <v>3</v>
      </c>
      <c r="L707" s="8" t="s">
        <v>4</v>
      </c>
      <c r="M707" s="8" t="s">
        <v>1595</v>
      </c>
    </row>
    <row r="708" spans="1:13" ht="14.4" x14ac:dyDescent="0.3">
      <c r="A708" s="6">
        <v>45184</v>
      </c>
      <c r="B708" s="8">
        <v>1248516</v>
      </c>
      <c r="C708" s="8" t="s">
        <v>1573</v>
      </c>
      <c r="D708" s="8" t="s">
        <v>28</v>
      </c>
      <c r="E708" s="16">
        <v>6006</v>
      </c>
      <c r="F708" s="8" t="s">
        <v>1577</v>
      </c>
      <c r="G708" s="6">
        <v>45184</v>
      </c>
      <c r="H708" s="8" t="s">
        <v>1575</v>
      </c>
      <c r="I708" s="44" t="s">
        <v>2</v>
      </c>
      <c r="J708" s="6">
        <f t="shared" si="14"/>
        <v>45229</v>
      </c>
      <c r="K708" s="8" t="s">
        <v>3</v>
      </c>
      <c r="L708" s="8" t="s">
        <v>4</v>
      </c>
      <c r="M708" s="8" t="s">
        <v>1595</v>
      </c>
    </row>
    <row r="709" spans="1:13" ht="14.4" x14ac:dyDescent="0.3">
      <c r="A709" s="6">
        <v>45202</v>
      </c>
      <c r="B709" s="8">
        <v>1248536</v>
      </c>
      <c r="C709" s="8" t="s">
        <v>1317</v>
      </c>
      <c r="D709" s="8" t="s">
        <v>43</v>
      </c>
      <c r="E709" s="16">
        <v>43968</v>
      </c>
      <c r="F709" s="8" t="s">
        <v>1578</v>
      </c>
      <c r="G709" s="6">
        <v>45197</v>
      </c>
      <c r="H709" s="8" t="s">
        <v>44</v>
      </c>
      <c r="I709" s="44" t="s">
        <v>2</v>
      </c>
      <c r="J709" s="6">
        <f t="shared" si="14"/>
        <v>45242</v>
      </c>
      <c r="K709" s="8"/>
      <c r="L709" s="8" t="s">
        <v>4</v>
      </c>
      <c r="M709" s="8" t="s">
        <v>1595</v>
      </c>
    </row>
    <row r="710" spans="1:13" ht="14.4" x14ac:dyDescent="0.3">
      <c r="A710" s="6">
        <v>45190</v>
      </c>
      <c r="B710" s="8">
        <v>1248614</v>
      </c>
      <c r="C710" s="8" t="s">
        <v>1475</v>
      </c>
      <c r="D710" s="8" t="s">
        <v>1442</v>
      </c>
      <c r="E710" s="16">
        <v>20160</v>
      </c>
      <c r="F710" s="8" t="s">
        <v>1579</v>
      </c>
      <c r="G710" s="6">
        <v>45190</v>
      </c>
      <c r="H710" s="8" t="s">
        <v>53</v>
      </c>
      <c r="I710" s="44" t="s">
        <v>2</v>
      </c>
      <c r="J710" s="6">
        <f t="shared" si="14"/>
        <v>45235</v>
      </c>
      <c r="K710" s="8" t="s">
        <v>3</v>
      </c>
      <c r="L710" s="8" t="s">
        <v>4</v>
      </c>
      <c r="M710" s="8" t="s">
        <v>1595</v>
      </c>
    </row>
    <row r="711" spans="1:13" ht="14.4" x14ac:dyDescent="0.3">
      <c r="A711" s="6">
        <v>45204</v>
      </c>
      <c r="B711" s="8">
        <v>1248193</v>
      </c>
      <c r="C711" s="8" t="s">
        <v>1580</v>
      </c>
      <c r="D711" s="8" t="s">
        <v>8</v>
      </c>
      <c r="E711" s="16">
        <v>30000</v>
      </c>
      <c r="F711" s="8" t="s">
        <v>1581</v>
      </c>
      <c r="G711" s="6">
        <v>45202</v>
      </c>
      <c r="H711" s="8" t="s">
        <v>6</v>
      </c>
      <c r="I711" s="44" t="s">
        <v>2</v>
      </c>
      <c r="J711" s="6">
        <f t="shared" si="14"/>
        <v>45247</v>
      </c>
      <c r="K711" s="8"/>
      <c r="L711" s="8" t="s">
        <v>4</v>
      </c>
      <c r="M711" s="8" t="s">
        <v>1595</v>
      </c>
    </row>
    <row r="712" spans="1:13" ht="13.5" customHeight="1" x14ac:dyDescent="0.3">
      <c r="A712" s="13">
        <v>44567</v>
      </c>
      <c r="B712" s="3">
        <v>1046414</v>
      </c>
      <c r="C712" s="3" t="s">
        <v>1641</v>
      </c>
      <c r="D712" s="3" t="s">
        <v>1647</v>
      </c>
      <c r="E712" s="10">
        <v>300000</v>
      </c>
      <c r="F712" s="3" t="s">
        <v>1648</v>
      </c>
      <c r="G712" s="13">
        <v>44200</v>
      </c>
      <c r="H712" s="3" t="s">
        <v>29</v>
      </c>
      <c r="I712" s="20" t="s">
        <v>2</v>
      </c>
      <c r="J712" s="6">
        <f t="shared" ref="J712:J775" si="15">+G712+45</f>
        <v>44245</v>
      </c>
      <c r="K712" s="8" t="s">
        <v>1649</v>
      </c>
      <c r="L712" s="8" t="s">
        <v>7</v>
      </c>
      <c r="M712" s="8" t="s">
        <v>1646</v>
      </c>
    </row>
    <row r="713" spans="1:13" ht="13.5" customHeight="1" x14ac:dyDescent="0.3">
      <c r="A713" s="13">
        <v>44568</v>
      </c>
      <c r="B713" s="3">
        <v>1046804</v>
      </c>
      <c r="C713" s="3" t="s">
        <v>1650</v>
      </c>
      <c r="D713" s="49" t="s">
        <v>1597</v>
      </c>
      <c r="E713" s="10">
        <v>100000</v>
      </c>
      <c r="F713" s="3" t="s">
        <v>1651</v>
      </c>
      <c r="G713" s="13">
        <v>44566</v>
      </c>
      <c r="H713" s="3" t="s">
        <v>22</v>
      </c>
      <c r="I713" s="20" t="s">
        <v>35</v>
      </c>
      <c r="J713" s="6">
        <f t="shared" si="15"/>
        <v>44611</v>
      </c>
      <c r="K713" s="8" t="s">
        <v>1652</v>
      </c>
      <c r="L713" s="8" t="s">
        <v>7</v>
      </c>
      <c r="M713" s="8" t="s">
        <v>1646</v>
      </c>
    </row>
    <row r="714" spans="1:13" ht="13.5" customHeight="1" x14ac:dyDescent="0.3">
      <c r="A714" s="13">
        <v>44573</v>
      </c>
      <c r="B714" s="3">
        <v>1189025</v>
      </c>
      <c r="C714" s="3" t="s">
        <v>1653</v>
      </c>
      <c r="D714" s="49" t="s">
        <v>1611</v>
      </c>
      <c r="E714" s="10">
        <v>355856.94</v>
      </c>
      <c r="F714" s="3" t="s">
        <v>1654</v>
      </c>
      <c r="G714" s="13">
        <v>44568</v>
      </c>
      <c r="H714" s="3" t="s">
        <v>38</v>
      </c>
      <c r="I714" s="20" t="s">
        <v>35</v>
      </c>
      <c r="J714" s="6">
        <f t="shared" si="15"/>
        <v>44613</v>
      </c>
      <c r="K714" s="8" t="s">
        <v>1655</v>
      </c>
      <c r="L714" s="8" t="s">
        <v>7</v>
      </c>
      <c r="M714" s="8" t="s">
        <v>1646</v>
      </c>
    </row>
    <row r="715" spans="1:13" ht="13.5" customHeight="1" x14ac:dyDescent="0.3">
      <c r="A715" s="13">
        <v>44574</v>
      </c>
      <c r="B715" s="3">
        <v>1144144</v>
      </c>
      <c r="C715" s="3" t="s">
        <v>1656</v>
      </c>
      <c r="D715" s="49" t="s">
        <v>1611</v>
      </c>
      <c r="E715" s="10">
        <v>38000</v>
      </c>
      <c r="F715" s="3" t="s">
        <v>1657</v>
      </c>
      <c r="G715" s="13">
        <v>44569</v>
      </c>
      <c r="H715" s="3" t="s">
        <v>280</v>
      </c>
      <c r="I715" s="20" t="s">
        <v>89</v>
      </c>
      <c r="J715" s="6">
        <f t="shared" si="15"/>
        <v>44614</v>
      </c>
      <c r="K715" s="8" t="s">
        <v>1658</v>
      </c>
      <c r="L715" s="8" t="s">
        <v>7</v>
      </c>
      <c r="M715" s="8" t="s">
        <v>1646</v>
      </c>
    </row>
    <row r="716" spans="1:13" ht="13.5" customHeight="1" x14ac:dyDescent="0.3">
      <c r="A716" s="13">
        <v>44574</v>
      </c>
      <c r="B716" s="3">
        <v>1246867</v>
      </c>
      <c r="C716" s="3" t="s">
        <v>1659</v>
      </c>
      <c r="D716" s="49" t="s">
        <v>1597</v>
      </c>
      <c r="E716" s="10">
        <v>278928.96000000002</v>
      </c>
      <c r="F716" s="3" t="s">
        <v>1660</v>
      </c>
      <c r="G716" s="13">
        <v>44571</v>
      </c>
      <c r="H716" s="3" t="s">
        <v>86</v>
      </c>
      <c r="I716" s="20" t="s">
        <v>35</v>
      </c>
      <c r="J716" s="6">
        <f t="shared" si="15"/>
        <v>44616</v>
      </c>
      <c r="K716" s="24" t="s">
        <v>1661</v>
      </c>
      <c r="L716" s="8" t="s">
        <v>7</v>
      </c>
      <c r="M716" s="8" t="s">
        <v>1646</v>
      </c>
    </row>
    <row r="717" spans="1:13" ht="13.5" customHeight="1" x14ac:dyDescent="0.3">
      <c r="A717" s="13">
        <v>44575</v>
      </c>
      <c r="B717" s="3">
        <v>1046414</v>
      </c>
      <c r="C717" s="3" t="s">
        <v>1641</v>
      </c>
      <c r="D717" s="3" t="s">
        <v>1647</v>
      </c>
      <c r="E717" s="10">
        <v>200000</v>
      </c>
      <c r="F717" s="3" t="s">
        <v>1662</v>
      </c>
      <c r="G717" s="13">
        <v>44573</v>
      </c>
      <c r="H717" s="3" t="s">
        <v>29</v>
      </c>
      <c r="I717" s="20" t="s">
        <v>2</v>
      </c>
      <c r="J717" s="6">
        <f t="shared" si="15"/>
        <v>44618</v>
      </c>
      <c r="K717" s="8" t="s">
        <v>1663</v>
      </c>
      <c r="L717" s="8" t="s">
        <v>7</v>
      </c>
      <c r="M717" s="8" t="s">
        <v>1646</v>
      </c>
    </row>
    <row r="718" spans="1:13" ht="13.5" customHeight="1" x14ac:dyDescent="0.3">
      <c r="A718" s="13">
        <v>44575</v>
      </c>
      <c r="B718" s="3">
        <v>1241714</v>
      </c>
      <c r="C718" s="3" t="s">
        <v>1664</v>
      </c>
      <c r="D718" s="49" t="s">
        <v>1611</v>
      </c>
      <c r="E718" s="10">
        <v>37940.400000000001</v>
      </c>
      <c r="F718" s="3" t="s">
        <v>1665</v>
      </c>
      <c r="G718" s="13">
        <v>44573</v>
      </c>
      <c r="H718" s="3" t="s">
        <v>105</v>
      </c>
      <c r="I718" s="20" t="s">
        <v>72</v>
      </c>
      <c r="J718" s="6">
        <f t="shared" si="15"/>
        <v>44618</v>
      </c>
      <c r="K718" s="8" t="s">
        <v>1666</v>
      </c>
      <c r="L718" s="8" t="s">
        <v>7</v>
      </c>
      <c r="M718" s="8" t="s">
        <v>1646</v>
      </c>
    </row>
    <row r="719" spans="1:13" ht="13.5" customHeight="1" x14ac:dyDescent="0.3">
      <c r="A719" s="13">
        <v>44578</v>
      </c>
      <c r="B719" s="3">
        <v>1046414</v>
      </c>
      <c r="C719" s="3" t="s">
        <v>1641</v>
      </c>
      <c r="D719" s="3" t="s">
        <v>1647</v>
      </c>
      <c r="E719" s="10">
        <v>223620.09</v>
      </c>
      <c r="F719" s="3" t="s">
        <v>1667</v>
      </c>
      <c r="G719" s="13">
        <v>44574</v>
      </c>
      <c r="H719" s="3" t="s">
        <v>29</v>
      </c>
      <c r="I719" s="20" t="s">
        <v>2</v>
      </c>
      <c r="J719" s="6">
        <f t="shared" si="15"/>
        <v>44619</v>
      </c>
      <c r="K719" s="8" t="s">
        <v>1668</v>
      </c>
      <c r="L719" s="8" t="s">
        <v>7</v>
      </c>
      <c r="M719" s="8" t="s">
        <v>1646</v>
      </c>
    </row>
    <row r="720" spans="1:13" ht="13.5" customHeight="1" x14ac:dyDescent="0.3">
      <c r="A720" s="13">
        <v>44579</v>
      </c>
      <c r="B720" s="3">
        <v>1046788</v>
      </c>
      <c r="C720" s="3" t="s">
        <v>1638</v>
      </c>
      <c r="D720" s="49" t="s">
        <v>1597</v>
      </c>
      <c r="E720" s="10">
        <v>37584</v>
      </c>
      <c r="F720" s="3" t="s">
        <v>1669</v>
      </c>
      <c r="G720" s="13">
        <v>44577</v>
      </c>
      <c r="H720" s="3" t="s">
        <v>6</v>
      </c>
      <c r="I720" s="20" t="s">
        <v>2</v>
      </c>
      <c r="J720" s="6">
        <f t="shared" si="15"/>
        <v>44622</v>
      </c>
      <c r="K720" s="8" t="s">
        <v>1670</v>
      </c>
      <c r="L720" s="8" t="s">
        <v>7</v>
      </c>
      <c r="M720" s="8" t="s">
        <v>1646</v>
      </c>
    </row>
    <row r="721" spans="1:13" ht="13.5" customHeight="1" x14ac:dyDescent="0.3">
      <c r="A721" s="13">
        <v>44579</v>
      </c>
      <c r="B721" s="3">
        <v>1049766</v>
      </c>
      <c r="C721" s="3" t="s">
        <v>1671</v>
      </c>
      <c r="D721" s="49" t="s">
        <v>1611</v>
      </c>
      <c r="E721" s="10">
        <v>76748.06</v>
      </c>
      <c r="F721" s="3" t="s">
        <v>1672</v>
      </c>
      <c r="G721" s="13">
        <v>44576</v>
      </c>
      <c r="H721" s="3" t="s">
        <v>182</v>
      </c>
      <c r="I721" s="20" t="s">
        <v>2</v>
      </c>
      <c r="J721" s="6">
        <f t="shared" si="15"/>
        <v>44621</v>
      </c>
      <c r="K721" s="8" t="s">
        <v>302</v>
      </c>
      <c r="L721" s="8" t="s">
        <v>7</v>
      </c>
      <c r="M721" s="8" t="s">
        <v>1646</v>
      </c>
    </row>
    <row r="722" spans="1:13" ht="13.5" customHeight="1" x14ac:dyDescent="0.3">
      <c r="A722" s="13">
        <v>44581</v>
      </c>
      <c r="B722" s="3">
        <v>1046414</v>
      </c>
      <c r="C722" s="3" t="s">
        <v>1641</v>
      </c>
      <c r="D722" s="3" t="s">
        <v>1647</v>
      </c>
      <c r="E722" s="10">
        <v>300000</v>
      </c>
      <c r="F722" s="3" t="s">
        <v>1673</v>
      </c>
      <c r="G722" s="13">
        <v>44579</v>
      </c>
      <c r="H722" s="3" t="s">
        <v>29</v>
      </c>
      <c r="I722" s="20" t="s">
        <v>2</v>
      </c>
      <c r="J722" s="6">
        <f t="shared" si="15"/>
        <v>44624</v>
      </c>
      <c r="K722" s="8" t="s">
        <v>1674</v>
      </c>
      <c r="L722" s="8" t="s">
        <v>7</v>
      </c>
      <c r="M722" s="8" t="s">
        <v>1646</v>
      </c>
    </row>
    <row r="723" spans="1:13" ht="13.5" customHeight="1" x14ac:dyDescent="0.3">
      <c r="A723" s="13">
        <v>44581</v>
      </c>
      <c r="B723" s="3">
        <v>1046414</v>
      </c>
      <c r="C723" s="3" t="s">
        <v>1641</v>
      </c>
      <c r="D723" s="3" t="s">
        <v>1647</v>
      </c>
      <c r="E723" s="10">
        <v>200000</v>
      </c>
      <c r="F723" s="3" t="s">
        <v>1675</v>
      </c>
      <c r="G723" s="13">
        <v>44579</v>
      </c>
      <c r="H723" s="3" t="s">
        <v>29</v>
      </c>
      <c r="I723" s="20" t="s">
        <v>2</v>
      </c>
      <c r="J723" s="6">
        <f t="shared" si="15"/>
        <v>44624</v>
      </c>
      <c r="K723" s="8" t="s">
        <v>1676</v>
      </c>
      <c r="L723" s="8" t="s">
        <v>7</v>
      </c>
      <c r="M723" s="8" t="s">
        <v>1646</v>
      </c>
    </row>
    <row r="724" spans="1:13" ht="13.5" customHeight="1" x14ac:dyDescent="0.3">
      <c r="A724" s="13">
        <v>44581</v>
      </c>
      <c r="B724" s="3">
        <v>1209120</v>
      </c>
      <c r="C724" s="3" t="s">
        <v>1677</v>
      </c>
      <c r="D724" s="49" t="s">
        <v>1611</v>
      </c>
      <c r="E724" s="10">
        <v>172000</v>
      </c>
      <c r="F724" s="3" t="s">
        <v>1678</v>
      </c>
      <c r="G724" s="13">
        <v>44579</v>
      </c>
      <c r="H724" s="3" t="s">
        <v>498</v>
      </c>
      <c r="I724" s="20" t="s">
        <v>96</v>
      </c>
      <c r="J724" s="6">
        <f t="shared" si="15"/>
        <v>44624</v>
      </c>
      <c r="K724" s="8" t="s">
        <v>1679</v>
      </c>
      <c r="L724" s="8" t="s">
        <v>7</v>
      </c>
      <c r="M724" s="8" t="s">
        <v>1646</v>
      </c>
    </row>
    <row r="725" spans="1:13" ht="13.5" customHeight="1" x14ac:dyDescent="0.3">
      <c r="A725" s="13">
        <v>44593</v>
      </c>
      <c r="B725" s="3">
        <v>1046363</v>
      </c>
      <c r="C725" s="3" t="s">
        <v>1680</v>
      </c>
      <c r="D725" s="3" t="s">
        <v>1647</v>
      </c>
      <c r="E725" s="10">
        <v>173355.8</v>
      </c>
      <c r="F725" s="3" t="s">
        <v>1681</v>
      </c>
      <c r="G725" s="13">
        <v>44589</v>
      </c>
      <c r="H725" s="3" t="s">
        <v>29</v>
      </c>
      <c r="I725" s="20" t="s">
        <v>2</v>
      </c>
      <c r="J725" s="6">
        <f t="shared" si="15"/>
        <v>44634</v>
      </c>
      <c r="K725" s="8" t="s">
        <v>1682</v>
      </c>
      <c r="L725" s="8" t="s">
        <v>7</v>
      </c>
      <c r="M725" s="8" t="s">
        <v>1646</v>
      </c>
    </row>
    <row r="726" spans="1:13" ht="13.5" customHeight="1" x14ac:dyDescent="0.3">
      <c r="A726" s="13">
        <v>44593</v>
      </c>
      <c r="B726" s="3">
        <v>1046414</v>
      </c>
      <c r="C726" s="3" t="s">
        <v>1641</v>
      </c>
      <c r="D726" s="3" t="s">
        <v>1647</v>
      </c>
      <c r="E726" s="10">
        <v>200000</v>
      </c>
      <c r="F726" s="3" t="s">
        <v>1683</v>
      </c>
      <c r="G726" s="13">
        <v>44589</v>
      </c>
      <c r="H726" s="3" t="s">
        <v>29</v>
      </c>
      <c r="I726" s="20" t="s">
        <v>2</v>
      </c>
      <c r="J726" s="6">
        <f t="shared" si="15"/>
        <v>44634</v>
      </c>
      <c r="K726" s="8" t="s">
        <v>1684</v>
      </c>
      <c r="L726" s="8" t="s">
        <v>7</v>
      </c>
      <c r="M726" s="8" t="s">
        <v>1646</v>
      </c>
    </row>
    <row r="727" spans="1:13" ht="13.5" customHeight="1" x14ac:dyDescent="0.3">
      <c r="A727" s="13">
        <v>44593</v>
      </c>
      <c r="B727" s="3">
        <v>1049766</v>
      </c>
      <c r="C727" s="3" t="s">
        <v>1671</v>
      </c>
      <c r="D727" s="49" t="s">
        <v>1611</v>
      </c>
      <c r="E727" s="10">
        <v>37000.44</v>
      </c>
      <c r="F727" s="3" t="s">
        <v>1685</v>
      </c>
      <c r="G727" s="13">
        <v>44592</v>
      </c>
      <c r="H727" s="3" t="s">
        <v>182</v>
      </c>
      <c r="I727" s="20" t="s">
        <v>2</v>
      </c>
      <c r="J727" s="6">
        <f t="shared" si="15"/>
        <v>44637</v>
      </c>
      <c r="K727" s="8" t="s">
        <v>305</v>
      </c>
      <c r="L727" s="8" t="s">
        <v>7</v>
      </c>
      <c r="M727" s="8" t="s">
        <v>1646</v>
      </c>
    </row>
    <row r="728" spans="1:13" ht="13.5" customHeight="1" x14ac:dyDescent="0.3">
      <c r="A728" s="13">
        <v>44594</v>
      </c>
      <c r="B728" s="3">
        <v>1046414</v>
      </c>
      <c r="C728" s="3" t="s">
        <v>1641</v>
      </c>
      <c r="D728" s="3" t="s">
        <v>1647</v>
      </c>
      <c r="E728" s="10">
        <v>300000</v>
      </c>
      <c r="F728" s="3" t="s">
        <v>1686</v>
      </c>
      <c r="G728" s="13">
        <v>44590</v>
      </c>
      <c r="H728" s="3" t="s">
        <v>29</v>
      </c>
      <c r="I728" s="20" t="s">
        <v>2</v>
      </c>
      <c r="J728" s="6">
        <f t="shared" si="15"/>
        <v>44635</v>
      </c>
      <c r="K728" s="8" t="s">
        <v>1687</v>
      </c>
      <c r="L728" s="8" t="s">
        <v>7</v>
      </c>
      <c r="M728" s="8" t="s">
        <v>1646</v>
      </c>
    </row>
    <row r="729" spans="1:13" ht="13.5" customHeight="1" x14ac:dyDescent="0.3">
      <c r="A729" s="13">
        <v>44594</v>
      </c>
      <c r="B729" s="3">
        <v>1211974</v>
      </c>
      <c r="C729" s="3" t="s">
        <v>1688</v>
      </c>
      <c r="D729" s="49" t="s">
        <v>1597</v>
      </c>
      <c r="E729" s="10">
        <v>100000</v>
      </c>
      <c r="F729" s="3" t="s">
        <v>1689</v>
      </c>
      <c r="G729" s="13">
        <v>44613</v>
      </c>
      <c r="H729" s="3" t="s">
        <v>6</v>
      </c>
      <c r="I729" s="20" t="s">
        <v>187</v>
      </c>
      <c r="J729" s="6">
        <f t="shared" si="15"/>
        <v>44658</v>
      </c>
      <c r="K729" s="8" t="s">
        <v>3</v>
      </c>
      <c r="L729" s="8" t="s">
        <v>7</v>
      </c>
      <c r="M729" s="8" t="s">
        <v>1646</v>
      </c>
    </row>
    <row r="730" spans="1:13" ht="13.5" customHeight="1" x14ac:dyDescent="0.3">
      <c r="A730" s="13">
        <v>44601</v>
      </c>
      <c r="B730" s="3">
        <v>1184714</v>
      </c>
      <c r="C730" s="3" t="s">
        <v>1690</v>
      </c>
      <c r="D730" s="3" t="s">
        <v>1611</v>
      </c>
      <c r="E730" s="15">
        <v>11433.6</v>
      </c>
      <c r="F730" s="3" t="s">
        <v>1691</v>
      </c>
      <c r="G730" s="13">
        <v>44597</v>
      </c>
      <c r="H730" s="3" t="s">
        <v>10</v>
      </c>
      <c r="I730" s="20" t="s">
        <v>164</v>
      </c>
      <c r="J730" s="6">
        <f t="shared" si="15"/>
        <v>44642</v>
      </c>
      <c r="K730" s="8" t="s">
        <v>1692</v>
      </c>
      <c r="L730" s="8" t="s">
        <v>7</v>
      </c>
      <c r="M730" s="8" t="s">
        <v>1646</v>
      </c>
    </row>
    <row r="731" spans="1:13" ht="13.5" customHeight="1" x14ac:dyDescent="0.3">
      <c r="A731" s="13">
        <v>44601</v>
      </c>
      <c r="B731" s="3">
        <v>1246006</v>
      </c>
      <c r="C731" s="3" t="s">
        <v>1693</v>
      </c>
      <c r="D731" s="3" t="s">
        <v>1647</v>
      </c>
      <c r="E731" s="15">
        <v>36600</v>
      </c>
      <c r="F731" s="3" t="s">
        <v>1694</v>
      </c>
      <c r="G731" s="13">
        <v>44597</v>
      </c>
      <c r="H731" s="3" t="s">
        <v>118</v>
      </c>
      <c r="I731" s="20" t="s">
        <v>2</v>
      </c>
      <c r="J731" s="6">
        <f t="shared" si="15"/>
        <v>44642</v>
      </c>
      <c r="K731" s="8" t="s">
        <v>1695</v>
      </c>
      <c r="L731" s="8" t="s">
        <v>7</v>
      </c>
      <c r="M731" s="8" t="s">
        <v>1646</v>
      </c>
    </row>
    <row r="732" spans="1:13" ht="13.5" customHeight="1" x14ac:dyDescent="0.3">
      <c r="A732" s="13">
        <v>44602</v>
      </c>
      <c r="B732" s="3">
        <v>1046414</v>
      </c>
      <c r="C732" s="3" t="s">
        <v>1641</v>
      </c>
      <c r="D732" s="3" t="s">
        <v>1647</v>
      </c>
      <c r="E732" s="10">
        <v>300000</v>
      </c>
      <c r="F732" s="3" t="s">
        <v>1696</v>
      </c>
      <c r="G732" s="13">
        <v>44600</v>
      </c>
      <c r="H732" s="3" t="s">
        <v>29</v>
      </c>
      <c r="I732" s="20" t="s">
        <v>2</v>
      </c>
      <c r="J732" s="6">
        <f t="shared" si="15"/>
        <v>44645</v>
      </c>
      <c r="K732" s="8" t="s">
        <v>1697</v>
      </c>
      <c r="L732" s="8" t="s">
        <v>7</v>
      </c>
      <c r="M732" s="8" t="s">
        <v>1646</v>
      </c>
    </row>
    <row r="733" spans="1:13" ht="13.5" customHeight="1" x14ac:dyDescent="0.3">
      <c r="A733" s="13">
        <v>44607</v>
      </c>
      <c r="B733" s="3">
        <v>1047189</v>
      </c>
      <c r="C733" s="3" t="s">
        <v>1610</v>
      </c>
      <c r="D733" s="3" t="s">
        <v>1611</v>
      </c>
      <c r="E733" s="10">
        <v>450000</v>
      </c>
      <c r="F733" s="3" t="s">
        <v>1698</v>
      </c>
      <c r="G733" s="13">
        <v>44605</v>
      </c>
      <c r="H733" s="3" t="s">
        <v>10</v>
      </c>
      <c r="I733" s="20" t="s">
        <v>2</v>
      </c>
      <c r="J733" s="6">
        <f t="shared" si="15"/>
        <v>44650</v>
      </c>
      <c r="K733" s="8" t="s">
        <v>1699</v>
      </c>
      <c r="L733" s="8" t="s">
        <v>7</v>
      </c>
      <c r="M733" s="8" t="s">
        <v>1646</v>
      </c>
    </row>
    <row r="734" spans="1:13" ht="13.5" customHeight="1" x14ac:dyDescent="0.3">
      <c r="A734" s="13">
        <v>44608</v>
      </c>
      <c r="B734" s="3">
        <v>1046414</v>
      </c>
      <c r="C734" s="3" t="s">
        <v>1641</v>
      </c>
      <c r="D734" s="3" t="s">
        <v>1647</v>
      </c>
      <c r="E734" s="10">
        <v>300000</v>
      </c>
      <c r="F734" s="3" t="s">
        <v>1700</v>
      </c>
      <c r="G734" s="13">
        <v>44600</v>
      </c>
      <c r="H734" s="3" t="s">
        <v>29</v>
      </c>
      <c r="I734" s="20" t="s">
        <v>2</v>
      </c>
      <c r="J734" s="6">
        <f t="shared" si="15"/>
        <v>44645</v>
      </c>
      <c r="K734" s="8" t="s">
        <v>1701</v>
      </c>
      <c r="L734" s="8" t="s">
        <v>7</v>
      </c>
      <c r="M734" s="8" t="s">
        <v>1646</v>
      </c>
    </row>
    <row r="735" spans="1:13" ht="13.5" customHeight="1" x14ac:dyDescent="0.3">
      <c r="A735" s="13">
        <v>44614</v>
      </c>
      <c r="B735" s="3">
        <v>1236140</v>
      </c>
      <c r="C735" s="3" t="s">
        <v>1622</v>
      </c>
      <c r="D735" s="49" t="s">
        <v>1597</v>
      </c>
      <c r="E735" s="10">
        <v>147840</v>
      </c>
      <c r="F735" s="3" t="s">
        <v>1702</v>
      </c>
      <c r="G735" s="13">
        <v>44607</v>
      </c>
      <c r="H735" s="3" t="s">
        <v>6</v>
      </c>
      <c r="I735" s="20" t="s">
        <v>2</v>
      </c>
      <c r="J735" s="6">
        <f t="shared" si="15"/>
        <v>44652</v>
      </c>
      <c r="K735" s="8" t="s">
        <v>1703</v>
      </c>
      <c r="L735" s="8" t="s">
        <v>7</v>
      </c>
      <c r="M735" s="8" t="s">
        <v>1646</v>
      </c>
    </row>
    <row r="736" spans="1:13" ht="13.5" customHeight="1" x14ac:dyDescent="0.3">
      <c r="A736" s="13">
        <v>44620</v>
      </c>
      <c r="B736" s="3">
        <v>1047189</v>
      </c>
      <c r="C736" s="3" t="s">
        <v>1610</v>
      </c>
      <c r="D736" s="49" t="s">
        <v>1611</v>
      </c>
      <c r="E736" s="10">
        <v>550000</v>
      </c>
      <c r="F736" s="3" t="s">
        <v>1704</v>
      </c>
      <c r="G736" s="13">
        <v>44617</v>
      </c>
      <c r="H736" s="3" t="s">
        <v>10</v>
      </c>
      <c r="I736" s="20" t="s">
        <v>2</v>
      </c>
      <c r="J736" s="6">
        <f t="shared" si="15"/>
        <v>44662</v>
      </c>
      <c r="K736" s="8" t="s">
        <v>1705</v>
      </c>
      <c r="L736" s="8" t="s">
        <v>7</v>
      </c>
      <c r="M736" s="8" t="s">
        <v>1646</v>
      </c>
    </row>
    <row r="737" spans="1:13" ht="13.5" customHeight="1" x14ac:dyDescent="0.3">
      <c r="A737" s="13">
        <v>44621</v>
      </c>
      <c r="B737" s="3">
        <v>1236140</v>
      </c>
      <c r="C737" s="3" t="s">
        <v>1622</v>
      </c>
      <c r="D737" s="49" t="s">
        <v>1597</v>
      </c>
      <c r="E737" s="10">
        <v>220440</v>
      </c>
      <c r="F737" s="3" t="s">
        <v>1706</v>
      </c>
      <c r="G737" s="13">
        <v>44620</v>
      </c>
      <c r="H737" s="3" t="s">
        <v>6</v>
      </c>
      <c r="I737" s="20" t="s">
        <v>2</v>
      </c>
      <c r="J737" s="6">
        <f t="shared" si="15"/>
        <v>44665</v>
      </c>
      <c r="K737" s="8" t="s">
        <v>1707</v>
      </c>
      <c r="L737" s="8" t="s">
        <v>7</v>
      </c>
      <c r="M737" s="8" t="s">
        <v>1646</v>
      </c>
    </row>
    <row r="738" spans="1:13" ht="13.5" customHeight="1" x14ac:dyDescent="0.3">
      <c r="A738" s="13">
        <v>44622</v>
      </c>
      <c r="B738" s="3">
        <v>1047189</v>
      </c>
      <c r="C738" s="3" t="s">
        <v>1610</v>
      </c>
      <c r="D738" s="3" t="s">
        <v>1611</v>
      </c>
      <c r="E738" s="10">
        <v>450000</v>
      </c>
      <c r="F738" s="3" t="s">
        <v>1698</v>
      </c>
      <c r="G738" s="13">
        <v>44620</v>
      </c>
      <c r="H738" s="3" t="s">
        <v>10</v>
      </c>
      <c r="I738" s="20" t="s">
        <v>2</v>
      </c>
      <c r="J738" s="6">
        <f t="shared" si="15"/>
        <v>44665</v>
      </c>
      <c r="K738" s="8" t="s">
        <v>1699</v>
      </c>
      <c r="L738" s="8" t="s">
        <v>7</v>
      </c>
      <c r="M738" s="8" t="s">
        <v>1646</v>
      </c>
    </row>
    <row r="739" spans="1:13" ht="13.5" customHeight="1" x14ac:dyDescent="0.3">
      <c r="A739" s="13">
        <v>44630</v>
      </c>
      <c r="B739" s="3">
        <v>1047365</v>
      </c>
      <c r="C739" s="3" t="s">
        <v>1708</v>
      </c>
      <c r="D739" s="49" t="s">
        <v>1597</v>
      </c>
      <c r="E739" s="10">
        <v>39020.800000000003</v>
      </c>
      <c r="F739" s="3" t="s">
        <v>1709</v>
      </c>
      <c r="G739" s="13">
        <v>44628</v>
      </c>
      <c r="H739" s="3" t="s">
        <v>22</v>
      </c>
      <c r="I739" s="20" t="s">
        <v>107</v>
      </c>
      <c r="J739" s="6">
        <f t="shared" si="15"/>
        <v>44673</v>
      </c>
      <c r="K739" s="8" t="s">
        <v>1710</v>
      </c>
      <c r="L739" s="8" t="s">
        <v>7</v>
      </c>
      <c r="M739" s="8" t="s">
        <v>1646</v>
      </c>
    </row>
    <row r="740" spans="1:13" ht="13.5" customHeight="1" x14ac:dyDescent="0.3">
      <c r="A740" s="13">
        <v>44635</v>
      </c>
      <c r="B740" s="3">
        <v>1047189</v>
      </c>
      <c r="C740" s="3" t="s">
        <v>1610</v>
      </c>
      <c r="D740" s="3" t="s">
        <v>1611</v>
      </c>
      <c r="E740" s="10">
        <v>500000</v>
      </c>
      <c r="F740" s="3" t="s">
        <v>1711</v>
      </c>
      <c r="G740" s="13">
        <v>44633</v>
      </c>
      <c r="H740" s="3" t="s">
        <v>10</v>
      </c>
      <c r="I740" s="20" t="s">
        <v>2</v>
      </c>
      <c r="J740" s="6">
        <f t="shared" si="15"/>
        <v>44678</v>
      </c>
      <c r="K740" s="8" t="s">
        <v>1712</v>
      </c>
      <c r="L740" s="8" t="s">
        <v>4</v>
      </c>
      <c r="M740" s="8" t="s">
        <v>1646</v>
      </c>
    </row>
    <row r="741" spans="1:13" ht="13.5" customHeight="1" x14ac:dyDescent="0.3">
      <c r="A741" s="13">
        <v>44635</v>
      </c>
      <c r="B741" s="3">
        <v>1046363</v>
      </c>
      <c r="C741" s="3" t="s">
        <v>1680</v>
      </c>
      <c r="D741" s="3" t="s">
        <v>1647</v>
      </c>
      <c r="E741" s="10">
        <v>184363.8</v>
      </c>
      <c r="F741" s="3" t="s">
        <v>1713</v>
      </c>
      <c r="G741" s="13">
        <v>44631</v>
      </c>
      <c r="H741" s="3" t="s">
        <v>29</v>
      </c>
      <c r="I741" s="20" t="s">
        <v>2</v>
      </c>
      <c r="J741" s="6">
        <f t="shared" si="15"/>
        <v>44676</v>
      </c>
      <c r="K741" s="8" t="s">
        <v>1714</v>
      </c>
      <c r="L741" s="8" t="s">
        <v>7</v>
      </c>
      <c r="M741" s="8" t="s">
        <v>1646</v>
      </c>
    </row>
    <row r="742" spans="1:13" ht="13.5" customHeight="1" x14ac:dyDescent="0.3">
      <c r="A742" s="13">
        <v>44635</v>
      </c>
      <c r="B742" s="3">
        <v>1047889</v>
      </c>
      <c r="C742" s="3" t="s">
        <v>1715</v>
      </c>
      <c r="D742" s="3" t="s">
        <v>1647</v>
      </c>
      <c r="E742" s="10">
        <v>200000</v>
      </c>
      <c r="F742" s="3" t="s">
        <v>1716</v>
      </c>
      <c r="G742" s="13">
        <v>44632</v>
      </c>
      <c r="H742" s="3" t="s">
        <v>29</v>
      </c>
      <c r="I742" s="20" t="s">
        <v>72</v>
      </c>
      <c r="J742" s="6">
        <f t="shared" si="15"/>
        <v>44677</v>
      </c>
      <c r="K742" s="8" t="s">
        <v>1717</v>
      </c>
      <c r="L742" s="8" t="s">
        <v>7</v>
      </c>
      <c r="M742" s="8" t="s">
        <v>1646</v>
      </c>
    </row>
    <row r="743" spans="1:13" ht="13.5" customHeight="1" x14ac:dyDescent="0.3">
      <c r="A743" s="13">
        <v>44635</v>
      </c>
      <c r="B743" s="3">
        <v>1236126</v>
      </c>
      <c r="C743" s="3" t="s">
        <v>1718</v>
      </c>
      <c r="D743" s="3" t="s">
        <v>1647</v>
      </c>
      <c r="E743" s="10">
        <v>28000</v>
      </c>
      <c r="F743" s="3" t="s">
        <v>1719</v>
      </c>
      <c r="G743" s="13">
        <v>44632</v>
      </c>
      <c r="H743" s="3" t="s">
        <v>29</v>
      </c>
      <c r="I743" s="20" t="s">
        <v>1720</v>
      </c>
      <c r="J743" s="6">
        <f t="shared" si="15"/>
        <v>44677</v>
      </c>
      <c r="K743" s="8" t="s">
        <v>1721</v>
      </c>
      <c r="L743" s="8" t="s">
        <v>7</v>
      </c>
      <c r="M743" s="8" t="s">
        <v>1646</v>
      </c>
    </row>
    <row r="744" spans="1:13" ht="13.5" customHeight="1" x14ac:dyDescent="0.3">
      <c r="A744" s="13">
        <v>44635</v>
      </c>
      <c r="B744" s="3">
        <v>1236126</v>
      </c>
      <c r="C744" s="3" t="s">
        <v>1718</v>
      </c>
      <c r="D744" s="3" t="s">
        <v>1647</v>
      </c>
      <c r="E744" s="10">
        <v>39000</v>
      </c>
      <c r="F744" s="3" t="s">
        <v>1722</v>
      </c>
      <c r="G744" s="13">
        <v>44632</v>
      </c>
      <c r="H744" s="3" t="s">
        <v>29</v>
      </c>
      <c r="I744" s="20" t="s">
        <v>1720</v>
      </c>
      <c r="J744" s="6">
        <f t="shared" si="15"/>
        <v>44677</v>
      </c>
      <c r="K744" s="8" t="s">
        <v>1723</v>
      </c>
      <c r="L744" s="8" t="s">
        <v>7</v>
      </c>
      <c r="M744" s="8" t="s">
        <v>1646</v>
      </c>
    </row>
    <row r="745" spans="1:13" ht="13.5" customHeight="1" x14ac:dyDescent="0.3">
      <c r="A745" s="13">
        <v>44636</v>
      </c>
      <c r="B745" s="3">
        <v>1049766</v>
      </c>
      <c r="C745" s="3" t="s">
        <v>1671</v>
      </c>
      <c r="D745" s="3" t="s">
        <v>1597</v>
      </c>
      <c r="E745" s="10">
        <v>228537.46</v>
      </c>
      <c r="F745" s="3" t="s">
        <v>1724</v>
      </c>
      <c r="G745" s="13">
        <v>44635</v>
      </c>
      <c r="H745" s="3" t="s">
        <v>182</v>
      </c>
      <c r="I745" s="20" t="s">
        <v>2</v>
      </c>
      <c r="J745" s="6">
        <f t="shared" si="15"/>
        <v>44680</v>
      </c>
      <c r="K745" s="8" t="s">
        <v>1725</v>
      </c>
      <c r="L745" s="8" t="s">
        <v>7</v>
      </c>
      <c r="M745" s="8" t="s">
        <v>1646</v>
      </c>
    </row>
    <row r="746" spans="1:13" ht="13.5" customHeight="1" x14ac:dyDescent="0.3">
      <c r="A746" s="13">
        <v>44636</v>
      </c>
      <c r="B746" s="3">
        <v>1164115</v>
      </c>
      <c r="C746" s="3" t="s">
        <v>1726</v>
      </c>
      <c r="D746" s="3" t="s">
        <v>1611</v>
      </c>
      <c r="E746" s="10">
        <v>38588.400000000001</v>
      </c>
      <c r="F746" s="3" t="s">
        <v>1727</v>
      </c>
      <c r="G746" s="13">
        <v>44634</v>
      </c>
      <c r="H746" s="3" t="s">
        <v>10</v>
      </c>
      <c r="I746" s="20" t="s">
        <v>89</v>
      </c>
      <c r="J746" s="6">
        <f t="shared" si="15"/>
        <v>44679</v>
      </c>
      <c r="K746" s="8" t="s">
        <v>1728</v>
      </c>
      <c r="L746" s="8" t="s">
        <v>7</v>
      </c>
      <c r="M746" s="8" t="s">
        <v>1646</v>
      </c>
    </row>
    <row r="747" spans="1:13" ht="13.5" customHeight="1" x14ac:dyDescent="0.3">
      <c r="A747" s="13">
        <v>44636</v>
      </c>
      <c r="B747" s="3">
        <v>1246006</v>
      </c>
      <c r="C747" s="3" t="s">
        <v>1693</v>
      </c>
      <c r="D747" s="3" t="s">
        <v>1597</v>
      </c>
      <c r="E747" s="10">
        <v>38600</v>
      </c>
      <c r="F747" s="3" t="s">
        <v>1729</v>
      </c>
      <c r="G747" s="13">
        <v>44634</v>
      </c>
      <c r="H747" s="3" t="s">
        <v>118</v>
      </c>
      <c r="I747" s="20" t="s">
        <v>2</v>
      </c>
      <c r="J747" s="6">
        <f t="shared" si="15"/>
        <v>44679</v>
      </c>
      <c r="K747" s="8" t="s">
        <v>1730</v>
      </c>
      <c r="L747" s="8" t="s">
        <v>7</v>
      </c>
      <c r="M747" s="8" t="s">
        <v>1646</v>
      </c>
    </row>
    <row r="748" spans="1:13" ht="13.5" customHeight="1" x14ac:dyDescent="0.3">
      <c r="A748" s="13">
        <v>44637</v>
      </c>
      <c r="B748" s="3">
        <v>1238225</v>
      </c>
      <c r="C748" s="3" t="s">
        <v>1731</v>
      </c>
      <c r="D748" s="3" t="s">
        <v>1597</v>
      </c>
      <c r="E748" s="10">
        <v>385000</v>
      </c>
      <c r="F748" s="3" t="s">
        <v>1732</v>
      </c>
      <c r="G748" s="13">
        <v>44635</v>
      </c>
      <c r="H748" s="3" t="s">
        <v>6</v>
      </c>
      <c r="I748" s="20" t="s">
        <v>211</v>
      </c>
      <c r="J748" s="6">
        <f t="shared" si="15"/>
        <v>44680</v>
      </c>
      <c r="K748" s="8" t="s">
        <v>1733</v>
      </c>
      <c r="L748" s="8" t="s">
        <v>7</v>
      </c>
      <c r="M748" s="8" t="s">
        <v>1646</v>
      </c>
    </row>
    <row r="749" spans="1:13" ht="13.5" customHeight="1" x14ac:dyDescent="0.3">
      <c r="A749" s="13">
        <v>44637</v>
      </c>
      <c r="B749" s="3">
        <v>1246006</v>
      </c>
      <c r="C749" s="3" t="s">
        <v>1693</v>
      </c>
      <c r="D749" s="3" t="s">
        <v>1647</v>
      </c>
      <c r="E749" s="15">
        <v>37200</v>
      </c>
      <c r="F749" s="3" t="s">
        <v>1734</v>
      </c>
      <c r="G749" s="13">
        <v>44634</v>
      </c>
      <c r="H749" s="3" t="s">
        <v>118</v>
      </c>
      <c r="I749" s="20" t="s">
        <v>2</v>
      </c>
      <c r="J749" s="6">
        <f t="shared" si="15"/>
        <v>44679</v>
      </c>
      <c r="K749" s="8" t="s">
        <v>1735</v>
      </c>
      <c r="L749" s="8" t="s">
        <v>7</v>
      </c>
      <c r="M749" s="8" t="s">
        <v>1646</v>
      </c>
    </row>
    <row r="750" spans="1:13" ht="13.5" customHeight="1" x14ac:dyDescent="0.3">
      <c r="A750" s="13">
        <v>44642</v>
      </c>
      <c r="B750" s="3">
        <v>1047189</v>
      </c>
      <c r="C750" s="3" t="s">
        <v>1610</v>
      </c>
      <c r="D750" s="3" t="s">
        <v>1611</v>
      </c>
      <c r="E750" s="15">
        <v>300000</v>
      </c>
      <c r="F750" s="3" t="s">
        <v>1736</v>
      </c>
      <c r="G750" s="13">
        <v>44640</v>
      </c>
      <c r="H750" s="3" t="s">
        <v>10</v>
      </c>
      <c r="I750" s="20" t="s">
        <v>2</v>
      </c>
      <c r="J750" s="6">
        <f t="shared" si="15"/>
        <v>44685</v>
      </c>
      <c r="K750" s="8" t="s">
        <v>1737</v>
      </c>
      <c r="L750" s="8" t="s">
        <v>4</v>
      </c>
      <c r="M750" s="8" t="s">
        <v>1646</v>
      </c>
    </row>
    <row r="751" spans="1:13" ht="13.5" customHeight="1" x14ac:dyDescent="0.3">
      <c r="A751" s="13">
        <v>44643</v>
      </c>
      <c r="B751" s="3">
        <v>1046414</v>
      </c>
      <c r="C751" s="3" t="s">
        <v>1641</v>
      </c>
      <c r="D751" s="3" t="s">
        <v>1647</v>
      </c>
      <c r="E751" s="10">
        <v>200000</v>
      </c>
      <c r="F751" s="3" t="s">
        <v>1738</v>
      </c>
      <c r="G751" s="13">
        <v>44639</v>
      </c>
      <c r="H751" s="3" t="s">
        <v>29</v>
      </c>
      <c r="I751" s="20" t="s">
        <v>2</v>
      </c>
      <c r="J751" s="6">
        <f t="shared" si="15"/>
        <v>44684</v>
      </c>
      <c r="K751" s="8" t="s">
        <v>1739</v>
      </c>
      <c r="L751" s="8" t="s">
        <v>7</v>
      </c>
      <c r="M751" s="8" t="s">
        <v>1646</v>
      </c>
    </row>
    <row r="752" spans="1:13" ht="13.5" customHeight="1" x14ac:dyDescent="0.3">
      <c r="A752" s="13">
        <v>44644</v>
      </c>
      <c r="B752" s="3">
        <v>1046414</v>
      </c>
      <c r="C752" s="3" t="s">
        <v>1641</v>
      </c>
      <c r="D752" s="3" t="s">
        <v>1647</v>
      </c>
      <c r="E752" s="10">
        <v>200000</v>
      </c>
      <c r="F752" s="3" t="s">
        <v>1740</v>
      </c>
      <c r="G752" s="13">
        <v>44642</v>
      </c>
      <c r="H752" s="3" t="s">
        <v>29</v>
      </c>
      <c r="I752" s="20" t="s">
        <v>2</v>
      </c>
      <c r="J752" s="6">
        <f t="shared" si="15"/>
        <v>44687</v>
      </c>
      <c r="K752" s="8" t="s">
        <v>1741</v>
      </c>
      <c r="L752" s="8" t="s">
        <v>7</v>
      </c>
      <c r="M752" s="8" t="s">
        <v>1646</v>
      </c>
    </row>
    <row r="753" spans="1:13" ht="13.5" customHeight="1" x14ac:dyDescent="0.3">
      <c r="A753" s="13">
        <v>44644</v>
      </c>
      <c r="B753" s="3">
        <v>1046414</v>
      </c>
      <c r="C753" s="3" t="s">
        <v>1641</v>
      </c>
      <c r="D753" s="3" t="s">
        <v>1647</v>
      </c>
      <c r="E753" s="10">
        <v>200000</v>
      </c>
      <c r="F753" s="3" t="s">
        <v>1742</v>
      </c>
      <c r="G753" s="13">
        <v>44642</v>
      </c>
      <c r="H753" s="3" t="s">
        <v>29</v>
      </c>
      <c r="I753" s="20" t="s">
        <v>2</v>
      </c>
      <c r="J753" s="6">
        <f t="shared" si="15"/>
        <v>44687</v>
      </c>
      <c r="K753" s="8" t="s">
        <v>1743</v>
      </c>
      <c r="L753" s="8" t="s">
        <v>7</v>
      </c>
      <c r="M753" s="8" t="s">
        <v>1646</v>
      </c>
    </row>
    <row r="754" spans="1:13" ht="13.5" customHeight="1" x14ac:dyDescent="0.3">
      <c r="A754" s="13">
        <v>44648</v>
      </c>
      <c r="B754" s="3">
        <v>1046414</v>
      </c>
      <c r="C754" s="3" t="s">
        <v>1641</v>
      </c>
      <c r="D754" s="3" t="s">
        <v>1647</v>
      </c>
      <c r="E754" s="10">
        <v>200000</v>
      </c>
      <c r="F754" s="3" t="s">
        <v>1744</v>
      </c>
      <c r="G754" s="13">
        <v>44644</v>
      </c>
      <c r="H754" s="3" t="s">
        <v>29</v>
      </c>
      <c r="I754" s="20" t="s">
        <v>2</v>
      </c>
      <c r="J754" s="6">
        <f t="shared" si="15"/>
        <v>44689</v>
      </c>
      <c r="K754" s="8" t="s">
        <v>1745</v>
      </c>
      <c r="L754" s="8" t="s">
        <v>7</v>
      </c>
      <c r="M754" s="8" t="s">
        <v>1646</v>
      </c>
    </row>
    <row r="755" spans="1:13" ht="13.5" customHeight="1" x14ac:dyDescent="0.3">
      <c r="A755" s="13">
        <v>44649</v>
      </c>
      <c r="B755" s="3">
        <v>1047189</v>
      </c>
      <c r="C755" s="3" t="s">
        <v>1610</v>
      </c>
      <c r="D755" s="3" t="s">
        <v>1611</v>
      </c>
      <c r="E755" s="15">
        <v>550000</v>
      </c>
      <c r="F755" s="3" t="s">
        <v>1746</v>
      </c>
      <c r="G755" s="13">
        <v>44640</v>
      </c>
      <c r="H755" s="3" t="s">
        <v>10</v>
      </c>
      <c r="I755" s="20" t="s">
        <v>2</v>
      </c>
      <c r="J755" s="6">
        <f t="shared" si="15"/>
        <v>44685</v>
      </c>
      <c r="K755" s="8" t="s">
        <v>1737</v>
      </c>
      <c r="L755" s="8" t="s">
        <v>4</v>
      </c>
      <c r="M755" s="8" t="s">
        <v>1646</v>
      </c>
    </row>
    <row r="756" spans="1:13" ht="13.5" customHeight="1" x14ac:dyDescent="0.3">
      <c r="A756" s="13">
        <v>44658</v>
      </c>
      <c r="B756" s="3">
        <v>1047189</v>
      </c>
      <c r="C756" s="3" t="s">
        <v>1610</v>
      </c>
      <c r="D756" s="3" t="s">
        <v>1611</v>
      </c>
      <c r="E756" s="10">
        <v>334695.17</v>
      </c>
      <c r="F756" s="3" t="s">
        <v>1747</v>
      </c>
      <c r="G756" s="13">
        <v>44659</v>
      </c>
      <c r="H756" s="3" t="s">
        <v>10</v>
      </c>
      <c r="I756" s="20" t="s">
        <v>2</v>
      </c>
      <c r="J756" s="6">
        <f t="shared" si="15"/>
        <v>44704</v>
      </c>
      <c r="K756" s="8" t="s">
        <v>1748</v>
      </c>
      <c r="L756" s="8" t="s">
        <v>4</v>
      </c>
      <c r="M756" s="8" t="s">
        <v>1646</v>
      </c>
    </row>
    <row r="757" spans="1:13" ht="13.5" customHeight="1" x14ac:dyDescent="0.3">
      <c r="A757" s="13">
        <v>44658</v>
      </c>
      <c r="B757" s="3">
        <v>1046414</v>
      </c>
      <c r="C757" s="3" t="s">
        <v>1641</v>
      </c>
      <c r="D757" s="3" t="s">
        <v>1647</v>
      </c>
      <c r="E757" s="10">
        <v>200000</v>
      </c>
      <c r="F757" s="3" t="s">
        <v>1749</v>
      </c>
      <c r="G757" s="13">
        <v>44656</v>
      </c>
      <c r="H757" s="3" t="s">
        <v>29</v>
      </c>
      <c r="I757" s="20" t="s">
        <v>2</v>
      </c>
      <c r="J757" s="6">
        <f t="shared" si="15"/>
        <v>44701</v>
      </c>
      <c r="K757" s="8" t="s">
        <v>1750</v>
      </c>
      <c r="L757" s="8" t="s">
        <v>7</v>
      </c>
      <c r="M757" s="8" t="s">
        <v>1646</v>
      </c>
    </row>
    <row r="758" spans="1:13" ht="13.5" customHeight="1" x14ac:dyDescent="0.3">
      <c r="A758" s="13">
        <v>44663</v>
      </c>
      <c r="B758" s="3">
        <v>1180715</v>
      </c>
      <c r="C758" s="3" t="s">
        <v>1751</v>
      </c>
      <c r="D758" s="3" t="s">
        <v>1611</v>
      </c>
      <c r="E758" s="10">
        <v>41209.919999999998</v>
      </c>
      <c r="F758" s="3" t="s">
        <v>1752</v>
      </c>
      <c r="G758" s="13">
        <v>44659</v>
      </c>
      <c r="H758" s="3" t="s">
        <v>498</v>
      </c>
      <c r="I758" s="20" t="s">
        <v>35</v>
      </c>
      <c r="J758" s="6">
        <f t="shared" si="15"/>
        <v>44704</v>
      </c>
      <c r="K758" s="8" t="s">
        <v>1753</v>
      </c>
      <c r="L758" s="8" t="s">
        <v>7</v>
      </c>
      <c r="M758" s="8" t="s">
        <v>1646</v>
      </c>
    </row>
    <row r="759" spans="1:13" ht="13.5" customHeight="1" x14ac:dyDescent="0.3">
      <c r="A759" s="13">
        <v>44665</v>
      </c>
      <c r="B759" s="3">
        <v>1046414</v>
      </c>
      <c r="C759" s="3" t="s">
        <v>1641</v>
      </c>
      <c r="D759" s="3" t="s">
        <v>1647</v>
      </c>
      <c r="E759" s="10">
        <v>200000</v>
      </c>
      <c r="F759" s="3" t="s">
        <v>1754</v>
      </c>
      <c r="G759" s="13">
        <v>44660</v>
      </c>
      <c r="H759" s="3" t="s">
        <v>29</v>
      </c>
      <c r="I759" s="20" t="s">
        <v>2</v>
      </c>
      <c r="J759" s="6">
        <f t="shared" si="15"/>
        <v>44705</v>
      </c>
      <c r="K759" s="8" t="s">
        <v>1755</v>
      </c>
      <c r="L759" s="8" t="s">
        <v>7</v>
      </c>
      <c r="M759" s="8" t="s">
        <v>1646</v>
      </c>
    </row>
    <row r="760" spans="1:13" ht="13.5" customHeight="1" x14ac:dyDescent="0.3">
      <c r="A760" s="13">
        <v>44665</v>
      </c>
      <c r="B760" s="3">
        <v>1046414</v>
      </c>
      <c r="C760" s="3" t="s">
        <v>1641</v>
      </c>
      <c r="D760" s="3" t="s">
        <v>1647</v>
      </c>
      <c r="E760" s="10">
        <v>200000</v>
      </c>
      <c r="F760" s="3" t="s">
        <v>1756</v>
      </c>
      <c r="G760" s="13">
        <v>44660</v>
      </c>
      <c r="H760" s="3" t="s">
        <v>29</v>
      </c>
      <c r="I760" s="20" t="s">
        <v>2</v>
      </c>
      <c r="J760" s="6">
        <f t="shared" si="15"/>
        <v>44705</v>
      </c>
      <c r="K760" s="8" t="s">
        <v>1757</v>
      </c>
      <c r="L760" s="8" t="s">
        <v>7</v>
      </c>
      <c r="M760" s="8" t="s">
        <v>1646</v>
      </c>
    </row>
    <row r="761" spans="1:13" ht="13.5" customHeight="1" x14ac:dyDescent="0.3">
      <c r="A761" s="13">
        <v>44666</v>
      </c>
      <c r="B761" s="3">
        <v>1047189</v>
      </c>
      <c r="C761" s="3" t="s">
        <v>1610</v>
      </c>
      <c r="D761" s="3" t="s">
        <v>1611</v>
      </c>
      <c r="E761" s="10">
        <v>500000</v>
      </c>
      <c r="F761" s="3" t="s">
        <v>1758</v>
      </c>
      <c r="G761" s="13">
        <v>44664</v>
      </c>
      <c r="H761" s="3" t="s">
        <v>10</v>
      </c>
      <c r="I761" s="20" t="s">
        <v>2</v>
      </c>
      <c r="J761" s="6">
        <f t="shared" si="15"/>
        <v>44709</v>
      </c>
      <c r="K761" s="8" t="s">
        <v>1748</v>
      </c>
      <c r="L761" s="8" t="s">
        <v>4</v>
      </c>
      <c r="M761" s="8" t="s">
        <v>1646</v>
      </c>
    </row>
    <row r="762" spans="1:13" ht="13.5" customHeight="1" x14ac:dyDescent="0.3">
      <c r="A762" s="13">
        <v>44669</v>
      </c>
      <c r="B762" s="3">
        <v>1049766</v>
      </c>
      <c r="C762" s="3" t="s">
        <v>1671</v>
      </c>
      <c r="D762" s="3" t="s">
        <v>1597</v>
      </c>
      <c r="E762" s="10">
        <v>126389.02</v>
      </c>
      <c r="F762" s="3" t="s">
        <v>1759</v>
      </c>
      <c r="G762" s="13">
        <v>44666</v>
      </c>
      <c r="H762" s="3" t="s">
        <v>182</v>
      </c>
      <c r="I762" s="20" t="s">
        <v>2</v>
      </c>
      <c r="J762" s="6">
        <f t="shared" si="15"/>
        <v>44711</v>
      </c>
      <c r="K762" s="8" t="s">
        <v>1725</v>
      </c>
      <c r="L762" s="8" t="s">
        <v>7</v>
      </c>
      <c r="M762" s="8" t="s">
        <v>1646</v>
      </c>
    </row>
    <row r="763" spans="1:13" ht="13.5" customHeight="1" x14ac:dyDescent="0.3">
      <c r="A763" s="13">
        <v>44669</v>
      </c>
      <c r="B763" s="3">
        <v>1195912</v>
      </c>
      <c r="C763" s="3" t="s">
        <v>1760</v>
      </c>
      <c r="D763" s="3" t="s">
        <v>1611</v>
      </c>
      <c r="E763" s="10">
        <v>40000</v>
      </c>
      <c r="F763" s="3" t="s">
        <v>1761</v>
      </c>
      <c r="G763" s="13">
        <v>44659</v>
      </c>
      <c r="H763" s="3" t="s">
        <v>1762</v>
      </c>
      <c r="I763" s="20" t="s">
        <v>1566</v>
      </c>
      <c r="J763" s="6">
        <f t="shared" si="15"/>
        <v>44704</v>
      </c>
      <c r="K763" s="8" t="s">
        <v>1763</v>
      </c>
      <c r="L763" s="8" t="s">
        <v>7</v>
      </c>
      <c r="M763" s="8" t="s">
        <v>1646</v>
      </c>
    </row>
    <row r="764" spans="1:13" ht="13.5" customHeight="1" x14ac:dyDescent="0.3">
      <c r="A764" s="13">
        <v>44669</v>
      </c>
      <c r="B764" s="3">
        <v>1241714</v>
      </c>
      <c r="C764" s="3" t="s">
        <v>1664</v>
      </c>
      <c r="D764" s="3" t="s">
        <v>1611</v>
      </c>
      <c r="E764" s="10">
        <v>40732.199999999997</v>
      </c>
      <c r="F764" s="3" t="s">
        <v>1764</v>
      </c>
      <c r="G764" s="13">
        <v>44663</v>
      </c>
      <c r="H764" s="3" t="s">
        <v>105</v>
      </c>
      <c r="I764" s="20" t="s">
        <v>1566</v>
      </c>
      <c r="J764" s="6">
        <f t="shared" si="15"/>
        <v>44708</v>
      </c>
      <c r="K764" s="8" t="s">
        <v>1765</v>
      </c>
      <c r="L764" s="8" t="s">
        <v>7</v>
      </c>
      <c r="M764" s="8" t="s">
        <v>1646</v>
      </c>
    </row>
    <row r="765" spans="1:13" ht="13.5" customHeight="1" x14ac:dyDescent="0.3">
      <c r="A765" s="13">
        <v>44673</v>
      </c>
      <c r="B765" s="3">
        <v>1216148</v>
      </c>
      <c r="C765" s="3" t="s">
        <v>1766</v>
      </c>
      <c r="D765" s="3" t="s">
        <v>1611</v>
      </c>
      <c r="E765" s="10">
        <v>39236.400000000001</v>
      </c>
      <c r="F765" s="3" t="s">
        <v>1767</v>
      </c>
      <c r="G765" s="13">
        <v>44671</v>
      </c>
      <c r="H765" s="3" t="s">
        <v>38</v>
      </c>
      <c r="I765" s="20" t="s">
        <v>672</v>
      </c>
      <c r="J765" s="6">
        <f t="shared" si="15"/>
        <v>44716</v>
      </c>
      <c r="K765" s="8" t="s">
        <v>1768</v>
      </c>
      <c r="L765" s="8" t="s">
        <v>7</v>
      </c>
      <c r="M765" s="8" t="s">
        <v>1646</v>
      </c>
    </row>
    <row r="766" spans="1:13" ht="13.5" customHeight="1" x14ac:dyDescent="0.3">
      <c r="A766" s="13">
        <v>44673</v>
      </c>
      <c r="B766" s="3">
        <v>1046414</v>
      </c>
      <c r="C766" s="3" t="s">
        <v>1641</v>
      </c>
      <c r="D766" s="3" t="s">
        <v>1647</v>
      </c>
      <c r="E766" s="10">
        <v>200000</v>
      </c>
      <c r="F766" s="3" t="s">
        <v>1769</v>
      </c>
      <c r="G766" s="13">
        <v>44671</v>
      </c>
      <c r="H766" s="3" t="s">
        <v>29</v>
      </c>
      <c r="I766" s="20" t="s">
        <v>2</v>
      </c>
      <c r="J766" s="6">
        <f t="shared" si="15"/>
        <v>44716</v>
      </c>
      <c r="K766" s="8" t="s">
        <v>1770</v>
      </c>
      <c r="L766" s="8" t="s">
        <v>7</v>
      </c>
      <c r="M766" s="8" t="s">
        <v>1646</v>
      </c>
    </row>
    <row r="767" spans="1:13" ht="13.5" customHeight="1" x14ac:dyDescent="0.3">
      <c r="A767" s="13">
        <v>44680</v>
      </c>
      <c r="B767" s="3">
        <v>1047189</v>
      </c>
      <c r="C767" s="3" t="s">
        <v>1610</v>
      </c>
      <c r="D767" s="3" t="s">
        <v>1611</v>
      </c>
      <c r="E767" s="10">
        <v>509003.89</v>
      </c>
      <c r="F767" s="3" t="s">
        <v>1771</v>
      </c>
      <c r="G767" s="13">
        <v>44679</v>
      </c>
      <c r="H767" s="3" t="s">
        <v>10</v>
      </c>
      <c r="I767" s="20" t="s">
        <v>2</v>
      </c>
      <c r="J767" s="6">
        <f t="shared" si="15"/>
        <v>44724</v>
      </c>
      <c r="K767" s="8" t="s">
        <v>1748</v>
      </c>
      <c r="L767" s="8" t="s">
        <v>4</v>
      </c>
      <c r="M767" s="8" t="s">
        <v>1646</v>
      </c>
    </row>
    <row r="768" spans="1:13" ht="13.5" customHeight="1" x14ac:dyDescent="0.3">
      <c r="A768" s="13">
        <v>44686</v>
      </c>
      <c r="B768" s="3">
        <v>1049766</v>
      </c>
      <c r="C768" s="3" t="s">
        <v>1671</v>
      </c>
      <c r="D768" s="3" t="s">
        <v>1597</v>
      </c>
      <c r="E768" s="10">
        <v>245737.54</v>
      </c>
      <c r="F768" s="3" t="s">
        <v>1772</v>
      </c>
      <c r="G768" s="13">
        <v>44681</v>
      </c>
      <c r="H768" s="3" t="s">
        <v>182</v>
      </c>
      <c r="I768" s="20" t="s">
        <v>2</v>
      </c>
      <c r="J768" s="6">
        <f t="shared" si="15"/>
        <v>44726</v>
      </c>
      <c r="K768" s="8" t="s">
        <v>1773</v>
      </c>
      <c r="L768" s="8" t="s">
        <v>7</v>
      </c>
      <c r="M768" s="8" t="s">
        <v>1646</v>
      </c>
    </row>
    <row r="769" spans="1:13" ht="13.5" customHeight="1" x14ac:dyDescent="0.3">
      <c r="A769" s="13">
        <v>44692</v>
      </c>
      <c r="B769" s="3">
        <v>1216384</v>
      </c>
      <c r="C769" s="3" t="s">
        <v>1774</v>
      </c>
      <c r="D769" s="3" t="s">
        <v>1597</v>
      </c>
      <c r="E769" s="10">
        <v>39774.31</v>
      </c>
      <c r="F769" s="3" t="s">
        <v>1775</v>
      </c>
      <c r="G769" s="13">
        <v>44690</v>
      </c>
      <c r="H769" s="3" t="s">
        <v>22</v>
      </c>
      <c r="I769" s="20" t="s">
        <v>2</v>
      </c>
      <c r="J769" s="6">
        <f t="shared" si="15"/>
        <v>44735</v>
      </c>
      <c r="K769" s="8" t="s">
        <v>545</v>
      </c>
      <c r="L769" s="8" t="s">
        <v>7</v>
      </c>
      <c r="M769" s="8" t="s">
        <v>1646</v>
      </c>
    </row>
    <row r="770" spans="1:13" ht="13.5" customHeight="1" x14ac:dyDescent="0.3">
      <c r="A770" s="13">
        <v>44697</v>
      </c>
      <c r="B770" s="3">
        <v>1047189</v>
      </c>
      <c r="C770" s="3" t="s">
        <v>1610</v>
      </c>
      <c r="D770" s="3" t="s">
        <v>1611</v>
      </c>
      <c r="E770" s="10">
        <v>450000</v>
      </c>
      <c r="F770" s="3" t="s">
        <v>1776</v>
      </c>
      <c r="G770" s="13">
        <v>44694</v>
      </c>
      <c r="H770" s="3" t="s">
        <v>10</v>
      </c>
      <c r="I770" s="20" t="s">
        <v>2</v>
      </c>
      <c r="J770" s="6">
        <f t="shared" si="15"/>
        <v>44739</v>
      </c>
      <c r="K770" s="8" t="s">
        <v>1748</v>
      </c>
      <c r="L770" s="8" t="s">
        <v>4</v>
      </c>
      <c r="M770" s="8" t="s">
        <v>1646</v>
      </c>
    </row>
    <row r="771" spans="1:13" ht="13.5" customHeight="1" x14ac:dyDescent="0.3">
      <c r="A771" s="13">
        <v>44698</v>
      </c>
      <c r="B771" s="3">
        <v>1049766</v>
      </c>
      <c r="C771" s="3" t="s">
        <v>1671</v>
      </c>
      <c r="D771" s="3" t="s">
        <v>1597</v>
      </c>
      <c r="E771" s="10">
        <v>237077.14</v>
      </c>
      <c r="F771" s="3" t="s">
        <v>1777</v>
      </c>
      <c r="G771" s="13">
        <v>44691</v>
      </c>
      <c r="H771" s="3" t="s">
        <v>182</v>
      </c>
      <c r="I771" s="20" t="s">
        <v>2</v>
      </c>
      <c r="J771" s="6">
        <f t="shared" si="15"/>
        <v>44736</v>
      </c>
      <c r="K771" s="8" t="s">
        <v>608</v>
      </c>
      <c r="L771" s="8" t="s">
        <v>7</v>
      </c>
      <c r="M771" s="8" t="s">
        <v>1646</v>
      </c>
    </row>
    <row r="772" spans="1:13" ht="13.5" customHeight="1" x14ac:dyDescent="0.3">
      <c r="A772" s="13">
        <v>44699</v>
      </c>
      <c r="B772" s="3">
        <v>1216384</v>
      </c>
      <c r="C772" s="3" t="s">
        <v>1774</v>
      </c>
      <c r="D772" s="3" t="s">
        <v>1597</v>
      </c>
      <c r="E772" s="10">
        <v>39774.31</v>
      </c>
      <c r="F772" s="3" t="s">
        <v>1778</v>
      </c>
      <c r="G772" s="13">
        <v>44690</v>
      </c>
      <c r="H772" s="3" t="s">
        <v>22</v>
      </c>
      <c r="I772" s="20" t="s">
        <v>2</v>
      </c>
      <c r="J772" s="6">
        <f t="shared" si="15"/>
        <v>44735</v>
      </c>
      <c r="K772" s="8" t="s">
        <v>1779</v>
      </c>
      <c r="L772" s="8" t="s">
        <v>7</v>
      </c>
      <c r="M772" s="8" t="s">
        <v>1646</v>
      </c>
    </row>
    <row r="773" spans="1:13" ht="13.5" customHeight="1" x14ac:dyDescent="0.3">
      <c r="A773" s="13">
        <v>44701</v>
      </c>
      <c r="B773" s="3">
        <v>1238903</v>
      </c>
      <c r="C773" s="3" t="s">
        <v>1780</v>
      </c>
      <c r="D773" s="3" t="s">
        <v>1597</v>
      </c>
      <c r="E773" s="10">
        <v>44251</v>
      </c>
      <c r="F773" s="3" t="s">
        <v>1781</v>
      </c>
      <c r="G773" s="13">
        <v>44699</v>
      </c>
      <c r="H773" s="3" t="s">
        <v>1</v>
      </c>
      <c r="I773" s="20" t="s">
        <v>2</v>
      </c>
      <c r="J773" s="6">
        <f t="shared" si="15"/>
        <v>44744</v>
      </c>
      <c r="K773" s="8" t="s">
        <v>1782</v>
      </c>
      <c r="L773" s="8" t="s">
        <v>7</v>
      </c>
      <c r="M773" s="8" t="s">
        <v>1646</v>
      </c>
    </row>
    <row r="774" spans="1:13" ht="13.5" customHeight="1" x14ac:dyDescent="0.3">
      <c r="A774" s="13">
        <v>44706</v>
      </c>
      <c r="B774" s="3">
        <v>1175886</v>
      </c>
      <c r="C774" s="3" t="s">
        <v>1783</v>
      </c>
      <c r="D774" s="3" t="s">
        <v>1647</v>
      </c>
      <c r="E774" s="10">
        <v>10592.51</v>
      </c>
      <c r="F774" s="3" t="s">
        <v>1784</v>
      </c>
      <c r="G774" s="13">
        <v>44704</v>
      </c>
      <c r="H774" s="3" t="s">
        <v>29</v>
      </c>
      <c r="I774" s="20" t="s">
        <v>672</v>
      </c>
      <c r="J774" s="6">
        <f t="shared" si="15"/>
        <v>44749</v>
      </c>
      <c r="K774" s="8" t="s">
        <v>1785</v>
      </c>
      <c r="L774" s="8" t="s">
        <v>7</v>
      </c>
      <c r="M774" s="8" t="s">
        <v>1646</v>
      </c>
    </row>
    <row r="775" spans="1:13" ht="13.5" customHeight="1" x14ac:dyDescent="0.3">
      <c r="A775" s="13">
        <v>44708</v>
      </c>
      <c r="B775" s="3">
        <v>1046414</v>
      </c>
      <c r="C775" s="3" t="s">
        <v>1641</v>
      </c>
      <c r="D775" s="3" t="s">
        <v>1647</v>
      </c>
      <c r="E775" s="10">
        <v>300000</v>
      </c>
      <c r="F775" s="3" t="s">
        <v>1786</v>
      </c>
      <c r="G775" s="13">
        <v>44706</v>
      </c>
      <c r="H775" s="3" t="s">
        <v>29</v>
      </c>
      <c r="I775" s="20" t="s">
        <v>2</v>
      </c>
      <c r="J775" s="6">
        <f t="shared" si="15"/>
        <v>44751</v>
      </c>
      <c r="K775" s="8" t="s">
        <v>1787</v>
      </c>
      <c r="L775" s="8" t="s">
        <v>7</v>
      </c>
      <c r="M775" s="8" t="s">
        <v>1646</v>
      </c>
    </row>
    <row r="776" spans="1:13" ht="13.5" customHeight="1" x14ac:dyDescent="0.3">
      <c r="A776" s="13">
        <v>44708</v>
      </c>
      <c r="B776" s="3">
        <v>1047365</v>
      </c>
      <c r="C776" s="3" t="s">
        <v>1708</v>
      </c>
      <c r="D776" s="3" t="s">
        <v>1597</v>
      </c>
      <c r="E776" s="10">
        <v>39308.800000000003</v>
      </c>
      <c r="F776" s="3" t="s">
        <v>1788</v>
      </c>
      <c r="G776" s="13">
        <v>44706</v>
      </c>
      <c r="H776" s="3" t="s">
        <v>1789</v>
      </c>
      <c r="I776" s="20" t="s">
        <v>107</v>
      </c>
      <c r="J776" s="6">
        <f t="shared" ref="J776:J839" si="16">+G776+45</f>
        <v>44751</v>
      </c>
      <c r="K776" s="8" t="s">
        <v>1790</v>
      </c>
      <c r="L776" s="8" t="s">
        <v>7</v>
      </c>
      <c r="M776" s="8" t="s">
        <v>1646</v>
      </c>
    </row>
    <row r="777" spans="1:13" ht="13.5" customHeight="1" x14ac:dyDescent="0.3">
      <c r="A777" s="13">
        <v>44712</v>
      </c>
      <c r="B777" s="3">
        <v>1047189</v>
      </c>
      <c r="C777" s="3" t="s">
        <v>1610</v>
      </c>
      <c r="D777" s="3" t="s">
        <v>1611</v>
      </c>
      <c r="E777" s="10">
        <v>451421.83</v>
      </c>
      <c r="F777" s="3" t="s">
        <v>1791</v>
      </c>
      <c r="G777" s="13">
        <v>44709</v>
      </c>
      <c r="H777" s="3" t="s">
        <v>10</v>
      </c>
      <c r="I777" s="20" t="s">
        <v>2</v>
      </c>
      <c r="J777" s="6">
        <f t="shared" si="16"/>
        <v>44754</v>
      </c>
      <c r="K777" s="8" t="s">
        <v>1792</v>
      </c>
      <c r="L777" s="8" t="s">
        <v>4</v>
      </c>
      <c r="M777" s="8" t="s">
        <v>1646</v>
      </c>
    </row>
    <row r="778" spans="1:13" ht="13.5" customHeight="1" x14ac:dyDescent="0.3">
      <c r="A778" s="13">
        <v>44712</v>
      </c>
      <c r="B778" s="3">
        <v>1236140</v>
      </c>
      <c r="C778" s="3" t="s">
        <v>1622</v>
      </c>
      <c r="D778" s="3" t="s">
        <v>1597</v>
      </c>
      <c r="E778" s="10">
        <v>113097.60000000001</v>
      </c>
      <c r="F778" s="3" t="s">
        <v>1793</v>
      </c>
      <c r="G778" s="13">
        <v>44711</v>
      </c>
      <c r="H778" s="3" t="s">
        <v>6</v>
      </c>
      <c r="I778" s="20" t="s">
        <v>2</v>
      </c>
      <c r="J778" s="6">
        <f t="shared" si="16"/>
        <v>44756</v>
      </c>
      <c r="K778" s="8" t="s">
        <v>1794</v>
      </c>
      <c r="L778" s="8" t="s">
        <v>7</v>
      </c>
      <c r="M778" s="8" t="s">
        <v>1646</v>
      </c>
    </row>
    <row r="779" spans="1:13" ht="13.5" customHeight="1" x14ac:dyDescent="0.3">
      <c r="A779" s="13">
        <v>44713</v>
      </c>
      <c r="B779" s="3">
        <v>1049766</v>
      </c>
      <c r="C779" s="3" t="s">
        <v>1671</v>
      </c>
      <c r="D779" s="3" t="s">
        <v>1597</v>
      </c>
      <c r="E779" s="10">
        <v>255750.53</v>
      </c>
      <c r="F779" s="3" t="s">
        <v>1795</v>
      </c>
      <c r="G779" s="13">
        <v>44712</v>
      </c>
      <c r="H779" s="3" t="s">
        <v>182</v>
      </c>
      <c r="I779" s="20" t="s">
        <v>2</v>
      </c>
      <c r="J779" s="6">
        <f t="shared" si="16"/>
        <v>44757</v>
      </c>
      <c r="K779" s="8" t="s">
        <v>645</v>
      </c>
      <c r="L779" s="8" t="s">
        <v>7</v>
      </c>
      <c r="M779" s="8" t="s">
        <v>1646</v>
      </c>
    </row>
    <row r="780" spans="1:13" ht="13.5" customHeight="1" x14ac:dyDescent="0.3">
      <c r="A780" s="13">
        <v>44713</v>
      </c>
      <c r="B780" s="3">
        <v>1049766</v>
      </c>
      <c r="C780" s="3" t="s">
        <v>1671</v>
      </c>
      <c r="D780" s="3" t="s">
        <v>1597</v>
      </c>
      <c r="E780" s="10">
        <v>153464.26</v>
      </c>
      <c r="F780" s="3" t="s">
        <v>1796</v>
      </c>
      <c r="G780" s="13">
        <v>44712</v>
      </c>
      <c r="H780" s="3" t="s">
        <v>182</v>
      </c>
      <c r="I780" s="20" t="s">
        <v>2</v>
      </c>
      <c r="J780" s="6">
        <f t="shared" si="16"/>
        <v>44757</v>
      </c>
      <c r="K780" s="8" t="s">
        <v>645</v>
      </c>
      <c r="L780" s="8" t="s">
        <v>7</v>
      </c>
      <c r="M780" s="8" t="s">
        <v>1646</v>
      </c>
    </row>
    <row r="781" spans="1:13" ht="13.5" customHeight="1" x14ac:dyDescent="0.3">
      <c r="A781" s="13">
        <v>44715</v>
      </c>
      <c r="B781" s="3">
        <v>1046414</v>
      </c>
      <c r="C781" s="3" t="s">
        <v>1641</v>
      </c>
      <c r="D781" s="3" t="s">
        <v>1647</v>
      </c>
      <c r="E781" s="10">
        <v>300000</v>
      </c>
      <c r="F781" s="3" t="s">
        <v>1797</v>
      </c>
      <c r="G781" s="13">
        <v>44713</v>
      </c>
      <c r="H781" s="3" t="s">
        <v>29</v>
      </c>
      <c r="I781" s="20" t="s">
        <v>2</v>
      </c>
      <c r="J781" s="6">
        <f t="shared" si="16"/>
        <v>44758</v>
      </c>
      <c r="K781" s="8" t="s">
        <v>1798</v>
      </c>
      <c r="L781" s="8" t="s">
        <v>7</v>
      </c>
      <c r="M781" s="8" t="s">
        <v>1646</v>
      </c>
    </row>
    <row r="782" spans="1:13" ht="13.5" customHeight="1" x14ac:dyDescent="0.3">
      <c r="A782" s="13">
        <v>44739</v>
      </c>
      <c r="B782" s="3">
        <v>1046363</v>
      </c>
      <c r="C782" s="3" t="s">
        <v>1680</v>
      </c>
      <c r="D782" s="3" t="s">
        <v>1647</v>
      </c>
      <c r="E782" s="10">
        <v>250000</v>
      </c>
      <c r="F782" s="3" t="s">
        <v>1799</v>
      </c>
      <c r="G782" s="13">
        <v>44735</v>
      </c>
      <c r="H782" s="3" t="s">
        <v>29</v>
      </c>
      <c r="I782" s="20" t="s">
        <v>2</v>
      </c>
      <c r="J782" s="6">
        <f t="shared" si="16"/>
        <v>44780</v>
      </c>
      <c r="K782" s="8" t="s">
        <v>1800</v>
      </c>
      <c r="L782" s="8" t="s">
        <v>7</v>
      </c>
      <c r="M782" s="8" t="s">
        <v>1646</v>
      </c>
    </row>
    <row r="783" spans="1:13" ht="13.5" customHeight="1" x14ac:dyDescent="0.3">
      <c r="A783" s="13">
        <v>44739</v>
      </c>
      <c r="B783" s="3">
        <v>1046414</v>
      </c>
      <c r="C783" s="3" t="s">
        <v>1641</v>
      </c>
      <c r="D783" s="3" t="s">
        <v>1647</v>
      </c>
      <c r="E783" s="10">
        <v>200000</v>
      </c>
      <c r="F783" s="3" t="s">
        <v>1801</v>
      </c>
      <c r="G783" s="13">
        <v>44735</v>
      </c>
      <c r="H783" s="3" t="s">
        <v>29</v>
      </c>
      <c r="I783" s="20" t="s">
        <v>2</v>
      </c>
      <c r="J783" s="6">
        <f t="shared" si="16"/>
        <v>44780</v>
      </c>
      <c r="K783" s="8" t="s">
        <v>1802</v>
      </c>
      <c r="L783" s="8" t="s">
        <v>7</v>
      </c>
      <c r="M783" s="8" t="s">
        <v>1646</v>
      </c>
    </row>
    <row r="784" spans="1:13" ht="13.5" customHeight="1" x14ac:dyDescent="0.3">
      <c r="A784" s="13">
        <v>44739</v>
      </c>
      <c r="B784" s="3">
        <v>1046414</v>
      </c>
      <c r="C784" s="3" t="s">
        <v>1641</v>
      </c>
      <c r="D784" s="3" t="s">
        <v>1647</v>
      </c>
      <c r="E784" s="10">
        <v>282171.46000000002</v>
      </c>
      <c r="F784" s="3" t="s">
        <v>1803</v>
      </c>
      <c r="G784" s="13">
        <v>44735</v>
      </c>
      <c r="H784" s="3" t="s">
        <v>29</v>
      </c>
      <c r="I784" s="20" t="s">
        <v>2</v>
      </c>
      <c r="J784" s="6">
        <f t="shared" si="16"/>
        <v>44780</v>
      </c>
      <c r="K784" s="8" t="s">
        <v>1804</v>
      </c>
      <c r="L784" s="8" t="s">
        <v>7</v>
      </c>
      <c r="M784" s="8" t="s">
        <v>1646</v>
      </c>
    </row>
    <row r="785" spans="1:13" ht="13.5" customHeight="1" x14ac:dyDescent="0.3">
      <c r="A785" s="13">
        <v>44742</v>
      </c>
      <c r="B785" s="3">
        <v>1198827</v>
      </c>
      <c r="C785" s="3" t="s">
        <v>1805</v>
      </c>
      <c r="D785" s="3" t="s">
        <v>1597</v>
      </c>
      <c r="E785" s="10">
        <v>73000</v>
      </c>
      <c r="F785" s="3" t="s">
        <v>1806</v>
      </c>
      <c r="G785" s="13">
        <v>44740</v>
      </c>
      <c r="H785" s="3" t="s">
        <v>22</v>
      </c>
      <c r="I785" s="20" t="s">
        <v>89</v>
      </c>
      <c r="J785" s="6">
        <f t="shared" si="16"/>
        <v>44785</v>
      </c>
      <c r="K785" s="8" t="s">
        <v>1807</v>
      </c>
      <c r="L785" s="8" t="s">
        <v>7</v>
      </c>
      <c r="M785" s="8" t="s">
        <v>1646</v>
      </c>
    </row>
    <row r="786" spans="1:13" ht="13.5" customHeight="1" x14ac:dyDescent="0.3">
      <c r="A786" s="13">
        <v>44742</v>
      </c>
      <c r="B786" s="3">
        <v>1236149</v>
      </c>
      <c r="C786" s="3" t="s">
        <v>1625</v>
      </c>
      <c r="D786" s="3" t="s">
        <v>1597</v>
      </c>
      <c r="E786" s="10">
        <v>150796</v>
      </c>
      <c r="F786" s="3" t="s">
        <v>1808</v>
      </c>
      <c r="G786" s="13">
        <v>44741</v>
      </c>
      <c r="H786" s="3" t="s">
        <v>6</v>
      </c>
      <c r="I786" s="20" t="s">
        <v>2</v>
      </c>
      <c r="J786" s="6">
        <f t="shared" si="16"/>
        <v>44786</v>
      </c>
      <c r="K786" s="8" t="s">
        <v>1809</v>
      </c>
      <c r="L786" s="8" t="s">
        <v>7</v>
      </c>
      <c r="M786" s="8" t="s">
        <v>1646</v>
      </c>
    </row>
    <row r="787" spans="1:13" ht="13.5" customHeight="1" x14ac:dyDescent="0.3">
      <c r="A787" s="13">
        <v>44746</v>
      </c>
      <c r="B787" s="3">
        <v>1159172</v>
      </c>
      <c r="C787" s="3" t="s">
        <v>1810</v>
      </c>
      <c r="D787" s="3" t="s">
        <v>1611</v>
      </c>
      <c r="E787" s="10">
        <v>13000</v>
      </c>
      <c r="F787" s="3" t="s">
        <v>1811</v>
      </c>
      <c r="G787" s="13">
        <v>44742</v>
      </c>
      <c r="H787" s="3" t="s">
        <v>1812</v>
      </c>
      <c r="I787" s="20" t="s">
        <v>89</v>
      </c>
      <c r="J787" s="6">
        <f t="shared" si="16"/>
        <v>44787</v>
      </c>
      <c r="K787" s="8" t="s">
        <v>1813</v>
      </c>
      <c r="L787" s="8" t="s">
        <v>7</v>
      </c>
      <c r="M787" s="8" t="s">
        <v>1646</v>
      </c>
    </row>
    <row r="788" spans="1:13" ht="13.5" customHeight="1" x14ac:dyDescent="0.3">
      <c r="A788" s="13">
        <v>44749</v>
      </c>
      <c r="B788" s="3">
        <v>1217118</v>
      </c>
      <c r="C788" s="3" t="s">
        <v>823</v>
      </c>
      <c r="D788" s="3" t="s">
        <v>1597</v>
      </c>
      <c r="E788" s="10">
        <v>80000</v>
      </c>
      <c r="F788" s="3" t="s">
        <v>1814</v>
      </c>
      <c r="G788" s="13">
        <v>44717</v>
      </c>
      <c r="H788" s="3" t="s">
        <v>29</v>
      </c>
      <c r="I788" s="20" t="s">
        <v>2</v>
      </c>
      <c r="J788" s="6">
        <f t="shared" si="16"/>
        <v>44762</v>
      </c>
      <c r="K788" s="8" t="s">
        <v>759</v>
      </c>
      <c r="L788" s="8" t="s">
        <v>7</v>
      </c>
      <c r="M788" s="8" t="s">
        <v>1646</v>
      </c>
    </row>
    <row r="789" spans="1:13" ht="13.5" customHeight="1" x14ac:dyDescent="0.3">
      <c r="A789" s="13">
        <v>44749</v>
      </c>
      <c r="B789" s="3">
        <v>1046414</v>
      </c>
      <c r="C789" s="3" t="s">
        <v>1641</v>
      </c>
      <c r="D789" s="3" t="s">
        <v>1647</v>
      </c>
      <c r="E789" s="10">
        <v>200000</v>
      </c>
      <c r="F789" s="3" t="s">
        <v>1815</v>
      </c>
      <c r="G789" s="13">
        <v>44735</v>
      </c>
      <c r="H789" s="3" t="s">
        <v>29</v>
      </c>
      <c r="I789" s="20" t="s">
        <v>2</v>
      </c>
      <c r="J789" s="6">
        <f t="shared" si="16"/>
        <v>44780</v>
      </c>
      <c r="K789" s="8" t="s">
        <v>1804</v>
      </c>
      <c r="L789" s="8" t="s">
        <v>7</v>
      </c>
      <c r="M789" s="8" t="s">
        <v>1646</v>
      </c>
    </row>
    <row r="790" spans="1:13" ht="13.5" customHeight="1" x14ac:dyDescent="0.3">
      <c r="A790" s="13">
        <v>44754</v>
      </c>
      <c r="B790" s="3">
        <v>1096721</v>
      </c>
      <c r="C790" s="3" t="s">
        <v>1816</v>
      </c>
      <c r="D790" s="3" t="s">
        <v>1597</v>
      </c>
      <c r="E790" s="10">
        <v>20000</v>
      </c>
      <c r="F790" s="3" t="s">
        <v>1817</v>
      </c>
      <c r="G790" s="13">
        <v>44750</v>
      </c>
      <c r="H790" s="3" t="s">
        <v>12</v>
      </c>
      <c r="I790" s="20" t="s">
        <v>672</v>
      </c>
      <c r="J790" s="6">
        <f t="shared" si="16"/>
        <v>44795</v>
      </c>
      <c r="K790" s="8" t="s">
        <v>1818</v>
      </c>
      <c r="L790" s="8" t="s">
        <v>7</v>
      </c>
      <c r="M790" s="8" t="s">
        <v>1646</v>
      </c>
    </row>
    <row r="791" spans="1:13" ht="13.5" customHeight="1" x14ac:dyDescent="0.3">
      <c r="A791" s="13">
        <v>44769</v>
      </c>
      <c r="B791" s="3">
        <v>1159172</v>
      </c>
      <c r="C791" s="3" t="s">
        <v>1810</v>
      </c>
      <c r="D791" s="3" t="s">
        <v>1611</v>
      </c>
      <c r="E791" s="10">
        <v>13000</v>
      </c>
      <c r="F791" s="3" t="s">
        <v>1819</v>
      </c>
      <c r="G791" s="13">
        <v>44765</v>
      </c>
      <c r="H791" s="3" t="s">
        <v>1812</v>
      </c>
      <c r="I791" s="20" t="s">
        <v>107</v>
      </c>
      <c r="J791" s="6">
        <f t="shared" si="16"/>
        <v>44810</v>
      </c>
      <c r="K791" s="8" t="s">
        <v>1820</v>
      </c>
      <c r="L791" s="8" t="s">
        <v>7</v>
      </c>
      <c r="M791" s="8" t="s">
        <v>1646</v>
      </c>
    </row>
    <row r="792" spans="1:13" ht="13.5" customHeight="1" x14ac:dyDescent="0.3">
      <c r="A792" s="13">
        <v>44771</v>
      </c>
      <c r="B792" s="3">
        <v>1099154</v>
      </c>
      <c r="C792" s="3" t="s">
        <v>1821</v>
      </c>
      <c r="D792" s="3" t="s">
        <v>1611</v>
      </c>
      <c r="E792" s="10">
        <v>42000</v>
      </c>
      <c r="F792" s="3" t="s">
        <v>1822</v>
      </c>
      <c r="G792" s="13">
        <v>44769</v>
      </c>
      <c r="H792" s="3" t="s">
        <v>1823</v>
      </c>
      <c r="I792" s="20" t="s">
        <v>107</v>
      </c>
      <c r="J792" s="6">
        <f t="shared" si="16"/>
        <v>44814</v>
      </c>
      <c r="K792" s="8" t="s">
        <v>1820</v>
      </c>
      <c r="L792" s="8" t="s">
        <v>7</v>
      </c>
      <c r="M792" s="8" t="s">
        <v>1646</v>
      </c>
    </row>
    <row r="793" spans="1:13" ht="13.5" customHeight="1" x14ac:dyDescent="0.3">
      <c r="A793" s="13">
        <v>44774</v>
      </c>
      <c r="B793" s="3">
        <v>1198827</v>
      </c>
      <c r="C793" s="3" t="s">
        <v>1805</v>
      </c>
      <c r="D793" s="3" t="s">
        <v>1597</v>
      </c>
      <c r="E793" s="10">
        <v>72000</v>
      </c>
      <c r="F793" s="3" t="s">
        <v>1824</v>
      </c>
      <c r="G793" s="27">
        <v>44770</v>
      </c>
      <c r="H793" s="3" t="s">
        <v>1789</v>
      </c>
      <c r="I793" s="31" t="s">
        <v>2</v>
      </c>
      <c r="J793" s="6">
        <f t="shared" si="16"/>
        <v>44815</v>
      </c>
      <c r="K793" s="3" t="s">
        <v>1825</v>
      </c>
      <c r="L793" s="8" t="s">
        <v>7</v>
      </c>
      <c r="M793" s="8" t="s">
        <v>1646</v>
      </c>
    </row>
    <row r="794" spans="1:13" ht="13.5" customHeight="1" x14ac:dyDescent="0.3">
      <c r="A794" s="13">
        <v>44781</v>
      </c>
      <c r="B794" s="3">
        <v>1046363</v>
      </c>
      <c r="C794" s="3" t="s">
        <v>1680</v>
      </c>
      <c r="D794" s="3" t="s">
        <v>1647</v>
      </c>
      <c r="E794" s="10">
        <v>200000</v>
      </c>
      <c r="F794" s="3" t="s">
        <v>1826</v>
      </c>
      <c r="G794" s="27">
        <v>44777</v>
      </c>
      <c r="H794" s="3" t="s">
        <v>29</v>
      </c>
      <c r="I794" s="31" t="s">
        <v>2</v>
      </c>
      <c r="J794" s="6">
        <f t="shared" si="16"/>
        <v>44822</v>
      </c>
      <c r="K794" s="3" t="s">
        <v>1827</v>
      </c>
      <c r="L794" s="8" t="s">
        <v>7</v>
      </c>
      <c r="M794" s="8" t="s">
        <v>1646</v>
      </c>
    </row>
    <row r="795" spans="1:13" ht="13.5" customHeight="1" x14ac:dyDescent="0.3">
      <c r="A795" s="13">
        <v>44795</v>
      </c>
      <c r="B795" s="3">
        <v>1046363</v>
      </c>
      <c r="C795" s="3" t="s">
        <v>1680</v>
      </c>
      <c r="D795" s="3" t="s">
        <v>1647</v>
      </c>
      <c r="E795" s="10">
        <v>300000</v>
      </c>
      <c r="F795" s="3" t="s">
        <v>1828</v>
      </c>
      <c r="G795" s="27">
        <v>44791</v>
      </c>
      <c r="H795" s="3" t="s">
        <v>29</v>
      </c>
      <c r="I795" s="31" t="s">
        <v>2</v>
      </c>
      <c r="J795" s="6">
        <f t="shared" si="16"/>
        <v>44836</v>
      </c>
      <c r="K795" s="3" t="s">
        <v>1829</v>
      </c>
      <c r="L795" s="8" t="s">
        <v>7</v>
      </c>
      <c r="M795" s="8" t="s">
        <v>1646</v>
      </c>
    </row>
    <row r="796" spans="1:13" ht="13.5" customHeight="1" x14ac:dyDescent="0.3">
      <c r="A796" s="13">
        <v>44795</v>
      </c>
      <c r="B796" s="3">
        <v>1217118</v>
      </c>
      <c r="C796" s="3" t="s">
        <v>823</v>
      </c>
      <c r="D796" s="49" t="s">
        <v>1611</v>
      </c>
      <c r="E796" s="10">
        <v>80000</v>
      </c>
      <c r="F796" s="3" t="s">
        <v>1830</v>
      </c>
      <c r="G796" s="27">
        <v>44791</v>
      </c>
      <c r="H796" s="3" t="s">
        <v>29</v>
      </c>
      <c r="I796" s="31" t="s">
        <v>2</v>
      </c>
      <c r="J796" s="6">
        <f t="shared" si="16"/>
        <v>44836</v>
      </c>
      <c r="K796" s="3" t="s">
        <v>1831</v>
      </c>
      <c r="L796" s="8" t="s">
        <v>7</v>
      </c>
      <c r="M796" s="8" t="s">
        <v>1646</v>
      </c>
    </row>
    <row r="797" spans="1:13" ht="13.5" customHeight="1" x14ac:dyDescent="0.3">
      <c r="A797" s="13">
        <v>44798</v>
      </c>
      <c r="B797" s="3">
        <v>1046414</v>
      </c>
      <c r="C797" s="3" t="s">
        <v>1641</v>
      </c>
      <c r="D797" s="3" t="s">
        <v>1647</v>
      </c>
      <c r="E797" s="10">
        <v>200000</v>
      </c>
      <c r="F797" s="3" t="s">
        <v>1832</v>
      </c>
      <c r="G797" s="27">
        <v>44796</v>
      </c>
      <c r="H797" s="3" t="s">
        <v>29</v>
      </c>
      <c r="I797" s="31" t="s">
        <v>2</v>
      </c>
      <c r="J797" s="6">
        <f t="shared" si="16"/>
        <v>44841</v>
      </c>
      <c r="K797" s="3" t="s">
        <v>1833</v>
      </c>
      <c r="L797" s="8" t="s">
        <v>7</v>
      </c>
      <c r="M797" s="8" t="s">
        <v>1646</v>
      </c>
    </row>
    <row r="798" spans="1:13" ht="13.5" customHeight="1" x14ac:dyDescent="0.3">
      <c r="A798" s="13">
        <v>44800</v>
      </c>
      <c r="B798" s="3">
        <v>1217118</v>
      </c>
      <c r="C798" s="3" t="s">
        <v>823</v>
      </c>
      <c r="D798" s="49" t="s">
        <v>1611</v>
      </c>
      <c r="E798" s="10">
        <v>90000</v>
      </c>
      <c r="F798" s="3" t="s">
        <v>1834</v>
      </c>
      <c r="G798" s="27">
        <v>44800</v>
      </c>
      <c r="H798" s="3" t="s">
        <v>29</v>
      </c>
      <c r="I798" s="31" t="s">
        <v>2</v>
      </c>
      <c r="J798" s="6">
        <f t="shared" si="16"/>
        <v>44845</v>
      </c>
      <c r="K798" s="3" t="s">
        <v>1835</v>
      </c>
      <c r="L798" s="8" t="s">
        <v>7</v>
      </c>
      <c r="M798" s="8" t="s">
        <v>1646</v>
      </c>
    </row>
    <row r="799" spans="1:13" ht="13.5" customHeight="1" x14ac:dyDescent="0.3">
      <c r="A799" s="13">
        <v>44804</v>
      </c>
      <c r="B799" s="3">
        <v>1046363</v>
      </c>
      <c r="C799" s="3" t="s">
        <v>1680</v>
      </c>
      <c r="D799" s="3" t="s">
        <v>1647</v>
      </c>
      <c r="E799" s="10">
        <v>200000</v>
      </c>
      <c r="F799" s="3" t="s">
        <v>1836</v>
      </c>
      <c r="G799" s="27">
        <v>44800</v>
      </c>
      <c r="H799" s="3" t="s">
        <v>29</v>
      </c>
      <c r="I799" s="31" t="s">
        <v>2</v>
      </c>
      <c r="J799" s="6">
        <f t="shared" si="16"/>
        <v>44845</v>
      </c>
      <c r="K799" s="3" t="s">
        <v>1837</v>
      </c>
      <c r="L799" s="8" t="s">
        <v>7</v>
      </c>
      <c r="M799" s="8" t="s">
        <v>1646</v>
      </c>
    </row>
    <row r="800" spans="1:13" ht="13.5" customHeight="1" x14ac:dyDescent="0.3">
      <c r="A800" s="13">
        <v>44805</v>
      </c>
      <c r="B800" s="3">
        <v>1217118</v>
      </c>
      <c r="C800" s="3" t="s">
        <v>823</v>
      </c>
      <c r="D800" s="49" t="s">
        <v>1611</v>
      </c>
      <c r="E800" s="10">
        <v>90000</v>
      </c>
      <c r="F800" s="3" t="s">
        <v>1838</v>
      </c>
      <c r="G800" s="27">
        <v>44800</v>
      </c>
      <c r="H800" s="3" t="s">
        <v>29</v>
      </c>
      <c r="I800" s="31" t="s">
        <v>2</v>
      </c>
      <c r="J800" s="6">
        <f t="shared" si="16"/>
        <v>44845</v>
      </c>
      <c r="K800" s="3" t="s">
        <v>1839</v>
      </c>
      <c r="L800" s="8" t="s">
        <v>7</v>
      </c>
      <c r="M800" s="8" t="s">
        <v>1646</v>
      </c>
    </row>
    <row r="801" spans="1:13" ht="13.5" customHeight="1" x14ac:dyDescent="0.3">
      <c r="A801" s="13">
        <v>44805</v>
      </c>
      <c r="B801" s="3">
        <v>1236140</v>
      </c>
      <c r="C801" s="3" t="s">
        <v>1622</v>
      </c>
      <c r="D801" s="3" t="s">
        <v>1597</v>
      </c>
      <c r="E801" s="10">
        <v>113097.60000000001</v>
      </c>
      <c r="F801" s="3" t="s">
        <v>1840</v>
      </c>
      <c r="G801" s="27">
        <v>44803</v>
      </c>
      <c r="H801" s="3" t="s">
        <v>6</v>
      </c>
      <c r="I801" s="31" t="s">
        <v>2</v>
      </c>
      <c r="J801" s="6">
        <f t="shared" si="16"/>
        <v>44848</v>
      </c>
      <c r="K801" s="3" t="s">
        <v>1841</v>
      </c>
      <c r="L801" s="8" t="s">
        <v>7</v>
      </c>
      <c r="M801" s="8" t="s">
        <v>1646</v>
      </c>
    </row>
    <row r="802" spans="1:13" ht="13.5" customHeight="1" x14ac:dyDescent="0.3">
      <c r="A802" s="13">
        <v>44805</v>
      </c>
      <c r="B802" s="3">
        <v>1236149</v>
      </c>
      <c r="C802" s="3" t="s">
        <v>1625</v>
      </c>
      <c r="D802" s="3" t="s">
        <v>1597</v>
      </c>
      <c r="E802" s="10">
        <v>150796.79999999999</v>
      </c>
      <c r="F802" s="3" t="s">
        <v>1842</v>
      </c>
      <c r="G802" s="27">
        <v>44803</v>
      </c>
      <c r="H802" s="3" t="s">
        <v>6</v>
      </c>
      <c r="I802" s="31" t="s">
        <v>2</v>
      </c>
      <c r="J802" s="6">
        <f t="shared" si="16"/>
        <v>44848</v>
      </c>
      <c r="K802" s="8" t="s">
        <v>1843</v>
      </c>
      <c r="L802" s="8" t="s">
        <v>7</v>
      </c>
      <c r="M802" s="8" t="s">
        <v>1646</v>
      </c>
    </row>
    <row r="803" spans="1:13" ht="13.5" customHeight="1" x14ac:dyDescent="0.3">
      <c r="A803" s="13">
        <v>44806</v>
      </c>
      <c r="B803" s="3">
        <v>1046788</v>
      </c>
      <c r="C803" s="3" t="s">
        <v>1638</v>
      </c>
      <c r="D803" s="3" t="s">
        <v>1597</v>
      </c>
      <c r="E803" s="10">
        <v>37027.199999999997</v>
      </c>
      <c r="F803" s="3" t="s">
        <v>1844</v>
      </c>
      <c r="G803" s="13">
        <v>44805</v>
      </c>
      <c r="H803" s="3" t="s">
        <v>6</v>
      </c>
      <c r="I803" s="20" t="s">
        <v>2</v>
      </c>
      <c r="J803" s="6">
        <f t="shared" si="16"/>
        <v>44850</v>
      </c>
      <c r="K803" s="3" t="s">
        <v>1839</v>
      </c>
      <c r="L803" s="8" t="s">
        <v>7</v>
      </c>
      <c r="M803" s="8" t="s">
        <v>1646</v>
      </c>
    </row>
    <row r="804" spans="1:13" ht="13.5" customHeight="1" x14ac:dyDescent="0.3">
      <c r="A804" s="13">
        <v>44810</v>
      </c>
      <c r="B804" s="3">
        <v>1198827</v>
      </c>
      <c r="C804" s="3" t="s">
        <v>1805</v>
      </c>
      <c r="D804" s="3" t="s">
        <v>1597</v>
      </c>
      <c r="E804" s="10">
        <v>1000000</v>
      </c>
      <c r="F804" s="3" t="s">
        <v>1845</v>
      </c>
      <c r="G804" s="13">
        <v>44805</v>
      </c>
      <c r="H804" s="3" t="s">
        <v>22</v>
      </c>
      <c r="I804" s="20" t="s">
        <v>2</v>
      </c>
      <c r="J804" s="6">
        <f t="shared" si="16"/>
        <v>44850</v>
      </c>
      <c r="K804" s="8" t="s">
        <v>1846</v>
      </c>
      <c r="L804" s="8" t="s">
        <v>7</v>
      </c>
      <c r="M804" s="8" t="s">
        <v>1646</v>
      </c>
    </row>
    <row r="805" spans="1:13" ht="13.5" customHeight="1" x14ac:dyDescent="0.3">
      <c r="A805" s="13">
        <v>44811</v>
      </c>
      <c r="B805" s="3">
        <v>1046345</v>
      </c>
      <c r="C805" s="3" t="s">
        <v>868</v>
      </c>
      <c r="D805" s="3" t="s">
        <v>1597</v>
      </c>
      <c r="E805" s="10">
        <v>100000</v>
      </c>
      <c r="F805" s="3" t="s">
        <v>1847</v>
      </c>
      <c r="G805" s="13">
        <v>44807</v>
      </c>
      <c r="H805" s="3" t="s">
        <v>6</v>
      </c>
      <c r="I805" s="20" t="s">
        <v>2</v>
      </c>
      <c r="J805" s="6">
        <f t="shared" si="16"/>
        <v>44852</v>
      </c>
      <c r="K805" s="3" t="s">
        <v>3</v>
      </c>
      <c r="L805" s="8" t="s">
        <v>4</v>
      </c>
      <c r="M805" s="8" t="s">
        <v>1646</v>
      </c>
    </row>
    <row r="806" spans="1:13" ht="13.5" customHeight="1" x14ac:dyDescent="0.3">
      <c r="A806" s="13">
        <v>44811</v>
      </c>
      <c r="B806" s="3">
        <v>1046345</v>
      </c>
      <c r="C806" s="3" t="s">
        <v>868</v>
      </c>
      <c r="D806" s="3" t="s">
        <v>1597</v>
      </c>
      <c r="E806" s="10">
        <v>100000</v>
      </c>
      <c r="F806" s="3" t="s">
        <v>1848</v>
      </c>
      <c r="G806" s="13">
        <v>44807</v>
      </c>
      <c r="H806" s="3" t="s">
        <v>6</v>
      </c>
      <c r="I806" s="20" t="s">
        <v>2</v>
      </c>
      <c r="J806" s="6">
        <f t="shared" si="16"/>
        <v>44852</v>
      </c>
      <c r="K806" s="3" t="s">
        <v>3</v>
      </c>
      <c r="L806" s="8" t="s">
        <v>4</v>
      </c>
      <c r="M806" s="8" t="s">
        <v>1646</v>
      </c>
    </row>
    <row r="807" spans="1:13" ht="13.5" customHeight="1" x14ac:dyDescent="0.3">
      <c r="A807" s="13">
        <v>44812</v>
      </c>
      <c r="B807" s="3">
        <v>1046414</v>
      </c>
      <c r="C807" s="3" t="s">
        <v>1641</v>
      </c>
      <c r="D807" s="3" t="s">
        <v>1647</v>
      </c>
      <c r="E807" s="10">
        <v>200000</v>
      </c>
      <c r="F807" s="3" t="s">
        <v>1849</v>
      </c>
      <c r="G807" s="13">
        <v>44810</v>
      </c>
      <c r="H807" s="13" t="s">
        <v>29</v>
      </c>
      <c r="I807" s="20" t="s">
        <v>2</v>
      </c>
      <c r="J807" s="6">
        <f t="shared" si="16"/>
        <v>44855</v>
      </c>
      <c r="K807" s="3" t="s">
        <v>1850</v>
      </c>
      <c r="L807" s="8" t="s">
        <v>7</v>
      </c>
      <c r="M807" s="8" t="s">
        <v>1646</v>
      </c>
    </row>
    <row r="808" spans="1:13" ht="13.5" customHeight="1" x14ac:dyDescent="0.3">
      <c r="A808" s="13">
        <v>44817</v>
      </c>
      <c r="B808" s="3">
        <v>1047365</v>
      </c>
      <c r="C808" s="3" t="s">
        <v>1708</v>
      </c>
      <c r="D808" s="3" t="s">
        <v>1597</v>
      </c>
      <c r="E808" s="10">
        <v>100000</v>
      </c>
      <c r="F808" s="3" t="s">
        <v>1851</v>
      </c>
      <c r="G808" s="13">
        <v>44816</v>
      </c>
      <c r="H808" s="3" t="s">
        <v>22</v>
      </c>
      <c r="I808" s="20" t="s">
        <v>2</v>
      </c>
      <c r="J808" s="6">
        <f t="shared" si="16"/>
        <v>44861</v>
      </c>
      <c r="K808" s="8" t="s">
        <v>1852</v>
      </c>
      <c r="L808" s="8" t="s">
        <v>7</v>
      </c>
      <c r="M808" s="8" t="s">
        <v>1646</v>
      </c>
    </row>
    <row r="809" spans="1:13" ht="13.5" customHeight="1" x14ac:dyDescent="0.3">
      <c r="A809" s="13">
        <v>44819</v>
      </c>
      <c r="B809" s="3">
        <v>1222055</v>
      </c>
      <c r="C809" s="3" t="s">
        <v>1853</v>
      </c>
      <c r="D809" s="49" t="s">
        <v>1611</v>
      </c>
      <c r="E809" s="10">
        <v>41067</v>
      </c>
      <c r="F809" s="3" t="s">
        <v>1854</v>
      </c>
      <c r="G809" s="13">
        <v>44817</v>
      </c>
      <c r="H809" s="3" t="s">
        <v>10</v>
      </c>
      <c r="I809" s="20" t="s">
        <v>2</v>
      </c>
      <c r="J809" s="6">
        <f t="shared" si="16"/>
        <v>44862</v>
      </c>
      <c r="K809" s="8" t="s">
        <v>1855</v>
      </c>
      <c r="L809" s="8" t="s">
        <v>7</v>
      </c>
      <c r="M809" s="8" t="s">
        <v>1646</v>
      </c>
    </row>
    <row r="810" spans="1:13" ht="13.5" customHeight="1" x14ac:dyDescent="0.3">
      <c r="A810" s="13">
        <v>44819</v>
      </c>
      <c r="B810" s="3">
        <v>1217118</v>
      </c>
      <c r="C810" s="3" t="s">
        <v>823</v>
      </c>
      <c r="D810" s="3" t="s">
        <v>1647</v>
      </c>
      <c r="E810" s="10">
        <v>90000</v>
      </c>
      <c r="F810" s="3" t="s">
        <v>1856</v>
      </c>
      <c r="G810" s="13">
        <v>44817</v>
      </c>
      <c r="H810" s="3" t="s">
        <v>29</v>
      </c>
      <c r="I810" s="20" t="s">
        <v>2</v>
      </c>
      <c r="J810" s="6">
        <f t="shared" si="16"/>
        <v>44862</v>
      </c>
      <c r="K810" s="8" t="s">
        <v>1857</v>
      </c>
      <c r="L810" s="8" t="s">
        <v>7</v>
      </c>
      <c r="M810" s="8" t="s">
        <v>1646</v>
      </c>
    </row>
    <row r="811" spans="1:13" ht="13.5" customHeight="1" x14ac:dyDescent="0.3">
      <c r="A811" s="13">
        <v>44823</v>
      </c>
      <c r="B811" s="3">
        <v>1046414</v>
      </c>
      <c r="C811" s="3" t="s">
        <v>1641</v>
      </c>
      <c r="D811" s="3" t="s">
        <v>1647</v>
      </c>
      <c r="E811" s="10">
        <v>200000</v>
      </c>
      <c r="F811" s="10" t="s">
        <v>1858</v>
      </c>
      <c r="G811" s="13">
        <v>44819</v>
      </c>
      <c r="H811" s="13" t="s">
        <v>29</v>
      </c>
      <c r="I811" s="20" t="s">
        <v>2</v>
      </c>
      <c r="J811" s="6">
        <f t="shared" si="16"/>
        <v>44864</v>
      </c>
      <c r="K811" s="8" t="s">
        <v>1859</v>
      </c>
      <c r="L811" s="8" t="s">
        <v>7</v>
      </c>
      <c r="M811" s="8" t="s">
        <v>1646</v>
      </c>
    </row>
    <row r="812" spans="1:13" ht="13.5" customHeight="1" x14ac:dyDescent="0.3">
      <c r="A812" s="13">
        <v>44823</v>
      </c>
      <c r="B812" s="3">
        <v>1046363</v>
      </c>
      <c r="C812" s="3" t="s">
        <v>1860</v>
      </c>
      <c r="D812" s="3" t="s">
        <v>1647</v>
      </c>
      <c r="E812" s="10">
        <v>200000</v>
      </c>
      <c r="F812" s="10" t="s">
        <v>1861</v>
      </c>
      <c r="G812" s="13">
        <v>44819</v>
      </c>
      <c r="H812" s="13" t="s">
        <v>29</v>
      </c>
      <c r="I812" s="20" t="s">
        <v>2</v>
      </c>
      <c r="J812" s="6">
        <f t="shared" si="16"/>
        <v>44864</v>
      </c>
      <c r="K812" s="8" t="s">
        <v>1862</v>
      </c>
      <c r="L812" s="8" t="s">
        <v>7</v>
      </c>
      <c r="M812" s="8" t="s">
        <v>1646</v>
      </c>
    </row>
    <row r="813" spans="1:13" ht="13.5" customHeight="1" x14ac:dyDescent="0.3">
      <c r="A813" s="13">
        <v>44824</v>
      </c>
      <c r="B813" s="3">
        <v>1217118</v>
      </c>
      <c r="C813" s="3" t="s">
        <v>823</v>
      </c>
      <c r="D813" s="3" t="s">
        <v>1647</v>
      </c>
      <c r="E813" s="10">
        <v>90000</v>
      </c>
      <c r="F813" s="10" t="s">
        <v>1863</v>
      </c>
      <c r="G813" s="13">
        <v>44817</v>
      </c>
      <c r="H813" s="13" t="s">
        <v>29</v>
      </c>
      <c r="I813" s="20" t="s">
        <v>2</v>
      </c>
      <c r="J813" s="6">
        <f t="shared" si="16"/>
        <v>44862</v>
      </c>
      <c r="K813" s="8" t="s">
        <v>1864</v>
      </c>
      <c r="L813" s="8" t="s">
        <v>7</v>
      </c>
      <c r="M813" s="8" t="s">
        <v>1646</v>
      </c>
    </row>
    <row r="814" spans="1:13" ht="13.5" customHeight="1" x14ac:dyDescent="0.3">
      <c r="A814" s="13">
        <v>44831</v>
      </c>
      <c r="B814" s="3">
        <v>1046414</v>
      </c>
      <c r="C814" s="3" t="s">
        <v>1641</v>
      </c>
      <c r="D814" s="3" t="s">
        <v>1647</v>
      </c>
      <c r="E814" s="10">
        <v>100000</v>
      </c>
      <c r="F814" s="3" t="s">
        <v>1865</v>
      </c>
      <c r="G814" s="13">
        <v>44827</v>
      </c>
      <c r="H814" s="3" t="s">
        <v>29</v>
      </c>
      <c r="I814" s="20" t="s">
        <v>2</v>
      </c>
      <c r="J814" s="6">
        <f t="shared" si="16"/>
        <v>44872</v>
      </c>
      <c r="K814" s="3" t="s">
        <v>1866</v>
      </c>
      <c r="L814" s="8" t="s">
        <v>7</v>
      </c>
      <c r="M814" s="8" t="s">
        <v>1646</v>
      </c>
    </row>
    <row r="815" spans="1:13" ht="13.5" customHeight="1" x14ac:dyDescent="0.3">
      <c r="A815" s="13">
        <v>44831</v>
      </c>
      <c r="B815" s="3">
        <v>1046363</v>
      </c>
      <c r="C815" s="3" t="s">
        <v>1680</v>
      </c>
      <c r="D815" s="3" t="s">
        <v>1647</v>
      </c>
      <c r="E815" s="10">
        <v>189292.68</v>
      </c>
      <c r="F815" s="3" t="s">
        <v>1867</v>
      </c>
      <c r="G815" s="13">
        <v>44827</v>
      </c>
      <c r="H815" s="3" t="s">
        <v>29</v>
      </c>
      <c r="I815" s="20" t="s">
        <v>2</v>
      </c>
      <c r="J815" s="6">
        <f t="shared" si="16"/>
        <v>44872</v>
      </c>
      <c r="K815" s="3" t="s">
        <v>1868</v>
      </c>
      <c r="L815" s="8" t="s">
        <v>7</v>
      </c>
      <c r="M815" s="8" t="s">
        <v>1646</v>
      </c>
    </row>
    <row r="816" spans="1:13" ht="13.5" customHeight="1" x14ac:dyDescent="0.3">
      <c r="A816" s="13">
        <v>44832</v>
      </c>
      <c r="B816" s="3">
        <v>1217118</v>
      </c>
      <c r="C816" s="3" t="s">
        <v>823</v>
      </c>
      <c r="D816" s="3" t="s">
        <v>1647</v>
      </c>
      <c r="E816" s="10">
        <v>90000</v>
      </c>
      <c r="F816" s="3" t="s">
        <v>1869</v>
      </c>
      <c r="G816" s="13">
        <v>44828</v>
      </c>
      <c r="H816" s="3" t="s">
        <v>29</v>
      </c>
      <c r="I816" s="20" t="s">
        <v>2</v>
      </c>
      <c r="J816" s="6">
        <f t="shared" si="16"/>
        <v>44873</v>
      </c>
      <c r="K816" s="3" t="s">
        <v>1870</v>
      </c>
      <c r="L816" s="8" t="s">
        <v>7</v>
      </c>
      <c r="M816" s="8" t="s">
        <v>1646</v>
      </c>
    </row>
    <row r="817" spans="1:13" ht="13.5" customHeight="1" x14ac:dyDescent="0.3">
      <c r="A817" s="13">
        <v>44832</v>
      </c>
      <c r="B817" s="3">
        <v>1147543</v>
      </c>
      <c r="C817" s="3" t="s">
        <v>1871</v>
      </c>
      <c r="D817" s="49" t="s">
        <v>1611</v>
      </c>
      <c r="E817" s="10">
        <v>45000</v>
      </c>
      <c r="F817" s="3" t="s">
        <v>1872</v>
      </c>
      <c r="G817" s="13">
        <v>44830</v>
      </c>
      <c r="H817" s="3" t="s">
        <v>498</v>
      </c>
      <c r="I817" s="20" t="s">
        <v>2</v>
      </c>
      <c r="J817" s="6">
        <f t="shared" si="16"/>
        <v>44875</v>
      </c>
      <c r="K817" s="3" t="s">
        <v>1873</v>
      </c>
      <c r="L817" s="8" t="s">
        <v>7</v>
      </c>
      <c r="M817" s="8" t="s">
        <v>1646</v>
      </c>
    </row>
    <row r="818" spans="1:13" ht="13.5" customHeight="1" x14ac:dyDescent="0.3">
      <c r="A818" s="13">
        <v>44832</v>
      </c>
      <c r="B818" s="3">
        <v>1046363</v>
      </c>
      <c r="C818" s="3" t="s">
        <v>1680</v>
      </c>
      <c r="D818" s="3" t="s">
        <v>1647</v>
      </c>
      <c r="E818" s="10">
        <v>51977.16</v>
      </c>
      <c r="F818" s="3" t="s">
        <v>1874</v>
      </c>
      <c r="G818" s="13">
        <v>44830</v>
      </c>
      <c r="H818" s="3" t="s">
        <v>29</v>
      </c>
      <c r="I818" s="20" t="s">
        <v>2</v>
      </c>
      <c r="J818" s="6">
        <f t="shared" si="16"/>
        <v>44875</v>
      </c>
      <c r="K818" s="3" t="s">
        <v>883</v>
      </c>
      <c r="L818" s="8" t="s">
        <v>7</v>
      </c>
      <c r="M818" s="8" t="s">
        <v>1646</v>
      </c>
    </row>
    <row r="819" spans="1:13" ht="13.5" customHeight="1" x14ac:dyDescent="0.3">
      <c r="A819" s="13">
        <v>44832</v>
      </c>
      <c r="B819" s="3">
        <v>1217118</v>
      </c>
      <c r="C819" s="3" t="s">
        <v>823</v>
      </c>
      <c r="D819" s="3" t="s">
        <v>1647</v>
      </c>
      <c r="E819" s="10">
        <v>90000</v>
      </c>
      <c r="F819" s="3" t="s">
        <v>1875</v>
      </c>
      <c r="G819" s="13">
        <v>44828</v>
      </c>
      <c r="H819" s="3" t="s">
        <v>29</v>
      </c>
      <c r="I819" s="20" t="s">
        <v>2</v>
      </c>
      <c r="J819" s="6">
        <f t="shared" si="16"/>
        <v>44873</v>
      </c>
      <c r="K819" s="3" t="s">
        <v>3</v>
      </c>
      <c r="L819" s="8" t="s">
        <v>4</v>
      </c>
      <c r="M819" s="8" t="s">
        <v>1646</v>
      </c>
    </row>
    <row r="820" spans="1:13" ht="13.5" customHeight="1" x14ac:dyDescent="0.3">
      <c r="A820" s="13">
        <v>44833</v>
      </c>
      <c r="B820" s="3">
        <v>1147543</v>
      </c>
      <c r="C820" s="3" t="s">
        <v>1871</v>
      </c>
      <c r="D820" s="49" t="s">
        <v>1611</v>
      </c>
      <c r="E820" s="10">
        <v>42109.2</v>
      </c>
      <c r="F820" s="3" t="s">
        <v>1876</v>
      </c>
      <c r="G820" s="13">
        <v>44831</v>
      </c>
      <c r="H820" s="3" t="s">
        <v>498</v>
      </c>
      <c r="I820" s="20" t="s">
        <v>2</v>
      </c>
      <c r="J820" s="6">
        <f t="shared" si="16"/>
        <v>44876</v>
      </c>
      <c r="K820" s="3" t="s">
        <v>1873</v>
      </c>
      <c r="L820" s="8" t="s">
        <v>7</v>
      </c>
      <c r="M820" s="8" t="s">
        <v>1646</v>
      </c>
    </row>
    <row r="821" spans="1:13" ht="13.5" customHeight="1" x14ac:dyDescent="0.3">
      <c r="A821" s="13">
        <v>44834</v>
      </c>
      <c r="B821" s="3">
        <v>1046345</v>
      </c>
      <c r="C821" s="3" t="s">
        <v>868</v>
      </c>
      <c r="D821" s="3" t="s">
        <v>1597</v>
      </c>
      <c r="E821" s="10">
        <v>100000</v>
      </c>
      <c r="F821" s="3" t="s">
        <v>1877</v>
      </c>
      <c r="G821" s="13">
        <v>44834</v>
      </c>
      <c r="H821" s="3" t="s">
        <v>6</v>
      </c>
      <c r="I821" s="20" t="s">
        <v>2</v>
      </c>
      <c r="J821" s="6">
        <f t="shared" si="16"/>
        <v>44879</v>
      </c>
      <c r="K821" s="3" t="s">
        <v>3</v>
      </c>
      <c r="L821" s="8" t="s">
        <v>4</v>
      </c>
      <c r="M821" s="8" t="s">
        <v>1646</v>
      </c>
    </row>
    <row r="822" spans="1:13" ht="13.5" customHeight="1" x14ac:dyDescent="0.3">
      <c r="A822" s="13">
        <v>44834</v>
      </c>
      <c r="B822" s="3">
        <v>1046345</v>
      </c>
      <c r="C822" s="3" t="s">
        <v>868</v>
      </c>
      <c r="D822" s="3" t="s">
        <v>1597</v>
      </c>
      <c r="E822" s="10">
        <v>100000</v>
      </c>
      <c r="F822" s="3" t="s">
        <v>1878</v>
      </c>
      <c r="G822" s="13">
        <v>44834</v>
      </c>
      <c r="H822" s="3" t="s">
        <v>6</v>
      </c>
      <c r="I822" s="20" t="s">
        <v>2</v>
      </c>
      <c r="J822" s="6">
        <f t="shared" si="16"/>
        <v>44879</v>
      </c>
      <c r="K822" s="3" t="s">
        <v>3</v>
      </c>
      <c r="L822" s="8" t="s">
        <v>4</v>
      </c>
      <c r="M822" s="8" t="s">
        <v>1646</v>
      </c>
    </row>
    <row r="823" spans="1:13" ht="13.5" customHeight="1" x14ac:dyDescent="0.3">
      <c r="A823" s="13">
        <v>44837</v>
      </c>
      <c r="B823" s="3">
        <v>1046345</v>
      </c>
      <c r="C823" s="3" t="s">
        <v>868</v>
      </c>
      <c r="D823" s="3" t="s">
        <v>1597</v>
      </c>
      <c r="E823" s="10">
        <v>100000</v>
      </c>
      <c r="F823" s="3" t="s">
        <v>1877</v>
      </c>
      <c r="G823" s="13">
        <v>44834</v>
      </c>
      <c r="H823" s="3" t="s">
        <v>6</v>
      </c>
      <c r="I823" s="20" t="s">
        <v>2</v>
      </c>
      <c r="J823" s="6">
        <f t="shared" si="16"/>
        <v>44879</v>
      </c>
      <c r="K823" s="8" t="s">
        <v>3</v>
      </c>
      <c r="L823" s="8" t="s">
        <v>4</v>
      </c>
      <c r="M823" s="8" t="s">
        <v>1646</v>
      </c>
    </row>
    <row r="824" spans="1:13" ht="13.5" customHeight="1" x14ac:dyDescent="0.3">
      <c r="A824" s="13">
        <v>44837</v>
      </c>
      <c r="B824" s="3">
        <v>1046345</v>
      </c>
      <c r="C824" s="3" t="s">
        <v>868</v>
      </c>
      <c r="D824" s="3" t="s">
        <v>1597</v>
      </c>
      <c r="E824" s="10">
        <v>100000</v>
      </c>
      <c r="F824" s="3" t="s">
        <v>1879</v>
      </c>
      <c r="G824" s="13">
        <v>44865</v>
      </c>
      <c r="H824" s="3" t="s">
        <v>6</v>
      </c>
      <c r="I824" s="20" t="s">
        <v>2</v>
      </c>
      <c r="J824" s="6">
        <f t="shared" si="16"/>
        <v>44910</v>
      </c>
      <c r="K824" s="8" t="s">
        <v>3</v>
      </c>
      <c r="L824" s="8" t="s">
        <v>4</v>
      </c>
      <c r="M824" s="8" t="s">
        <v>1646</v>
      </c>
    </row>
    <row r="825" spans="1:13" ht="13.5" customHeight="1" x14ac:dyDescent="0.3">
      <c r="A825" s="13">
        <v>44837</v>
      </c>
      <c r="B825" s="3">
        <v>1162444</v>
      </c>
      <c r="C825" s="3" t="s">
        <v>1880</v>
      </c>
      <c r="D825" s="3" t="s">
        <v>1881</v>
      </c>
      <c r="E825" s="10">
        <v>40500</v>
      </c>
      <c r="F825" s="3" t="s">
        <v>1882</v>
      </c>
      <c r="G825" s="13">
        <v>44833</v>
      </c>
      <c r="H825" s="3" t="s">
        <v>105</v>
      </c>
      <c r="I825" s="20" t="s">
        <v>2</v>
      </c>
      <c r="J825" s="6">
        <f t="shared" si="16"/>
        <v>44878</v>
      </c>
      <c r="K825" s="3" t="s">
        <v>1883</v>
      </c>
      <c r="L825" s="8" t="s">
        <v>7</v>
      </c>
      <c r="M825" s="8" t="s">
        <v>1646</v>
      </c>
    </row>
    <row r="826" spans="1:13" ht="13.5" customHeight="1" x14ac:dyDescent="0.3">
      <c r="A826" s="13">
        <v>44838</v>
      </c>
      <c r="B826" s="3">
        <v>1239104</v>
      </c>
      <c r="C826" s="3" t="s">
        <v>1884</v>
      </c>
      <c r="D826" s="3" t="s">
        <v>1647</v>
      </c>
      <c r="E826" s="10">
        <v>37520</v>
      </c>
      <c r="F826" s="3" t="s">
        <v>1885</v>
      </c>
      <c r="G826" s="13">
        <v>44834</v>
      </c>
      <c r="H826" s="3" t="s">
        <v>1886</v>
      </c>
      <c r="I826" s="20" t="s">
        <v>35</v>
      </c>
      <c r="J826" s="6">
        <f t="shared" si="16"/>
        <v>44879</v>
      </c>
      <c r="K826" s="3" t="s">
        <v>1887</v>
      </c>
      <c r="L826" s="8" t="s">
        <v>7</v>
      </c>
      <c r="M826" s="8" t="s">
        <v>1646</v>
      </c>
    </row>
    <row r="827" spans="1:13" ht="13.5" customHeight="1" x14ac:dyDescent="0.3">
      <c r="A827" s="13">
        <v>44838</v>
      </c>
      <c r="B827" s="3">
        <v>1247214</v>
      </c>
      <c r="C827" s="3" t="s">
        <v>906</v>
      </c>
      <c r="D827" s="3" t="s">
        <v>1597</v>
      </c>
      <c r="E827" s="10">
        <v>200000</v>
      </c>
      <c r="F827" s="3" t="s">
        <v>907</v>
      </c>
      <c r="G827" s="13">
        <v>44834</v>
      </c>
      <c r="H827" s="3" t="s">
        <v>6</v>
      </c>
      <c r="I827" s="20" t="s">
        <v>2</v>
      </c>
      <c r="J827" s="22">
        <f t="shared" si="16"/>
        <v>44879</v>
      </c>
      <c r="K827" s="3" t="s">
        <v>3</v>
      </c>
      <c r="L827" s="8" t="s">
        <v>4</v>
      </c>
      <c r="M827" s="8" t="s">
        <v>1646</v>
      </c>
    </row>
    <row r="828" spans="1:13" ht="13.5" customHeight="1" x14ac:dyDescent="0.3">
      <c r="A828" s="13">
        <v>44838</v>
      </c>
      <c r="B828" s="3">
        <v>1247910</v>
      </c>
      <c r="C828" s="3" t="s">
        <v>881</v>
      </c>
      <c r="D828" s="3" t="s">
        <v>1597</v>
      </c>
      <c r="E828" s="10">
        <v>20000</v>
      </c>
      <c r="F828" s="3" t="s">
        <v>1888</v>
      </c>
      <c r="G828" s="13">
        <v>44830</v>
      </c>
      <c r="H828" s="3" t="s">
        <v>6</v>
      </c>
      <c r="I828" s="20" t="s">
        <v>2</v>
      </c>
      <c r="J828" s="22">
        <f t="shared" si="16"/>
        <v>44875</v>
      </c>
      <c r="K828" s="3" t="s">
        <v>3</v>
      </c>
      <c r="L828" s="8" t="s">
        <v>4</v>
      </c>
      <c r="M828" s="8" t="s">
        <v>1646</v>
      </c>
    </row>
    <row r="829" spans="1:13" ht="13.5" customHeight="1" x14ac:dyDescent="0.3">
      <c r="A829" s="13">
        <v>44839</v>
      </c>
      <c r="B829" s="3">
        <v>1143337</v>
      </c>
      <c r="C829" s="3" t="s">
        <v>1889</v>
      </c>
      <c r="D829" s="3" t="s">
        <v>1597</v>
      </c>
      <c r="E829" s="10">
        <v>38880</v>
      </c>
      <c r="F829" s="3" t="s">
        <v>1890</v>
      </c>
      <c r="G829" s="13">
        <v>44839</v>
      </c>
      <c r="H829" s="3" t="s">
        <v>12</v>
      </c>
      <c r="I829" s="20" t="s">
        <v>1891</v>
      </c>
      <c r="J829" s="22">
        <f t="shared" si="16"/>
        <v>44884</v>
      </c>
      <c r="K829" s="3" t="s">
        <v>1892</v>
      </c>
      <c r="L829" s="8" t="s">
        <v>7</v>
      </c>
      <c r="M829" s="8" t="s">
        <v>1646</v>
      </c>
    </row>
    <row r="830" spans="1:13" ht="13.5" customHeight="1" x14ac:dyDescent="0.3">
      <c r="A830" s="13">
        <v>44840</v>
      </c>
      <c r="B830" s="3">
        <v>1046414</v>
      </c>
      <c r="C830" s="3" t="s">
        <v>1641</v>
      </c>
      <c r="D830" s="3" t="s">
        <v>1647</v>
      </c>
      <c r="E830" s="10">
        <v>200000</v>
      </c>
      <c r="F830" s="3" t="s">
        <v>1893</v>
      </c>
      <c r="G830" s="13">
        <v>44838</v>
      </c>
      <c r="H830" s="3" t="s">
        <v>29</v>
      </c>
      <c r="I830" s="20" t="s">
        <v>2</v>
      </c>
      <c r="J830" s="22">
        <f t="shared" si="16"/>
        <v>44883</v>
      </c>
      <c r="K830" s="3" t="s">
        <v>1894</v>
      </c>
      <c r="L830" s="8" t="s">
        <v>7</v>
      </c>
      <c r="M830" s="8" t="s">
        <v>1646</v>
      </c>
    </row>
    <row r="831" spans="1:13" ht="13.5" customHeight="1" x14ac:dyDescent="0.3">
      <c r="A831" s="13">
        <v>44840</v>
      </c>
      <c r="B831" s="3">
        <v>1046414</v>
      </c>
      <c r="C831" s="3" t="s">
        <v>1641</v>
      </c>
      <c r="D831" s="3" t="s">
        <v>1647</v>
      </c>
      <c r="E831" s="10">
        <v>200000</v>
      </c>
      <c r="F831" s="3" t="s">
        <v>1895</v>
      </c>
      <c r="G831" s="13">
        <v>44838</v>
      </c>
      <c r="H831" s="3" t="s">
        <v>29</v>
      </c>
      <c r="I831" s="20" t="s">
        <v>2</v>
      </c>
      <c r="J831" s="22">
        <f t="shared" si="16"/>
        <v>44883</v>
      </c>
      <c r="K831" s="3" t="s">
        <v>1896</v>
      </c>
      <c r="L831" s="8" t="s">
        <v>7</v>
      </c>
      <c r="M831" s="8" t="s">
        <v>1646</v>
      </c>
    </row>
    <row r="832" spans="1:13" ht="13.5" customHeight="1" x14ac:dyDescent="0.3">
      <c r="A832" s="13">
        <v>44840</v>
      </c>
      <c r="B832" s="3">
        <v>1046363</v>
      </c>
      <c r="C832" s="3" t="s">
        <v>1680</v>
      </c>
      <c r="D832" s="3" t="s">
        <v>1647</v>
      </c>
      <c r="E832" s="10">
        <v>200000</v>
      </c>
      <c r="F832" s="3" t="s">
        <v>1897</v>
      </c>
      <c r="G832" s="13">
        <v>44838</v>
      </c>
      <c r="H832" s="3" t="s">
        <v>29</v>
      </c>
      <c r="I832" s="20" t="s">
        <v>2</v>
      </c>
      <c r="J832" s="22">
        <f t="shared" si="16"/>
        <v>44883</v>
      </c>
      <c r="K832" s="3" t="s">
        <v>1898</v>
      </c>
      <c r="L832" s="8" t="s">
        <v>7</v>
      </c>
      <c r="M832" s="8" t="s">
        <v>1646</v>
      </c>
    </row>
    <row r="833" spans="1:13" ht="13.5" customHeight="1" x14ac:dyDescent="0.3">
      <c r="A833" s="13">
        <v>44840</v>
      </c>
      <c r="B833" s="3">
        <v>1244320</v>
      </c>
      <c r="C833" s="3" t="s">
        <v>1899</v>
      </c>
      <c r="D833" s="3" t="s">
        <v>1597</v>
      </c>
      <c r="E833" s="10">
        <v>39311.89</v>
      </c>
      <c r="F833" s="3" t="s">
        <v>1900</v>
      </c>
      <c r="G833" s="13">
        <v>44837</v>
      </c>
      <c r="H833" s="3" t="s">
        <v>6</v>
      </c>
      <c r="I833" s="20" t="s">
        <v>72</v>
      </c>
      <c r="J833" s="22">
        <f t="shared" si="16"/>
        <v>44882</v>
      </c>
      <c r="K833" s="3" t="s">
        <v>1901</v>
      </c>
      <c r="L833" s="8" t="s">
        <v>7</v>
      </c>
      <c r="M833" s="8" t="s">
        <v>1646</v>
      </c>
    </row>
    <row r="834" spans="1:13" ht="13.5" customHeight="1" x14ac:dyDescent="0.3">
      <c r="A834" s="13">
        <v>44847</v>
      </c>
      <c r="B834" s="3">
        <v>1046363</v>
      </c>
      <c r="C834" s="3" t="s">
        <v>1680</v>
      </c>
      <c r="D834" s="3" t="s">
        <v>1647</v>
      </c>
      <c r="E834" s="10">
        <v>184713.76</v>
      </c>
      <c r="F834" s="10" t="s">
        <v>1902</v>
      </c>
      <c r="G834" s="13">
        <v>44842</v>
      </c>
      <c r="H834" s="3" t="s">
        <v>29</v>
      </c>
      <c r="I834" s="3" t="s">
        <v>1903</v>
      </c>
      <c r="J834" s="22">
        <f t="shared" si="16"/>
        <v>44887</v>
      </c>
      <c r="K834" s="3" t="s">
        <v>1904</v>
      </c>
      <c r="L834" s="8" t="s">
        <v>7</v>
      </c>
      <c r="M834" s="8" t="s">
        <v>1646</v>
      </c>
    </row>
    <row r="835" spans="1:13" ht="13.5" customHeight="1" x14ac:dyDescent="0.3">
      <c r="A835" s="13">
        <v>44847</v>
      </c>
      <c r="B835" s="3">
        <v>1198827</v>
      </c>
      <c r="C835" s="3" t="s">
        <v>1805</v>
      </c>
      <c r="D835" s="10" t="s">
        <v>1597</v>
      </c>
      <c r="E835" s="10">
        <v>150000</v>
      </c>
      <c r="F835" s="3" t="s">
        <v>1905</v>
      </c>
      <c r="G835" s="13">
        <v>44936</v>
      </c>
      <c r="H835" s="3" t="s">
        <v>22</v>
      </c>
      <c r="I835" s="20" t="s">
        <v>2</v>
      </c>
      <c r="J835" s="22">
        <f t="shared" si="16"/>
        <v>44981</v>
      </c>
      <c r="K835" s="8" t="s">
        <v>1906</v>
      </c>
      <c r="L835" s="8" t="s">
        <v>7</v>
      </c>
      <c r="M835" s="8" t="s">
        <v>1646</v>
      </c>
    </row>
    <row r="836" spans="1:13" ht="13.5" customHeight="1" x14ac:dyDescent="0.3">
      <c r="A836" s="13">
        <v>44853</v>
      </c>
      <c r="B836" s="3">
        <v>1046414</v>
      </c>
      <c r="C836" s="3" t="s">
        <v>1641</v>
      </c>
      <c r="D836" s="3" t="s">
        <v>1647</v>
      </c>
      <c r="E836" s="10">
        <v>200000</v>
      </c>
      <c r="F836" s="10" t="s">
        <v>1907</v>
      </c>
      <c r="G836" s="13">
        <v>44851</v>
      </c>
      <c r="H836" s="3" t="s">
        <v>29</v>
      </c>
      <c r="I836" s="20" t="s">
        <v>2</v>
      </c>
      <c r="J836" s="22">
        <f t="shared" si="16"/>
        <v>44896</v>
      </c>
      <c r="K836" s="3" t="s">
        <v>1908</v>
      </c>
      <c r="L836" s="8" t="s">
        <v>4</v>
      </c>
      <c r="M836" s="8" t="s">
        <v>1646</v>
      </c>
    </row>
    <row r="837" spans="1:13" ht="13.5" customHeight="1" x14ac:dyDescent="0.3">
      <c r="A837" s="13">
        <v>44853</v>
      </c>
      <c r="B837" s="3">
        <v>1046414</v>
      </c>
      <c r="C837" s="3" t="s">
        <v>1641</v>
      </c>
      <c r="D837" s="3" t="s">
        <v>1647</v>
      </c>
      <c r="E837" s="10">
        <v>200000</v>
      </c>
      <c r="F837" s="10" t="s">
        <v>1909</v>
      </c>
      <c r="G837" s="13">
        <v>44851</v>
      </c>
      <c r="H837" s="3" t="s">
        <v>29</v>
      </c>
      <c r="I837" s="20" t="s">
        <v>2</v>
      </c>
      <c r="J837" s="22">
        <f t="shared" si="16"/>
        <v>44896</v>
      </c>
      <c r="K837" s="3" t="s">
        <v>1910</v>
      </c>
      <c r="L837" s="8" t="s">
        <v>7</v>
      </c>
      <c r="M837" s="8" t="s">
        <v>1646</v>
      </c>
    </row>
    <row r="838" spans="1:13" ht="13.5" customHeight="1" x14ac:dyDescent="0.3">
      <c r="A838" s="13">
        <v>44854</v>
      </c>
      <c r="B838" s="3">
        <v>1046414</v>
      </c>
      <c r="C838" s="3" t="s">
        <v>1641</v>
      </c>
      <c r="D838" s="3" t="s">
        <v>1647</v>
      </c>
      <c r="E838" s="10">
        <v>200000</v>
      </c>
      <c r="F838" s="10" t="s">
        <v>1911</v>
      </c>
      <c r="G838" s="13">
        <v>44852</v>
      </c>
      <c r="H838" s="3" t="s">
        <v>29</v>
      </c>
      <c r="I838" s="20" t="s">
        <v>2</v>
      </c>
      <c r="J838" s="22">
        <f t="shared" si="16"/>
        <v>44897</v>
      </c>
      <c r="K838" s="3" t="s">
        <v>1912</v>
      </c>
      <c r="L838" s="8" t="s">
        <v>7</v>
      </c>
      <c r="M838" s="8" t="s">
        <v>1646</v>
      </c>
    </row>
    <row r="839" spans="1:13" ht="13.5" customHeight="1" x14ac:dyDescent="0.3">
      <c r="A839" s="13">
        <v>44855</v>
      </c>
      <c r="B839" s="3">
        <v>1047365</v>
      </c>
      <c r="C839" s="3" t="s">
        <v>1708</v>
      </c>
      <c r="D839" s="3" t="s">
        <v>1597</v>
      </c>
      <c r="E839" s="10">
        <v>38886.400000000001</v>
      </c>
      <c r="F839" s="10" t="s">
        <v>1913</v>
      </c>
      <c r="G839" s="13">
        <v>44854</v>
      </c>
      <c r="H839" s="3" t="s">
        <v>1789</v>
      </c>
      <c r="I839" s="20" t="s">
        <v>39</v>
      </c>
      <c r="J839" s="22">
        <f t="shared" si="16"/>
        <v>44899</v>
      </c>
      <c r="K839" s="3" t="s">
        <v>1914</v>
      </c>
      <c r="L839" s="8" t="s">
        <v>7</v>
      </c>
      <c r="M839" s="8" t="s">
        <v>1646</v>
      </c>
    </row>
    <row r="840" spans="1:13" ht="13.5" customHeight="1" x14ac:dyDescent="0.3">
      <c r="A840" s="13">
        <v>44855</v>
      </c>
      <c r="B840" s="3">
        <v>1198827</v>
      </c>
      <c r="C840" s="3" t="s">
        <v>1805</v>
      </c>
      <c r="D840" s="3" t="s">
        <v>1597</v>
      </c>
      <c r="E840" s="10">
        <v>75000</v>
      </c>
      <c r="F840" s="10" t="s">
        <v>1915</v>
      </c>
      <c r="G840" s="13">
        <v>44854</v>
      </c>
      <c r="H840" s="3" t="s">
        <v>1789</v>
      </c>
      <c r="I840" s="20" t="s">
        <v>2</v>
      </c>
      <c r="J840" s="22">
        <f t="shared" ref="J840:J900" si="17">+G840+45</f>
        <v>44899</v>
      </c>
      <c r="K840" s="3" t="s">
        <v>1916</v>
      </c>
      <c r="L840" s="8" t="s">
        <v>7</v>
      </c>
      <c r="M840" s="8" t="s">
        <v>1646</v>
      </c>
    </row>
    <row r="841" spans="1:13" ht="13.5" customHeight="1" x14ac:dyDescent="0.3">
      <c r="A841" s="13">
        <v>44855</v>
      </c>
      <c r="B841" s="3">
        <v>1198827</v>
      </c>
      <c r="C841" s="3" t="s">
        <v>1805</v>
      </c>
      <c r="D841" s="3" t="s">
        <v>1597</v>
      </c>
      <c r="E841" s="10">
        <v>75000</v>
      </c>
      <c r="F841" s="10" t="s">
        <v>1917</v>
      </c>
      <c r="G841" s="13">
        <v>44854</v>
      </c>
      <c r="H841" s="3" t="s">
        <v>1789</v>
      </c>
      <c r="I841" s="20" t="s">
        <v>2</v>
      </c>
      <c r="J841" s="22">
        <f t="shared" si="17"/>
        <v>44899</v>
      </c>
      <c r="K841" s="3" t="s">
        <v>1918</v>
      </c>
      <c r="L841" s="8" t="s">
        <v>7</v>
      </c>
      <c r="M841" s="8" t="s">
        <v>1646</v>
      </c>
    </row>
    <row r="842" spans="1:13" ht="13.5" customHeight="1" x14ac:dyDescent="0.3">
      <c r="A842" s="13">
        <v>44860</v>
      </c>
      <c r="B842" s="3">
        <v>1248304</v>
      </c>
      <c r="C842" s="3" t="s">
        <v>1919</v>
      </c>
      <c r="D842" s="3" t="s">
        <v>1614</v>
      </c>
      <c r="E842" s="10">
        <v>41440</v>
      </c>
      <c r="F842" s="3" t="s">
        <v>1920</v>
      </c>
      <c r="G842" s="13">
        <v>44858</v>
      </c>
      <c r="H842" s="3" t="s">
        <v>1921</v>
      </c>
      <c r="I842" s="20" t="s">
        <v>672</v>
      </c>
      <c r="J842" s="22">
        <f t="shared" si="17"/>
        <v>44903</v>
      </c>
      <c r="K842" s="8" t="s">
        <v>1922</v>
      </c>
      <c r="L842" s="8" t="s">
        <v>7</v>
      </c>
      <c r="M842" s="8" t="s">
        <v>1646</v>
      </c>
    </row>
    <row r="843" spans="1:13" ht="13.5" customHeight="1" x14ac:dyDescent="0.3">
      <c r="A843" s="13">
        <v>44860</v>
      </c>
      <c r="B843" s="3">
        <v>1242897</v>
      </c>
      <c r="C843" s="3" t="s">
        <v>1923</v>
      </c>
      <c r="D843" s="3" t="s">
        <v>1611</v>
      </c>
      <c r="E843" s="10">
        <v>48024</v>
      </c>
      <c r="F843" s="3" t="s">
        <v>1924</v>
      </c>
      <c r="G843" s="13">
        <v>44859</v>
      </c>
      <c r="H843" s="3" t="s">
        <v>6</v>
      </c>
      <c r="I843" s="20" t="s">
        <v>2</v>
      </c>
      <c r="J843" s="22">
        <f t="shared" si="17"/>
        <v>44904</v>
      </c>
      <c r="K843" s="8" t="s">
        <v>1925</v>
      </c>
      <c r="L843" s="8" t="s">
        <v>4</v>
      </c>
      <c r="M843" s="8" t="s">
        <v>1646</v>
      </c>
    </row>
    <row r="844" spans="1:13" ht="13.5" customHeight="1" x14ac:dyDescent="0.3">
      <c r="A844" s="13">
        <v>44861</v>
      </c>
      <c r="B844" s="3">
        <v>1217414</v>
      </c>
      <c r="C844" s="3" t="s">
        <v>1926</v>
      </c>
      <c r="D844" s="3" t="s">
        <v>1597</v>
      </c>
      <c r="E844" s="10">
        <v>461484.14</v>
      </c>
      <c r="F844" s="3" t="s">
        <v>1927</v>
      </c>
      <c r="G844" s="13">
        <v>44859</v>
      </c>
      <c r="H844" s="3" t="s">
        <v>6</v>
      </c>
      <c r="I844" s="20" t="s">
        <v>161</v>
      </c>
      <c r="J844" s="22">
        <f t="shared" si="17"/>
        <v>44904</v>
      </c>
      <c r="K844" s="8" t="s">
        <v>1928</v>
      </c>
      <c r="L844" s="8" t="s">
        <v>7</v>
      </c>
      <c r="M844" s="8" t="s">
        <v>1646</v>
      </c>
    </row>
    <row r="845" spans="1:13" ht="13.5" customHeight="1" x14ac:dyDescent="0.3">
      <c r="A845" s="13">
        <v>44862</v>
      </c>
      <c r="B845" s="3">
        <v>1046804</v>
      </c>
      <c r="C845" s="3" t="s">
        <v>1650</v>
      </c>
      <c r="D845" s="3" t="s">
        <v>1597</v>
      </c>
      <c r="E845" s="10">
        <v>100000</v>
      </c>
      <c r="F845" s="3" t="s">
        <v>1929</v>
      </c>
      <c r="G845" s="13">
        <v>44860</v>
      </c>
      <c r="H845" s="3" t="s">
        <v>22</v>
      </c>
      <c r="I845" s="20" t="s">
        <v>161</v>
      </c>
      <c r="J845" s="22">
        <f t="shared" si="17"/>
        <v>44905</v>
      </c>
      <c r="K845" s="8" t="s">
        <v>1930</v>
      </c>
      <c r="L845" s="8" t="s">
        <v>7</v>
      </c>
      <c r="M845" s="8" t="s">
        <v>1646</v>
      </c>
    </row>
    <row r="846" spans="1:13" ht="13.5" customHeight="1" x14ac:dyDescent="0.3">
      <c r="A846" s="13">
        <v>44862</v>
      </c>
      <c r="B846" s="3">
        <v>1046804</v>
      </c>
      <c r="C846" s="3" t="s">
        <v>1650</v>
      </c>
      <c r="D846" s="3" t="s">
        <v>1597</v>
      </c>
      <c r="E846" s="10">
        <v>300000</v>
      </c>
      <c r="F846" s="3" t="s">
        <v>1931</v>
      </c>
      <c r="G846" s="13">
        <v>44860</v>
      </c>
      <c r="H846" s="3" t="s">
        <v>22</v>
      </c>
      <c r="I846" s="20" t="s">
        <v>161</v>
      </c>
      <c r="J846" s="22">
        <f t="shared" si="17"/>
        <v>44905</v>
      </c>
      <c r="K846" s="8" t="s">
        <v>1930</v>
      </c>
      <c r="L846" s="8" t="s">
        <v>7</v>
      </c>
      <c r="M846" s="8" t="s">
        <v>1646</v>
      </c>
    </row>
    <row r="847" spans="1:13" ht="13.5" customHeight="1" x14ac:dyDescent="0.3">
      <c r="A847" s="13">
        <v>44862</v>
      </c>
      <c r="B847" s="3">
        <v>1047365</v>
      </c>
      <c r="C847" s="3" t="s">
        <v>1708</v>
      </c>
      <c r="D847" s="3" t="s">
        <v>1597</v>
      </c>
      <c r="E847" s="10">
        <v>38886.400000000001</v>
      </c>
      <c r="F847" s="3" t="s">
        <v>1932</v>
      </c>
      <c r="G847" s="13">
        <v>44860</v>
      </c>
      <c r="H847" s="3" t="s">
        <v>22</v>
      </c>
      <c r="I847" s="20" t="s">
        <v>161</v>
      </c>
      <c r="J847" s="22">
        <f t="shared" si="17"/>
        <v>44905</v>
      </c>
      <c r="K847" s="8" t="s">
        <v>1930</v>
      </c>
      <c r="L847" s="8" t="s">
        <v>7</v>
      </c>
      <c r="M847" s="8" t="s">
        <v>1646</v>
      </c>
    </row>
    <row r="848" spans="1:13" ht="13.5" customHeight="1" x14ac:dyDescent="0.3">
      <c r="A848" s="13">
        <v>44862</v>
      </c>
      <c r="B848" s="3">
        <v>1047365</v>
      </c>
      <c r="C848" s="3" t="s">
        <v>1708</v>
      </c>
      <c r="D848" s="3" t="s">
        <v>1597</v>
      </c>
      <c r="E848" s="10">
        <v>16665.599999999999</v>
      </c>
      <c r="F848" s="3" t="s">
        <v>1933</v>
      </c>
      <c r="G848" s="13">
        <v>44860</v>
      </c>
      <c r="H848" s="3" t="s">
        <v>22</v>
      </c>
      <c r="I848" s="20" t="s">
        <v>161</v>
      </c>
      <c r="J848" s="22">
        <f t="shared" si="17"/>
        <v>44905</v>
      </c>
      <c r="K848" s="8" t="s">
        <v>1930</v>
      </c>
      <c r="L848" s="8" t="s">
        <v>7</v>
      </c>
      <c r="M848" s="8" t="s">
        <v>1646</v>
      </c>
    </row>
    <row r="849" spans="1:13" ht="13.5" customHeight="1" x14ac:dyDescent="0.3">
      <c r="A849" s="13">
        <v>44862</v>
      </c>
      <c r="B849" s="3">
        <v>1047365</v>
      </c>
      <c r="C849" s="3" t="s">
        <v>1708</v>
      </c>
      <c r="D849" s="3" t="s">
        <v>1597</v>
      </c>
      <c r="E849" s="10">
        <v>38886.400000000001</v>
      </c>
      <c r="F849" s="3" t="s">
        <v>1934</v>
      </c>
      <c r="G849" s="13">
        <v>44860</v>
      </c>
      <c r="H849" s="3" t="s">
        <v>22</v>
      </c>
      <c r="I849" s="20" t="s">
        <v>161</v>
      </c>
      <c r="J849" s="22">
        <f t="shared" si="17"/>
        <v>44905</v>
      </c>
      <c r="K849" s="8" t="s">
        <v>1930</v>
      </c>
      <c r="L849" s="8" t="s">
        <v>7</v>
      </c>
      <c r="M849" s="8" t="s">
        <v>1646</v>
      </c>
    </row>
    <row r="850" spans="1:13" ht="13.5" customHeight="1" x14ac:dyDescent="0.3">
      <c r="A850" s="13">
        <v>44866</v>
      </c>
      <c r="B850" s="3">
        <v>1046345</v>
      </c>
      <c r="C850" s="3" t="s">
        <v>868</v>
      </c>
      <c r="D850" s="3" t="s">
        <v>1597</v>
      </c>
      <c r="E850" s="10">
        <v>100000</v>
      </c>
      <c r="F850" s="3" t="s">
        <v>1935</v>
      </c>
      <c r="G850" s="13">
        <v>44865</v>
      </c>
      <c r="H850" s="3" t="s">
        <v>6</v>
      </c>
      <c r="I850" s="20" t="s">
        <v>96</v>
      </c>
      <c r="J850" s="22">
        <f t="shared" si="17"/>
        <v>44910</v>
      </c>
      <c r="K850" s="8" t="s">
        <v>3</v>
      </c>
      <c r="L850" s="8" t="s">
        <v>4</v>
      </c>
      <c r="M850" s="8" t="s">
        <v>1646</v>
      </c>
    </row>
    <row r="851" spans="1:13" ht="13.5" customHeight="1" x14ac:dyDescent="0.3">
      <c r="A851" s="13">
        <v>44866</v>
      </c>
      <c r="B851" s="3">
        <v>1046345</v>
      </c>
      <c r="C851" s="3" t="s">
        <v>868</v>
      </c>
      <c r="D851" s="3" t="s">
        <v>1597</v>
      </c>
      <c r="E851" s="10">
        <v>300000</v>
      </c>
      <c r="F851" s="3" t="s">
        <v>1936</v>
      </c>
      <c r="G851" s="13">
        <v>44865</v>
      </c>
      <c r="H851" s="3" t="s">
        <v>6</v>
      </c>
      <c r="I851" s="20" t="s">
        <v>96</v>
      </c>
      <c r="J851" s="22">
        <f t="shared" si="17"/>
        <v>44910</v>
      </c>
      <c r="K851" s="8" t="s">
        <v>3</v>
      </c>
      <c r="L851" s="8" t="s">
        <v>4</v>
      </c>
      <c r="M851" s="8" t="s">
        <v>1646</v>
      </c>
    </row>
    <row r="852" spans="1:13" ht="13.5" customHeight="1" x14ac:dyDescent="0.3">
      <c r="A852" s="13">
        <v>44866</v>
      </c>
      <c r="B852" s="3">
        <v>1046345</v>
      </c>
      <c r="C852" s="3" t="s">
        <v>868</v>
      </c>
      <c r="D852" s="3" t="s">
        <v>1597</v>
      </c>
      <c r="E852" s="10">
        <v>100000</v>
      </c>
      <c r="F852" s="3" t="s">
        <v>1937</v>
      </c>
      <c r="G852" s="13">
        <v>44865</v>
      </c>
      <c r="H852" s="3" t="s">
        <v>6</v>
      </c>
      <c r="I852" s="20" t="s">
        <v>2</v>
      </c>
      <c r="J852" s="22">
        <f t="shared" si="17"/>
        <v>44910</v>
      </c>
      <c r="K852" s="8" t="s">
        <v>3</v>
      </c>
      <c r="L852" s="8" t="s">
        <v>4</v>
      </c>
      <c r="M852" s="8" t="s">
        <v>1646</v>
      </c>
    </row>
    <row r="853" spans="1:13" ht="13.5" customHeight="1" x14ac:dyDescent="0.3">
      <c r="A853" s="13">
        <v>44866</v>
      </c>
      <c r="B853" s="3">
        <v>1224848</v>
      </c>
      <c r="C853" s="3" t="s">
        <v>1938</v>
      </c>
      <c r="D853" s="3" t="s">
        <v>1597</v>
      </c>
      <c r="E853" s="10">
        <v>75000</v>
      </c>
      <c r="F853" s="3" t="s">
        <v>1939</v>
      </c>
      <c r="G853" s="13">
        <v>44862</v>
      </c>
      <c r="H853" s="3" t="s">
        <v>22</v>
      </c>
      <c r="I853" s="20" t="s">
        <v>2</v>
      </c>
      <c r="J853" s="22">
        <f t="shared" si="17"/>
        <v>44907</v>
      </c>
      <c r="K853" s="8" t="s">
        <v>1940</v>
      </c>
      <c r="L853" s="8" t="s">
        <v>7</v>
      </c>
      <c r="M853" s="8" t="s">
        <v>1646</v>
      </c>
    </row>
    <row r="854" spans="1:13" ht="13.5" customHeight="1" x14ac:dyDescent="0.3">
      <c r="A854" s="13">
        <v>44866</v>
      </c>
      <c r="B854" s="3">
        <v>1224848</v>
      </c>
      <c r="C854" s="3" t="s">
        <v>1938</v>
      </c>
      <c r="D854" s="3" t="s">
        <v>1597</v>
      </c>
      <c r="E854" s="10">
        <v>75000</v>
      </c>
      <c r="F854" s="3" t="s">
        <v>1941</v>
      </c>
      <c r="G854" s="13">
        <v>44862</v>
      </c>
      <c r="H854" s="3" t="s">
        <v>22</v>
      </c>
      <c r="I854" s="20" t="s">
        <v>2</v>
      </c>
      <c r="J854" s="22">
        <f t="shared" si="17"/>
        <v>44907</v>
      </c>
      <c r="K854" s="8" t="s">
        <v>1942</v>
      </c>
      <c r="L854" s="8" t="s">
        <v>4</v>
      </c>
      <c r="M854" s="8" t="s">
        <v>1646</v>
      </c>
    </row>
    <row r="855" spans="1:13" ht="13.5" customHeight="1" x14ac:dyDescent="0.3">
      <c r="A855" s="13">
        <v>44867</v>
      </c>
      <c r="B855" s="3">
        <v>1046414</v>
      </c>
      <c r="C855" s="3" t="s">
        <v>1641</v>
      </c>
      <c r="D855" s="3" t="s">
        <v>1614</v>
      </c>
      <c r="E855" s="10">
        <v>300000</v>
      </c>
      <c r="F855" s="3" t="s">
        <v>1943</v>
      </c>
      <c r="G855" s="13">
        <v>44863</v>
      </c>
      <c r="H855" s="3" t="s">
        <v>29</v>
      </c>
      <c r="I855" s="20" t="s">
        <v>2</v>
      </c>
      <c r="J855" s="22">
        <f t="shared" si="17"/>
        <v>44908</v>
      </c>
      <c r="K855" s="8" t="s">
        <v>1944</v>
      </c>
      <c r="L855" s="8" t="s">
        <v>7</v>
      </c>
      <c r="M855" s="8" t="s">
        <v>1646</v>
      </c>
    </row>
    <row r="856" spans="1:13" ht="13.5" customHeight="1" x14ac:dyDescent="0.3">
      <c r="A856" s="13">
        <v>44872</v>
      </c>
      <c r="B856" s="3">
        <v>1047297</v>
      </c>
      <c r="C856" s="3" t="s">
        <v>1945</v>
      </c>
      <c r="D856" s="3" t="s">
        <v>1611</v>
      </c>
      <c r="E856" s="10">
        <v>45000</v>
      </c>
      <c r="F856" s="3" t="s">
        <v>1946</v>
      </c>
      <c r="G856" s="13">
        <v>44868</v>
      </c>
      <c r="H856" s="3" t="s">
        <v>1947</v>
      </c>
      <c r="I856" s="20" t="s">
        <v>1948</v>
      </c>
      <c r="J856" s="22">
        <f t="shared" si="17"/>
        <v>44913</v>
      </c>
      <c r="K856" s="8" t="s">
        <v>1949</v>
      </c>
      <c r="L856" s="8" t="s">
        <v>7</v>
      </c>
      <c r="M856" s="8" t="s">
        <v>1646</v>
      </c>
    </row>
    <row r="857" spans="1:13" ht="13.5" customHeight="1" x14ac:dyDescent="0.3">
      <c r="A857" s="13">
        <v>44873</v>
      </c>
      <c r="B857" s="3">
        <v>1046414</v>
      </c>
      <c r="C857" s="3" t="s">
        <v>1641</v>
      </c>
      <c r="D857" s="3" t="s">
        <v>1614</v>
      </c>
      <c r="E857" s="10">
        <v>300000</v>
      </c>
      <c r="F857" s="3" t="s">
        <v>1950</v>
      </c>
      <c r="G857" s="13">
        <v>44869</v>
      </c>
      <c r="H857" s="3" t="s">
        <v>29</v>
      </c>
      <c r="I857" s="20" t="s">
        <v>2</v>
      </c>
      <c r="J857" s="22">
        <f t="shared" si="17"/>
        <v>44914</v>
      </c>
      <c r="K857" s="8" t="s">
        <v>1951</v>
      </c>
      <c r="L857" s="8" t="s">
        <v>7</v>
      </c>
      <c r="M857" s="8" t="s">
        <v>1646</v>
      </c>
    </row>
    <row r="858" spans="1:13" ht="13.5" customHeight="1" x14ac:dyDescent="0.3">
      <c r="A858" s="13">
        <v>44873</v>
      </c>
      <c r="B858" s="3">
        <v>1046414</v>
      </c>
      <c r="C858" s="3" t="s">
        <v>1641</v>
      </c>
      <c r="D858" s="3" t="s">
        <v>1614</v>
      </c>
      <c r="E858" s="10">
        <v>200000</v>
      </c>
      <c r="F858" s="3" t="s">
        <v>1952</v>
      </c>
      <c r="G858" s="13">
        <v>44872</v>
      </c>
      <c r="H858" s="3" t="s">
        <v>29</v>
      </c>
      <c r="I858" s="20" t="s">
        <v>2</v>
      </c>
      <c r="J858" s="22">
        <f t="shared" si="17"/>
        <v>44917</v>
      </c>
      <c r="K858" s="8" t="s">
        <v>1953</v>
      </c>
      <c r="L858" s="8" t="s">
        <v>7</v>
      </c>
      <c r="M858" s="8" t="s">
        <v>1646</v>
      </c>
    </row>
    <row r="859" spans="1:13" ht="13.5" customHeight="1" x14ac:dyDescent="0.3">
      <c r="A859" s="13">
        <v>44874</v>
      </c>
      <c r="B859" s="3">
        <v>1048767</v>
      </c>
      <c r="C859" s="3" t="s">
        <v>1954</v>
      </c>
      <c r="D859" s="3" t="s">
        <v>1597</v>
      </c>
      <c r="E859" s="10">
        <v>11904</v>
      </c>
      <c r="F859" s="3" t="s">
        <v>1955</v>
      </c>
      <c r="G859" s="13">
        <v>44872</v>
      </c>
      <c r="H859" s="3" t="s">
        <v>12</v>
      </c>
      <c r="I859" s="20" t="s">
        <v>2</v>
      </c>
      <c r="J859" s="22">
        <f t="shared" si="17"/>
        <v>44917</v>
      </c>
      <c r="K859" s="8" t="s">
        <v>1956</v>
      </c>
      <c r="L859" s="8" t="s">
        <v>7</v>
      </c>
      <c r="M859" s="8" t="s">
        <v>1646</v>
      </c>
    </row>
    <row r="860" spans="1:13" ht="13.5" customHeight="1" x14ac:dyDescent="0.3">
      <c r="A860" s="13">
        <v>44880</v>
      </c>
      <c r="B860" s="3">
        <v>1247202</v>
      </c>
      <c r="C860" s="3" t="s">
        <v>1635</v>
      </c>
      <c r="D860" s="3" t="s">
        <v>1614</v>
      </c>
      <c r="E860" s="10">
        <v>48000</v>
      </c>
      <c r="F860" s="3" t="s">
        <v>1957</v>
      </c>
      <c r="G860" s="13">
        <v>44876</v>
      </c>
      <c r="H860" s="3" t="s">
        <v>29</v>
      </c>
      <c r="I860" s="20" t="s">
        <v>2</v>
      </c>
      <c r="J860" s="22">
        <f t="shared" si="17"/>
        <v>44921</v>
      </c>
      <c r="K860" s="8" t="s">
        <v>1958</v>
      </c>
      <c r="L860" s="8" t="s">
        <v>7</v>
      </c>
      <c r="M860" s="8" t="s">
        <v>1646</v>
      </c>
    </row>
    <row r="861" spans="1:13" ht="13.5" customHeight="1" x14ac:dyDescent="0.3">
      <c r="A861" s="13">
        <v>44881</v>
      </c>
      <c r="B861" s="3">
        <v>1046414</v>
      </c>
      <c r="C861" s="3" t="s">
        <v>1641</v>
      </c>
      <c r="D861" s="3" t="s">
        <v>1614</v>
      </c>
      <c r="E861" s="10">
        <v>330000</v>
      </c>
      <c r="F861" s="3" t="s">
        <v>1959</v>
      </c>
      <c r="G861" s="13">
        <v>44877</v>
      </c>
      <c r="H861" s="3" t="s">
        <v>29</v>
      </c>
      <c r="I861" s="20" t="s">
        <v>2</v>
      </c>
      <c r="J861" s="22">
        <f t="shared" si="17"/>
        <v>44922</v>
      </c>
      <c r="K861" s="8" t="s">
        <v>1960</v>
      </c>
      <c r="L861" s="8" t="s">
        <v>7</v>
      </c>
      <c r="M861" s="8" t="s">
        <v>1646</v>
      </c>
    </row>
    <row r="862" spans="1:13" ht="13.5" customHeight="1" x14ac:dyDescent="0.3">
      <c r="A862" s="13">
        <v>44881</v>
      </c>
      <c r="B862" s="3">
        <v>1224848</v>
      </c>
      <c r="C862" s="3" t="s">
        <v>1938</v>
      </c>
      <c r="D862" s="3" t="s">
        <v>1597</v>
      </c>
      <c r="E862" s="10">
        <v>150000</v>
      </c>
      <c r="F862" s="3" t="s">
        <v>1961</v>
      </c>
      <c r="G862" s="13">
        <v>44877</v>
      </c>
      <c r="H862" s="3" t="s">
        <v>22</v>
      </c>
      <c r="I862" s="20" t="s">
        <v>2</v>
      </c>
      <c r="J862" s="22">
        <f t="shared" si="17"/>
        <v>44922</v>
      </c>
      <c r="K862" s="8" t="s">
        <v>1962</v>
      </c>
      <c r="L862" s="8" t="s">
        <v>7</v>
      </c>
      <c r="M862" s="8" t="s">
        <v>1646</v>
      </c>
    </row>
    <row r="863" spans="1:13" ht="13.5" customHeight="1" x14ac:dyDescent="0.3">
      <c r="A863" s="13">
        <v>44881</v>
      </c>
      <c r="B863" s="3">
        <v>1224848</v>
      </c>
      <c r="C863" s="3" t="s">
        <v>1938</v>
      </c>
      <c r="D863" s="3" t="s">
        <v>1597</v>
      </c>
      <c r="E863" s="10">
        <v>150000</v>
      </c>
      <c r="F863" s="3" t="s">
        <v>1963</v>
      </c>
      <c r="G863" s="13">
        <v>44877</v>
      </c>
      <c r="H863" s="3" t="s">
        <v>22</v>
      </c>
      <c r="I863" s="20" t="s">
        <v>2</v>
      </c>
      <c r="J863" s="22">
        <f t="shared" si="17"/>
        <v>44922</v>
      </c>
      <c r="K863" s="8" t="s">
        <v>1964</v>
      </c>
      <c r="L863" s="8" t="s">
        <v>7</v>
      </c>
      <c r="M863" s="8" t="s">
        <v>1646</v>
      </c>
    </row>
    <row r="864" spans="1:13" ht="13.5" customHeight="1" x14ac:dyDescent="0.3">
      <c r="A864" s="13">
        <v>44882</v>
      </c>
      <c r="B864" s="3">
        <v>1162444</v>
      </c>
      <c r="C864" s="3" t="s">
        <v>1880</v>
      </c>
      <c r="D864" s="3" t="s">
        <v>1611</v>
      </c>
      <c r="E864" s="10">
        <v>37833.599999999999</v>
      </c>
      <c r="F864" s="3" t="s">
        <v>1965</v>
      </c>
      <c r="G864" s="13">
        <v>44880</v>
      </c>
      <c r="H864" s="3" t="s">
        <v>105</v>
      </c>
      <c r="I864" s="20" t="s">
        <v>2</v>
      </c>
      <c r="J864" s="22">
        <f t="shared" si="17"/>
        <v>44925</v>
      </c>
      <c r="K864" s="8" t="s">
        <v>1960</v>
      </c>
      <c r="L864" s="8" t="s">
        <v>7</v>
      </c>
      <c r="M864" s="8" t="s">
        <v>1646</v>
      </c>
    </row>
    <row r="865" spans="1:13" ht="13.5" customHeight="1" x14ac:dyDescent="0.3">
      <c r="A865" s="13">
        <v>44888</v>
      </c>
      <c r="B865" s="3">
        <v>1195912</v>
      </c>
      <c r="C865" s="3" t="s">
        <v>1760</v>
      </c>
      <c r="D865" s="3" t="s">
        <v>1611</v>
      </c>
      <c r="E865" s="10">
        <v>45000</v>
      </c>
      <c r="F865" s="3" t="s">
        <v>1966</v>
      </c>
      <c r="G865" s="13">
        <v>44884</v>
      </c>
      <c r="H865" s="3" t="s">
        <v>498</v>
      </c>
      <c r="I865" s="20" t="s">
        <v>2</v>
      </c>
      <c r="J865" s="22">
        <f t="shared" si="17"/>
        <v>44929</v>
      </c>
      <c r="K865" s="8" t="s">
        <v>1967</v>
      </c>
      <c r="L865" s="8" t="s">
        <v>7</v>
      </c>
      <c r="M865" s="8" t="s">
        <v>1646</v>
      </c>
    </row>
    <row r="866" spans="1:13" ht="13.5" customHeight="1" x14ac:dyDescent="0.3">
      <c r="A866" s="13">
        <v>44889</v>
      </c>
      <c r="B866" s="3">
        <v>1046414</v>
      </c>
      <c r="C866" s="3" t="s">
        <v>1641</v>
      </c>
      <c r="D866" s="3" t="s">
        <v>1614</v>
      </c>
      <c r="E866" s="10">
        <v>330000</v>
      </c>
      <c r="F866" s="3" t="s">
        <v>1968</v>
      </c>
      <c r="G866" s="13">
        <v>44887</v>
      </c>
      <c r="H866" s="3" t="s">
        <v>29</v>
      </c>
      <c r="I866" s="20" t="s">
        <v>2</v>
      </c>
      <c r="J866" s="22">
        <f t="shared" si="17"/>
        <v>44932</v>
      </c>
      <c r="K866" s="8" t="s">
        <v>1969</v>
      </c>
      <c r="L866" s="8" t="s">
        <v>7</v>
      </c>
      <c r="M866" s="8" t="s">
        <v>1646</v>
      </c>
    </row>
    <row r="867" spans="1:13" ht="13.5" customHeight="1" x14ac:dyDescent="0.3">
      <c r="A867" s="13">
        <v>44890</v>
      </c>
      <c r="B867" s="3">
        <v>1046414</v>
      </c>
      <c r="C867" s="3" t="s">
        <v>1641</v>
      </c>
      <c r="D867" s="3" t="s">
        <v>1614</v>
      </c>
      <c r="E867" s="10">
        <v>250000</v>
      </c>
      <c r="F867" s="3" t="s">
        <v>1970</v>
      </c>
      <c r="G867" s="13">
        <v>44888</v>
      </c>
      <c r="H867" s="3" t="s">
        <v>29</v>
      </c>
      <c r="I867" s="20" t="s">
        <v>2</v>
      </c>
      <c r="J867" s="22">
        <f t="shared" si="17"/>
        <v>44933</v>
      </c>
      <c r="K867" s="8" t="s">
        <v>1971</v>
      </c>
      <c r="L867" s="8" t="s">
        <v>7</v>
      </c>
      <c r="M867" s="8" t="s">
        <v>1646</v>
      </c>
    </row>
    <row r="868" spans="1:13" ht="13.5" customHeight="1" x14ac:dyDescent="0.3">
      <c r="A868" s="13">
        <v>44895</v>
      </c>
      <c r="B868" s="3">
        <v>1046414</v>
      </c>
      <c r="C868" s="3" t="s">
        <v>1641</v>
      </c>
      <c r="D868" s="3" t="s">
        <v>1614</v>
      </c>
      <c r="E868" s="10">
        <v>200000</v>
      </c>
      <c r="F868" s="3" t="s">
        <v>1972</v>
      </c>
      <c r="G868" s="13">
        <v>44895</v>
      </c>
      <c r="H868" s="3" t="s">
        <v>29</v>
      </c>
      <c r="I868" s="20" t="s">
        <v>2</v>
      </c>
      <c r="J868" s="22">
        <f t="shared" si="17"/>
        <v>44940</v>
      </c>
      <c r="K868" s="8" t="s">
        <v>1973</v>
      </c>
      <c r="L868" s="8" t="s">
        <v>7</v>
      </c>
      <c r="M868" s="8" t="s">
        <v>1646</v>
      </c>
    </row>
    <row r="869" spans="1:13" ht="13.5" customHeight="1" x14ac:dyDescent="0.3">
      <c r="A869" s="13">
        <v>44896</v>
      </c>
      <c r="B869" s="3">
        <v>1046345</v>
      </c>
      <c r="C869" s="3" t="s">
        <v>868</v>
      </c>
      <c r="D869" s="3" t="s">
        <v>1597</v>
      </c>
      <c r="E869" s="10">
        <v>100000</v>
      </c>
      <c r="F869" s="3" t="s">
        <v>1598</v>
      </c>
      <c r="G869" s="13">
        <v>44895</v>
      </c>
      <c r="H869" s="3" t="s">
        <v>6</v>
      </c>
      <c r="I869" s="20" t="s">
        <v>96</v>
      </c>
      <c r="J869" s="22">
        <f t="shared" si="17"/>
        <v>44940</v>
      </c>
      <c r="K869" s="8" t="s">
        <v>797</v>
      </c>
      <c r="L869" s="8" t="s">
        <v>4</v>
      </c>
      <c r="M869" s="8" t="s">
        <v>1646</v>
      </c>
    </row>
    <row r="870" spans="1:13" ht="13.5" customHeight="1" x14ac:dyDescent="0.3">
      <c r="A870" s="13">
        <v>44896</v>
      </c>
      <c r="B870" s="3">
        <v>1046345</v>
      </c>
      <c r="C870" s="3" t="s">
        <v>868</v>
      </c>
      <c r="D870" s="3" t="s">
        <v>1597</v>
      </c>
      <c r="E870" s="10">
        <v>100000</v>
      </c>
      <c r="F870" s="3" t="s">
        <v>1599</v>
      </c>
      <c r="G870" s="13">
        <v>44895</v>
      </c>
      <c r="H870" s="3" t="s">
        <v>6</v>
      </c>
      <c r="I870" s="20" t="s">
        <v>2</v>
      </c>
      <c r="J870" s="22">
        <f t="shared" si="17"/>
        <v>44940</v>
      </c>
      <c r="K870" s="8" t="s">
        <v>797</v>
      </c>
      <c r="L870" s="8" t="s">
        <v>4</v>
      </c>
      <c r="M870" s="8" t="s">
        <v>1646</v>
      </c>
    </row>
    <row r="871" spans="1:13" ht="13.5" customHeight="1" x14ac:dyDescent="0.3">
      <c r="A871" s="1">
        <v>44896</v>
      </c>
      <c r="B871" s="2">
        <v>1202688</v>
      </c>
      <c r="C871" s="3" t="s">
        <v>1974</v>
      </c>
      <c r="D871" s="18" t="s">
        <v>1597</v>
      </c>
      <c r="E871" s="10">
        <v>37658</v>
      </c>
      <c r="F871" s="5" t="s">
        <v>1975</v>
      </c>
      <c r="G871" s="17">
        <v>44018</v>
      </c>
      <c r="H871" s="5" t="s">
        <v>22</v>
      </c>
      <c r="I871" s="12" t="s">
        <v>1976</v>
      </c>
      <c r="J871" s="22">
        <f t="shared" si="17"/>
        <v>44063</v>
      </c>
      <c r="K871" s="14" t="s">
        <v>1977</v>
      </c>
      <c r="L871" s="7" t="s">
        <v>4</v>
      </c>
      <c r="M871" s="8" t="s">
        <v>1646</v>
      </c>
    </row>
    <row r="872" spans="1:13" ht="13.5" customHeight="1" x14ac:dyDescent="0.3">
      <c r="A872" s="13">
        <v>44896</v>
      </c>
      <c r="B872" s="3">
        <v>1047365</v>
      </c>
      <c r="C872" s="3" t="s">
        <v>1708</v>
      </c>
      <c r="D872" s="3" t="s">
        <v>1597</v>
      </c>
      <c r="E872" s="10">
        <v>39270.400000000001</v>
      </c>
      <c r="F872" s="3" t="s">
        <v>1978</v>
      </c>
      <c r="G872" s="13">
        <v>44894</v>
      </c>
      <c r="H872" s="3" t="s">
        <v>22</v>
      </c>
      <c r="I872" s="20" t="s">
        <v>2</v>
      </c>
      <c r="J872" s="22">
        <f t="shared" si="17"/>
        <v>44939</v>
      </c>
      <c r="K872" s="8" t="s">
        <v>1979</v>
      </c>
      <c r="L872" s="8" t="s">
        <v>7</v>
      </c>
      <c r="M872" s="8" t="s">
        <v>1646</v>
      </c>
    </row>
    <row r="873" spans="1:13" ht="13.5" customHeight="1" x14ac:dyDescent="0.3">
      <c r="A873" s="13">
        <v>44896</v>
      </c>
      <c r="B873" s="3">
        <v>1047365</v>
      </c>
      <c r="C873" s="3" t="s">
        <v>1708</v>
      </c>
      <c r="D873" s="3" t="s">
        <v>1597</v>
      </c>
      <c r="E873" s="10">
        <v>38886.400000000001</v>
      </c>
      <c r="F873" s="3" t="s">
        <v>1980</v>
      </c>
      <c r="G873" s="13">
        <v>44894</v>
      </c>
      <c r="H873" s="3" t="s">
        <v>22</v>
      </c>
      <c r="I873" s="20" t="s">
        <v>2</v>
      </c>
      <c r="J873" s="22">
        <f t="shared" si="17"/>
        <v>44939</v>
      </c>
      <c r="K873" s="8" t="s">
        <v>1979</v>
      </c>
      <c r="L873" s="8" t="s">
        <v>7</v>
      </c>
      <c r="M873" s="8" t="s">
        <v>1646</v>
      </c>
    </row>
    <row r="874" spans="1:13" ht="13.5" customHeight="1" x14ac:dyDescent="0.3">
      <c r="A874" s="13">
        <v>44929</v>
      </c>
      <c r="B874" s="3">
        <v>1046345</v>
      </c>
      <c r="C874" s="3" t="s">
        <v>868</v>
      </c>
      <c r="D874" s="10" t="s">
        <v>1597</v>
      </c>
      <c r="E874" s="10">
        <v>100000</v>
      </c>
      <c r="F874" s="3" t="s">
        <v>1600</v>
      </c>
      <c r="G874" s="13">
        <v>44926</v>
      </c>
      <c r="H874" s="3" t="s">
        <v>6</v>
      </c>
      <c r="I874" s="20" t="s">
        <v>2</v>
      </c>
      <c r="J874" s="22">
        <f t="shared" si="17"/>
        <v>44971</v>
      </c>
      <c r="K874" s="8" t="s">
        <v>36</v>
      </c>
      <c r="L874" s="8" t="s">
        <v>4</v>
      </c>
      <c r="M874" s="8" t="s">
        <v>1646</v>
      </c>
    </row>
    <row r="875" spans="1:13" ht="13.5" customHeight="1" x14ac:dyDescent="0.3">
      <c r="A875" s="13">
        <v>44929</v>
      </c>
      <c r="B875" s="3">
        <v>1046345</v>
      </c>
      <c r="C875" s="3" t="s">
        <v>868</v>
      </c>
      <c r="D875" s="10" t="s">
        <v>1597</v>
      </c>
      <c r="E875" s="10">
        <v>100000</v>
      </c>
      <c r="F875" s="3" t="s">
        <v>1601</v>
      </c>
      <c r="G875" s="13">
        <v>44926</v>
      </c>
      <c r="H875" s="3" t="s">
        <v>6</v>
      </c>
      <c r="I875" s="20" t="s">
        <v>96</v>
      </c>
      <c r="J875" s="22">
        <f t="shared" si="17"/>
        <v>44971</v>
      </c>
      <c r="K875" s="8" t="s">
        <v>36</v>
      </c>
      <c r="L875" s="8" t="s">
        <v>4</v>
      </c>
      <c r="M875" s="8" t="s">
        <v>1646</v>
      </c>
    </row>
    <row r="876" spans="1:13" ht="13.5" customHeight="1" x14ac:dyDescent="0.3">
      <c r="A876" s="13">
        <v>44909</v>
      </c>
      <c r="B876" s="3">
        <v>1046363</v>
      </c>
      <c r="C876" s="3" t="s">
        <v>1680</v>
      </c>
      <c r="D876" s="10" t="s">
        <v>1614</v>
      </c>
      <c r="E876" s="10">
        <v>200000</v>
      </c>
      <c r="F876" s="3" t="s">
        <v>1981</v>
      </c>
      <c r="G876" s="13">
        <v>44905</v>
      </c>
      <c r="H876" s="3" t="s">
        <v>29</v>
      </c>
      <c r="I876" s="20" t="s">
        <v>2</v>
      </c>
      <c r="J876" s="22">
        <f t="shared" si="17"/>
        <v>44950</v>
      </c>
      <c r="K876" s="3" t="s">
        <v>1020</v>
      </c>
      <c r="L876" s="8" t="s">
        <v>7</v>
      </c>
      <c r="M876" s="8" t="s">
        <v>1646</v>
      </c>
    </row>
    <row r="877" spans="1:13" ht="13.5" customHeight="1" x14ac:dyDescent="0.3">
      <c r="A877" s="13">
        <v>44910</v>
      </c>
      <c r="B877" s="3">
        <v>1147543</v>
      </c>
      <c r="C877" s="3" t="s">
        <v>1871</v>
      </c>
      <c r="D877" s="3" t="s">
        <v>1611</v>
      </c>
      <c r="E877" s="10">
        <v>42330.6</v>
      </c>
      <c r="F877" s="3" t="s">
        <v>1982</v>
      </c>
      <c r="G877" s="13">
        <v>44907</v>
      </c>
      <c r="H877" s="3" t="s">
        <v>1762</v>
      </c>
      <c r="I877" s="20" t="s">
        <v>2</v>
      </c>
      <c r="J877" s="22">
        <f t="shared" si="17"/>
        <v>44952</v>
      </c>
      <c r="K877" s="4" t="s">
        <v>1983</v>
      </c>
      <c r="L877" s="8" t="s">
        <v>7</v>
      </c>
      <c r="M877" s="8" t="s">
        <v>1646</v>
      </c>
    </row>
    <row r="878" spans="1:13" ht="13.5" customHeight="1" x14ac:dyDescent="0.3">
      <c r="A878" s="13">
        <v>44911</v>
      </c>
      <c r="B878" s="3">
        <v>1046414</v>
      </c>
      <c r="C878" s="3" t="s">
        <v>1641</v>
      </c>
      <c r="D878" s="10" t="s">
        <v>1614</v>
      </c>
      <c r="E878" s="10">
        <v>265732.42</v>
      </c>
      <c r="F878" s="3" t="s">
        <v>1984</v>
      </c>
      <c r="G878" s="13">
        <v>44909</v>
      </c>
      <c r="H878" s="3" t="s">
        <v>29</v>
      </c>
      <c r="I878" s="20" t="s">
        <v>2</v>
      </c>
      <c r="J878" s="22">
        <f t="shared" si="17"/>
        <v>44954</v>
      </c>
      <c r="K878" s="3" t="s">
        <v>1004</v>
      </c>
      <c r="L878" s="8" t="s">
        <v>7</v>
      </c>
      <c r="M878" s="8" t="s">
        <v>1646</v>
      </c>
    </row>
    <row r="879" spans="1:13" ht="13.5" customHeight="1" x14ac:dyDescent="0.3">
      <c r="A879" s="13">
        <v>44911</v>
      </c>
      <c r="B879" s="3">
        <v>1047365</v>
      </c>
      <c r="C879" s="3" t="s">
        <v>1708</v>
      </c>
      <c r="D879" s="10" t="s">
        <v>1597</v>
      </c>
      <c r="E879" s="10">
        <v>16972.8</v>
      </c>
      <c r="F879" s="3" t="s">
        <v>1985</v>
      </c>
      <c r="G879" s="13">
        <v>44909</v>
      </c>
      <c r="H879" s="3" t="s">
        <v>22</v>
      </c>
      <c r="I879" s="20" t="s">
        <v>2</v>
      </c>
      <c r="J879" s="22">
        <f t="shared" si="17"/>
        <v>44954</v>
      </c>
      <c r="K879" s="3" t="s">
        <v>1986</v>
      </c>
      <c r="L879" s="8" t="s">
        <v>7</v>
      </c>
      <c r="M879" s="8" t="s">
        <v>1646</v>
      </c>
    </row>
    <row r="880" spans="1:13" ht="13.5" customHeight="1" x14ac:dyDescent="0.3">
      <c r="A880" s="13">
        <v>44917</v>
      </c>
      <c r="B880" s="3">
        <v>1237429</v>
      </c>
      <c r="C880" s="3" t="s">
        <v>1987</v>
      </c>
      <c r="D880" s="10" t="s">
        <v>1614</v>
      </c>
      <c r="E880" s="10">
        <v>41092.800000000003</v>
      </c>
      <c r="F880" s="3" t="s">
        <v>1988</v>
      </c>
      <c r="G880" s="13">
        <v>44915</v>
      </c>
      <c r="H880" s="3" t="s">
        <v>1921</v>
      </c>
      <c r="I880" s="20" t="s">
        <v>107</v>
      </c>
      <c r="J880" s="22">
        <f t="shared" si="17"/>
        <v>44960</v>
      </c>
      <c r="K880" s="3" t="s">
        <v>1989</v>
      </c>
      <c r="L880" s="8" t="s">
        <v>7</v>
      </c>
      <c r="M880" s="8" t="s">
        <v>1646</v>
      </c>
    </row>
    <row r="881" spans="1:13" ht="13.5" customHeight="1" x14ac:dyDescent="0.3">
      <c r="A881" s="13">
        <v>44917</v>
      </c>
      <c r="B881" s="3">
        <v>1248266</v>
      </c>
      <c r="C881" s="3" t="s">
        <v>1990</v>
      </c>
      <c r="D881" s="10" t="s">
        <v>1614</v>
      </c>
      <c r="E881" s="10">
        <v>41092.800000000003</v>
      </c>
      <c r="F881" s="3" t="s">
        <v>1991</v>
      </c>
      <c r="G881" s="13">
        <v>44915</v>
      </c>
      <c r="H881" s="3" t="s">
        <v>1921</v>
      </c>
      <c r="I881" s="20" t="s">
        <v>107</v>
      </c>
      <c r="J881" s="22">
        <f t="shared" si="17"/>
        <v>44960</v>
      </c>
      <c r="K881" s="3" t="s">
        <v>1989</v>
      </c>
      <c r="L881" s="8" t="s">
        <v>7</v>
      </c>
      <c r="M881" s="8" t="s">
        <v>1646</v>
      </c>
    </row>
    <row r="882" spans="1:13" ht="13.5" customHeight="1" x14ac:dyDescent="0.3">
      <c r="A882" s="13">
        <v>44917</v>
      </c>
      <c r="B882" s="3">
        <v>1248283</v>
      </c>
      <c r="C882" s="3" t="s">
        <v>1992</v>
      </c>
      <c r="D882" s="10" t="s">
        <v>1614</v>
      </c>
      <c r="E882" s="10">
        <v>41008.800000000003</v>
      </c>
      <c r="F882" s="3" t="s">
        <v>1993</v>
      </c>
      <c r="G882" s="13">
        <v>44915</v>
      </c>
      <c r="H882" s="3" t="s">
        <v>1921</v>
      </c>
      <c r="I882" s="20" t="s">
        <v>107</v>
      </c>
      <c r="J882" s="22">
        <f t="shared" si="17"/>
        <v>44960</v>
      </c>
      <c r="K882" s="3" t="s">
        <v>1989</v>
      </c>
      <c r="L882" s="8" t="s">
        <v>7</v>
      </c>
      <c r="M882" s="8" t="s">
        <v>1646</v>
      </c>
    </row>
    <row r="883" spans="1:13" ht="13.5" customHeight="1" x14ac:dyDescent="0.3">
      <c r="A883" s="13">
        <v>44917</v>
      </c>
      <c r="B883" s="3">
        <v>1248304</v>
      </c>
      <c r="C883" s="3" t="s">
        <v>1919</v>
      </c>
      <c r="D883" s="10" t="s">
        <v>1614</v>
      </c>
      <c r="E883" s="10">
        <v>13300</v>
      </c>
      <c r="F883" s="3" t="s">
        <v>1994</v>
      </c>
      <c r="G883" s="13">
        <v>44915</v>
      </c>
      <c r="H883" s="3" t="s">
        <v>1921</v>
      </c>
      <c r="I883" s="20" t="s">
        <v>107</v>
      </c>
      <c r="J883" s="22">
        <f t="shared" si="17"/>
        <v>44960</v>
      </c>
      <c r="K883" s="3" t="s">
        <v>1989</v>
      </c>
      <c r="L883" s="8" t="s">
        <v>7</v>
      </c>
      <c r="M883" s="8" t="s">
        <v>1646</v>
      </c>
    </row>
    <row r="884" spans="1:13" ht="13.5" customHeight="1" x14ac:dyDescent="0.3">
      <c r="A884" s="13">
        <v>44958</v>
      </c>
      <c r="B884" s="3">
        <v>1046345</v>
      </c>
      <c r="C884" s="3" t="s">
        <v>868</v>
      </c>
      <c r="D884" s="10" t="s">
        <v>1597</v>
      </c>
      <c r="E884" s="10">
        <v>100000</v>
      </c>
      <c r="F884" s="3" t="s">
        <v>1602</v>
      </c>
      <c r="G884" s="13">
        <v>44957</v>
      </c>
      <c r="H884" s="3" t="s">
        <v>6</v>
      </c>
      <c r="I884" s="20" t="s">
        <v>2</v>
      </c>
      <c r="J884" s="22">
        <f t="shared" si="17"/>
        <v>45002</v>
      </c>
      <c r="K884" s="8" t="s">
        <v>100</v>
      </c>
      <c r="L884" s="8" t="s">
        <v>4</v>
      </c>
      <c r="M884" s="8" t="s">
        <v>1646</v>
      </c>
    </row>
    <row r="885" spans="1:13" ht="13.5" customHeight="1" x14ac:dyDescent="0.3">
      <c r="A885" s="13">
        <v>44923</v>
      </c>
      <c r="B885" s="3">
        <v>1046363</v>
      </c>
      <c r="C885" s="3" t="s">
        <v>1680</v>
      </c>
      <c r="D885" s="10" t="s">
        <v>1614</v>
      </c>
      <c r="E885" s="10">
        <v>200000</v>
      </c>
      <c r="F885" s="3" t="s">
        <v>1995</v>
      </c>
      <c r="G885" s="13">
        <v>44919</v>
      </c>
      <c r="H885" s="3" t="s">
        <v>29</v>
      </c>
      <c r="I885" s="20" t="s">
        <v>2</v>
      </c>
      <c r="J885" s="22">
        <f t="shared" si="17"/>
        <v>44964</v>
      </c>
      <c r="K885" s="3" t="s">
        <v>1996</v>
      </c>
      <c r="L885" s="8" t="s">
        <v>7</v>
      </c>
      <c r="M885" s="8" t="s">
        <v>1646</v>
      </c>
    </row>
    <row r="886" spans="1:13" ht="13.5" customHeight="1" x14ac:dyDescent="0.3">
      <c r="A886" s="13">
        <v>44924</v>
      </c>
      <c r="B886" s="3">
        <v>1047365</v>
      </c>
      <c r="C886" s="3" t="s">
        <v>1708</v>
      </c>
      <c r="D886" s="10" t="s">
        <v>1597</v>
      </c>
      <c r="E886" s="10">
        <v>40268.800000000003</v>
      </c>
      <c r="F886" s="3" t="s">
        <v>1997</v>
      </c>
      <c r="G886" s="13">
        <v>44922</v>
      </c>
      <c r="H886" s="3" t="s">
        <v>22</v>
      </c>
      <c r="I886" s="20" t="s">
        <v>107</v>
      </c>
      <c r="J886" s="22">
        <f t="shared" si="17"/>
        <v>44967</v>
      </c>
      <c r="K886" s="3" t="s">
        <v>1998</v>
      </c>
      <c r="L886" s="8" t="s">
        <v>7</v>
      </c>
      <c r="M886" s="8" t="s">
        <v>1646</v>
      </c>
    </row>
    <row r="887" spans="1:13" ht="13.5" customHeight="1" x14ac:dyDescent="0.3">
      <c r="A887" s="13">
        <v>44925</v>
      </c>
      <c r="B887" s="3">
        <v>1046363</v>
      </c>
      <c r="C887" s="3" t="s">
        <v>1680</v>
      </c>
      <c r="D887" s="10" t="s">
        <v>1614</v>
      </c>
      <c r="E887" s="10">
        <v>200000</v>
      </c>
      <c r="F887" s="3" t="s">
        <v>1999</v>
      </c>
      <c r="G887" s="13">
        <v>44923</v>
      </c>
      <c r="H887" s="3" t="s">
        <v>29</v>
      </c>
      <c r="I887" s="20" t="s">
        <v>2</v>
      </c>
      <c r="J887" s="22">
        <f t="shared" si="17"/>
        <v>44968</v>
      </c>
      <c r="K887" s="3" t="s">
        <v>2000</v>
      </c>
      <c r="L887" s="8" t="s">
        <v>7</v>
      </c>
      <c r="M887" s="8" t="s">
        <v>1646</v>
      </c>
    </row>
    <row r="888" spans="1:13" ht="13.5" customHeight="1" x14ac:dyDescent="0.3">
      <c r="A888" s="13">
        <v>44925</v>
      </c>
      <c r="B888" s="3">
        <v>1046414</v>
      </c>
      <c r="C888" s="3" t="s">
        <v>1641</v>
      </c>
      <c r="D888" s="10" t="s">
        <v>1614</v>
      </c>
      <c r="E888" s="10">
        <v>200000</v>
      </c>
      <c r="F888" s="3" t="s">
        <v>2001</v>
      </c>
      <c r="G888" s="13">
        <v>44923</v>
      </c>
      <c r="H888" s="3" t="s">
        <v>29</v>
      </c>
      <c r="I888" s="20" t="s">
        <v>2</v>
      </c>
      <c r="J888" s="22">
        <f t="shared" si="17"/>
        <v>44968</v>
      </c>
      <c r="K888" s="3" t="s">
        <v>2000</v>
      </c>
      <c r="L888" s="8" t="s">
        <v>7</v>
      </c>
      <c r="M888" s="8" t="s">
        <v>1646</v>
      </c>
    </row>
    <row r="889" spans="1:13" ht="13.5" customHeight="1" x14ac:dyDescent="0.3">
      <c r="A889" s="13">
        <v>44925</v>
      </c>
      <c r="B889" s="3">
        <v>1046414</v>
      </c>
      <c r="C889" s="3" t="s">
        <v>1641</v>
      </c>
      <c r="D889" s="10" t="s">
        <v>1614</v>
      </c>
      <c r="E889" s="10">
        <v>200000</v>
      </c>
      <c r="F889" s="3" t="s">
        <v>2002</v>
      </c>
      <c r="G889" s="13">
        <v>44923</v>
      </c>
      <c r="H889" s="3" t="s">
        <v>29</v>
      </c>
      <c r="I889" s="20" t="s">
        <v>2</v>
      </c>
      <c r="J889" s="22">
        <f t="shared" si="17"/>
        <v>44968</v>
      </c>
      <c r="K889" s="3" t="s">
        <v>2000</v>
      </c>
      <c r="L889" s="8" t="s">
        <v>7</v>
      </c>
      <c r="M889" s="8" t="s">
        <v>1646</v>
      </c>
    </row>
    <row r="890" spans="1:13" ht="13.5" customHeight="1" x14ac:dyDescent="0.3">
      <c r="A890" s="13">
        <v>44928</v>
      </c>
      <c r="B890" s="3">
        <v>1048767</v>
      </c>
      <c r="C890" s="3" t="s">
        <v>1954</v>
      </c>
      <c r="D890" s="10" t="s">
        <v>1597</v>
      </c>
      <c r="E890" s="10">
        <v>11904</v>
      </c>
      <c r="F890" s="3" t="s">
        <v>2003</v>
      </c>
      <c r="G890" s="13">
        <v>44924</v>
      </c>
      <c r="H890" s="3" t="s">
        <v>12</v>
      </c>
      <c r="I890" s="20" t="s">
        <v>2</v>
      </c>
      <c r="J890" s="22">
        <f t="shared" si="17"/>
        <v>44969</v>
      </c>
      <c r="K890" s="3" t="s">
        <v>2004</v>
      </c>
      <c r="L890" s="8" t="s">
        <v>7</v>
      </c>
      <c r="M890" s="8" t="s">
        <v>1646</v>
      </c>
    </row>
    <row r="891" spans="1:13" ht="13.5" customHeight="1" x14ac:dyDescent="0.3">
      <c r="A891" s="13">
        <v>44958</v>
      </c>
      <c r="B891" s="3">
        <v>1046345</v>
      </c>
      <c r="C891" s="3" t="s">
        <v>868</v>
      </c>
      <c r="D891" s="10" t="s">
        <v>1597</v>
      </c>
      <c r="E891" s="10">
        <v>100000</v>
      </c>
      <c r="F891" s="3" t="s">
        <v>1603</v>
      </c>
      <c r="G891" s="13">
        <v>44957</v>
      </c>
      <c r="H891" s="3" t="s">
        <v>6</v>
      </c>
      <c r="I891" s="20" t="s">
        <v>2</v>
      </c>
      <c r="J891" s="22">
        <f t="shared" si="17"/>
        <v>45002</v>
      </c>
      <c r="K891" s="8" t="s">
        <v>100</v>
      </c>
      <c r="L891" s="8" t="s">
        <v>4</v>
      </c>
      <c r="M891" s="8" t="s">
        <v>1646</v>
      </c>
    </row>
    <row r="892" spans="1:13" ht="13.5" customHeight="1" x14ac:dyDescent="0.3">
      <c r="A892" s="13">
        <v>44986</v>
      </c>
      <c r="B892" s="3">
        <v>1046345</v>
      </c>
      <c r="C892" s="3" t="s">
        <v>868</v>
      </c>
      <c r="D892" s="10" t="s">
        <v>1597</v>
      </c>
      <c r="E892" s="10">
        <v>100000</v>
      </c>
      <c r="F892" s="3" t="s">
        <v>1604</v>
      </c>
      <c r="G892" s="13">
        <v>45134</v>
      </c>
      <c r="H892" s="3" t="s">
        <v>6</v>
      </c>
      <c r="I892" s="20" t="s">
        <v>2</v>
      </c>
      <c r="J892" s="22">
        <f t="shared" si="17"/>
        <v>45179</v>
      </c>
      <c r="K892" s="8" t="s">
        <v>100</v>
      </c>
      <c r="L892" s="8" t="s">
        <v>4</v>
      </c>
      <c r="M892" s="8" t="s">
        <v>1646</v>
      </c>
    </row>
    <row r="893" spans="1:13" ht="13.5" customHeight="1" x14ac:dyDescent="0.3">
      <c r="A893" s="13">
        <v>44929</v>
      </c>
      <c r="B893" s="3">
        <v>1047352</v>
      </c>
      <c r="C893" s="3" t="s">
        <v>2005</v>
      </c>
      <c r="D893" s="10" t="s">
        <v>1611</v>
      </c>
      <c r="E893" s="10">
        <v>150000</v>
      </c>
      <c r="F893" s="3" t="s">
        <v>2006</v>
      </c>
      <c r="G893" s="13">
        <v>44925</v>
      </c>
      <c r="H893" s="3" t="s">
        <v>10</v>
      </c>
      <c r="I893" s="20" t="s">
        <v>2007</v>
      </c>
      <c r="J893" s="22">
        <f t="shared" si="17"/>
        <v>44970</v>
      </c>
      <c r="K893" s="3" t="s">
        <v>2008</v>
      </c>
      <c r="L893" s="8" t="s">
        <v>7</v>
      </c>
      <c r="M893" s="8" t="s">
        <v>1646</v>
      </c>
    </row>
    <row r="894" spans="1:13" ht="13.5" customHeight="1" x14ac:dyDescent="0.3">
      <c r="A894" s="13">
        <v>44929</v>
      </c>
      <c r="B894" s="3">
        <v>1248360</v>
      </c>
      <c r="C894" s="3" t="s">
        <v>2009</v>
      </c>
      <c r="D894" s="10" t="s">
        <v>1614</v>
      </c>
      <c r="E894" s="10">
        <v>39949.199999999997</v>
      </c>
      <c r="F894" s="3" t="s">
        <v>2010</v>
      </c>
      <c r="G894" s="13">
        <v>44925</v>
      </c>
      <c r="H894" s="3" t="s">
        <v>1921</v>
      </c>
      <c r="I894" s="20" t="s">
        <v>2</v>
      </c>
      <c r="J894" s="22">
        <f t="shared" si="17"/>
        <v>44970</v>
      </c>
      <c r="K894" s="3" t="s">
        <v>2011</v>
      </c>
      <c r="L894" s="8" t="s">
        <v>7</v>
      </c>
      <c r="M894" s="8" t="s">
        <v>1646</v>
      </c>
    </row>
    <row r="895" spans="1:13" ht="13.5" customHeight="1" x14ac:dyDescent="0.3">
      <c r="A895" s="13">
        <v>44931</v>
      </c>
      <c r="B895" s="3">
        <v>1171237</v>
      </c>
      <c r="C895" s="3" t="s">
        <v>2012</v>
      </c>
      <c r="D895" s="10" t="s">
        <v>1611</v>
      </c>
      <c r="E895" s="10">
        <v>38236.800000000003</v>
      </c>
      <c r="F895" s="3" t="s">
        <v>2013</v>
      </c>
      <c r="G895" s="13">
        <v>44930</v>
      </c>
      <c r="H895" s="3" t="s">
        <v>2014</v>
      </c>
      <c r="I895" s="20" t="s">
        <v>2015</v>
      </c>
      <c r="J895" s="22">
        <f t="shared" si="17"/>
        <v>44975</v>
      </c>
      <c r="K895" s="8" t="s">
        <v>2016</v>
      </c>
      <c r="L895" s="8" t="s">
        <v>7</v>
      </c>
      <c r="M895" s="8" t="s">
        <v>1646</v>
      </c>
    </row>
    <row r="896" spans="1:13" ht="13.5" customHeight="1" x14ac:dyDescent="0.3">
      <c r="A896" s="13">
        <v>44936</v>
      </c>
      <c r="B896" s="3">
        <v>1198827</v>
      </c>
      <c r="C896" s="3" t="s">
        <v>1805</v>
      </c>
      <c r="D896" s="10" t="s">
        <v>1597</v>
      </c>
      <c r="E896" s="10">
        <v>150000</v>
      </c>
      <c r="F896" s="3" t="s">
        <v>2017</v>
      </c>
      <c r="G896" s="13">
        <v>44932</v>
      </c>
      <c r="H896" s="3" t="s">
        <v>22</v>
      </c>
      <c r="I896" s="20" t="s">
        <v>2</v>
      </c>
      <c r="J896" s="22">
        <f t="shared" si="17"/>
        <v>44977</v>
      </c>
      <c r="K896" s="8" t="s">
        <v>2018</v>
      </c>
      <c r="L896" s="8" t="s">
        <v>7</v>
      </c>
      <c r="M896" s="8" t="s">
        <v>1646</v>
      </c>
    </row>
    <row r="897" spans="1:13" ht="13.5" customHeight="1" x14ac:dyDescent="0.3">
      <c r="A897" s="13">
        <v>44939</v>
      </c>
      <c r="B897" s="3">
        <v>1248487</v>
      </c>
      <c r="C897" s="3" t="s">
        <v>2019</v>
      </c>
      <c r="D897" s="10" t="s">
        <v>1614</v>
      </c>
      <c r="E897" s="10">
        <v>37357.199999999997</v>
      </c>
      <c r="F897" s="3" t="s">
        <v>2020</v>
      </c>
      <c r="G897" s="13">
        <v>44936</v>
      </c>
      <c r="H897" s="3" t="s">
        <v>2021</v>
      </c>
      <c r="I897" s="20" t="s">
        <v>2</v>
      </c>
      <c r="J897" s="22">
        <f t="shared" si="17"/>
        <v>44981</v>
      </c>
      <c r="K897" s="8" t="s">
        <v>2022</v>
      </c>
      <c r="L897" s="8" t="s">
        <v>7</v>
      </c>
      <c r="M897" s="8" t="s">
        <v>1646</v>
      </c>
    </row>
    <row r="898" spans="1:13" ht="13.5" customHeight="1" x14ac:dyDescent="0.3">
      <c r="A898" s="13">
        <v>44944</v>
      </c>
      <c r="B898" s="3">
        <v>1046414</v>
      </c>
      <c r="C898" s="3" t="s">
        <v>1641</v>
      </c>
      <c r="D898" s="10" t="s">
        <v>1614</v>
      </c>
      <c r="E898" s="10">
        <v>300000</v>
      </c>
      <c r="F898" s="3" t="s">
        <v>2023</v>
      </c>
      <c r="G898" s="13">
        <v>44939</v>
      </c>
      <c r="H898" s="3" t="s">
        <v>29</v>
      </c>
      <c r="I898" s="20" t="s">
        <v>2</v>
      </c>
      <c r="J898" s="22">
        <f t="shared" si="17"/>
        <v>44984</v>
      </c>
      <c r="K898" s="8" t="s">
        <v>2024</v>
      </c>
      <c r="L898" s="8" t="s">
        <v>7</v>
      </c>
      <c r="M898" s="8" t="s">
        <v>1646</v>
      </c>
    </row>
    <row r="899" spans="1:13" ht="13.5" customHeight="1" x14ac:dyDescent="0.3">
      <c r="A899" s="13">
        <v>44986</v>
      </c>
      <c r="B899" s="3">
        <v>1046345</v>
      </c>
      <c r="C899" s="3" t="s">
        <v>868</v>
      </c>
      <c r="D899" s="10" t="s">
        <v>1597</v>
      </c>
      <c r="E899" s="10">
        <v>100000</v>
      </c>
      <c r="F899" s="3" t="s">
        <v>1605</v>
      </c>
      <c r="G899" s="13">
        <v>45134</v>
      </c>
      <c r="H899" s="3" t="s">
        <v>6</v>
      </c>
      <c r="I899" s="20" t="s">
        <v>2</v>
      </c>
      <c r="J899" s="22">
        <f t="shared" si="17"/>
        <v>45179</v>
      </c>
      <c r="K899" s="8" t="s">
        <v>100</v>
      </c>
      <c r="L899" s="8" t="s">
        <v>4</v>
      </c>
      <c r="M899" s="8" t="s">
        <v>1646</v>
      </c>
    </row>
    <row r="900" spans="1:13" ht="13.5" customHeight="1" x14ac:dyDescent="0.3">
      <c r="A900" s="13">
        <v>44986</v>
      </c>
      <c r="B900" s="3">
        <v>1046345</v>
      </c>
      <c r="C900" s="3" t="s">
        <v>868</v>
      </c>
      <c r="D900" s="3" t="s">
        <v>1597</v>
      </c>
      <c r="E900" s="10">
        <v>100000</v>
      </c>
      <c r="F900" s="3" t="s">
        <v>1606</v>
      </c>
      <c r="G900" s="13">
        <v>44985</v>
      </c>
      <c r="H900" s="3" t="s">
        <v>6</v>
      </c>
      <c r="I900" s="20" t="s">
        <v>1607</v>
      </c>
      <c r="J900" s="22">
        <f t="shared" si="17"/>
        <v>45030</v>
      </c>
      <c r="K900" s="8" t="s">
        <v>36</v>
      </c>
      <c r="L900" s="8" t="s">
        <v>4</v>
      </c>
      <c r="M900" s="8" t="s">
        <v>1646</v>
      </c>
    </row>
    <row r="901" spans="1:13" ht="13.5" customHeight="1" x14ac:dyDescent="0.3">
      <c r="A901" s="13">
        <v>45034</v>
      </c>
      <c r="B901" s="3">
        <v>1046345</v>
      </c>
      <c r="C901" s="3" t="s">
        <v>868</v>
      </c>
      <c r="D901" s="3" t="s">
        <v>1597</v>
      </c>
      <c r="E901" s="10">
        <v>111726.76</v>
      </c>
      <c r="F901" s="3" t="s">
        <v>1608</v>
      </c>
      <c r="G901" s="13">
        <v>45031</v>
      </c>
      <c r="H901" s="3" t="s">
        <v>6</v>
      </c>
      <c r="I901" s="20" t="s">
        <v>1446</v>
      </c>
      <c r="J901" s="22">
        <f>+G901+45</f>
        <v>45076</v>
      </c>
      <c r="K901" s="8" t="s">
        <v>36</v>
      </c>
      <c r="L901" s="8" t="s">
        <v>4</v>
      </c>
      <c r="M901" s="8" t="s">
        <v>1646</v>
      </c>
    </row>
    <row r="902" spans="1:13" ht="13.5" customHeight="1" x14ac:dyDescent="0.3">
      <c r="A902" s="13">
        <v>45034</v>
      </c>
      <c r="B902" s="3">
        <v>1046345</v>
      </c>
      <c r="C902" s="3" t="s">
        <v>868</v>
      </c>
      <c r="D902" s="3" t="s">
        <v>1597</v>
      </c>
      <c r="E902" s="10">
        <v>111726.76</v>
      </c>
      <c r="F902" s="3" t="s">
        <v>1609</v>
      </c>
      <c r="G902" s="13">
        <v>45031</v>
      </c>
      <c r="H902" s="3" t="s">
        <v>6</v>
      </c>
      <c r="I902" s="20" t="s">
        <v>96</v>
      </c>
      <c r="J902" s="22">
        <f>+G902+45</f>
        <v>45076</v>
      </c>
      <c r="K902" s="8" t="s">
        <v>36</v>
      </c>
      <c r="L902" s="8" t="s">
        <v>4</v>
      </c>
      <c r="M902" s="8" t="s">
        <v>1646</v>
      </c>
    </row>
    <row r="903" spans="1:13" ht="13.5" customHeight="1" x14ac:dyDescent="0.3">
      <c r="A903" s="13">
        <v>44959</v>
      </c>
      <c r="B903" s="3">
        <v>1046358</v>
      </c>
      <c r="C903" s="3" t="s">
        <v>2025</v>
      </c>
      <c r="D903" s="3" t="s">
        <v>1611</v>
      </c>
      <c r="E903" s="10">
        <v>250000</v>
      </c>
      <c r="F903" s="3" t="s">
        <v>2026</v>
      </c>
      <c r="G903" s="13">
        <v>44954</v>
      </c>
      <c r="H903" s="3" t="s">
        <v>2027</v>
      </c>
      <c r="I903" s="20" t="s">
        <v>1554</v>
      </c>
      <c r="J903" s="22">
        <f>+G903+45</f>
        <v>44999</v>
      </c>
      <c r="K903" s="8" t="s">
        <v>2028</v>
      </c>
      <c r="L903" s="8" t="s">
        <v>7</v>
      </c>
      <c r="M903" s="8" t="s">
        <v>1646</v>
      </c>
    </row>
    <row r="904" spans="1:13" ht="13.5" customHeight="1" x14ac:dyDescent="0.3">
      <c r="A904" s="13">
        <v>44900</v>
      </c>
      <c r="B904" s="3">
        <v>1046363</v>
      </c>
      <c r="C904" s="3" t="s">
        <v>1680</v>
      </c>
      <c r="D904" s="10" t="s">
        <v>1614</v>
      </c>
      <c r="E904" s="10">
        <v>200000</v>
      </c>
      <c r="F904" s="3" t="s">
        <v>2029</v>
      </c>
      <c r="G904" s="13">
        <v>44896</v>
      </c>
      <c r="H904" s="3" t="s">
        <v>29</v>
      </c>
      <c r="I904" s="20" t="s">
        <v>2</v>
      </c>
      <c r="J904" s="22">
        <f>+G904+45</f>
        <v>44941</v>
      </c>
      <c r="K904" s="8" t="s">
        <v>1020</v>
      </c>
      <c r="L904" s="8" t="s">
        <v>7</v>
      </c>
      <c r="M904" s="8" t="s">
        <v>1646</v>
      </c>
    </row>
    <row r="905" spans="1:13" ht="13.5" customHeight="1" x14ac:dyDescent="0.3">
      <c r="A905" s="13">
        <v>45068</v>
      </c>
      <c r="B905" s="3">
        <v>1216148</v>
      </c>
      <c r="C905" s="3" t="s">
        <v>1766</v>
      </c>
      <c r="D905" s="3" t="s">
        <v>1611</v>
      </c>
      <c r="E905" s="10">
        <v>40532.400000000001</v>
      </c>
      <c r="F905" s="3" t="s">
        <v>2030</v>
      </c>
      <c r="G905" s="13">
        <v>45064</v>
      </c>
      <c r="H905" s="3" t="s">
        <v>38</v>
      </c>
      <c r="I905" s="20" t="s">
        <v>2</v>
      </c>
      <c r="J905" s="22">
        <f t="shared" ref="J905:J966" si="18">+G905+45</f>
        <v>45109</v>
      </c>
      <c r="K905" s="3" t="s">
        <v>2031</v>
      </c>
      <c r="L905" s="8" t="s">
        <v>7</v>
      </c>
      <c r="M905" s="8" t="s">
        <v>1646</v>
      </c>
    </row>
    <row r="906" spans="1:13" ht="13.5" customHeight="1" x14ac:dyDescent="0.3">
      <c r="A906" s="13">
        <v>44965</v>
      </c>
      <c r="B906" s="3">
        <v>1046414</v>
      </c>
      <c r="C906" s="3" t="s">
        <v>1641</v>
      </c>
      <c r="D906" s="10" t="s">
        <v>1614</v>
      </c>
      <c r="E906" s="10">
        <v>300000</v>
      </c>
      <c r="F906" s="3" t="s">
        <v>2032</v>
      </c>
      <c r="G906" s="13">
        <v>44961</v>
      </c>
      <c r="H906" s="3" t="s">
        <v>29</v>
      </c>
      <c r="I906" s="20" t="s">
        <v>2</v>
      </c>
      <c r="J906" s="22">
        <f t="shared" si="18"/>
        <v>45006</v>
      </c>
      <c r="K906" s="8" t="s">
        <v>2033</v>
      </c>
      <c r="L906" s="8" t="s">
        <v>7</v>
      </c>
      <c r="M906" s="8" t="s">
        <v>1646</v>
      </c>
    </row>
    <row r="907" spans="1:13" ht="13.5" customHeight="1" x14ac:dyDescent="0.3">
      <c r="A907" s="13">
        <v>45099</v>
      </c>
      <c r="B907" s="3">
        <v>1046363</v>
      </c>
      <c r="C907" s="3" t="s">
        <v>1680</v>
      </c>
      <c r="D907" s="3" t="s">
        <v>1614</v>
      </c>
      <c r="E907" s="10">
        <v>200000</v>
      </c>
      <c r="F907" s="3" t="s">
        <v>2034</v>
      </c>
      <c r="G907" s="13">
        <v>45100</v>
      </c>
      <c r="H907" s="3" t="s">
        <v>29</v>
      </c>
      <c r="I907" s="3" t="s">
        <v>2</v>
      </c>
      <c r="J907" s="22">
        <f t="shared" si="18"/>
        <v>45145</v>
      </c>
      <c r="K907" s="3" t="s">
        <v>2035</v>
      </c>
      <c r="L907" s="8" t="s">
        <v>7</v>
      </c>
      <c r="M907" s="8" t="s">
        <v>1646</v>
      </c>
    </row>
    <row r="908" spans="1:13" ht="13.5" customHeight="1" x14ac:dyDescent="0.3">
      <c r="A908" s="13">
        <v>44977</v>
      </c>
      <c r="B908" s="3">
        <v>1248304</v>
      </c>
      <c r="C908" s="3" t="s">
        <v>1919</v>
      </c>
      <c r="D908" s="3" t="s">
        <v>1614</v>
      </c>
      <c r="E908" s="10">
        <v>13300</v>
      </c>
      <c r="F908" s="3" t="s">
        <v>2036</v>
      </c>
      <c r="G908" s="13">
        <v>44973</v>
      </c>
      <c r="H908" s="3" t="s">
        <v>1921</v>
      </c>
      <c r="I908" s="20" t="s">
        <v>35</v>
      </c>
      <c r="J908" s="22">
        <f t="shared" si="18"/>
        <v>45018</v>
      </c>
      <c r="K908" s="8" t="s">
        <v>2037</v>
      </c>
      <c r="L908" s="8" t="s">
        <v>7</v>
      </c>
      <c r="M908" s="8" t="s">
        <v>1646</v>
      </c>
    </row>
    <row r="909" spans="1:13" ht="13.5" customHeight="1" x14ac:dyDescent="0.3">
      <c r="A909" s="13">
        <v>44979</v>
      </c>
      <c r="B909" s="3">
        <v>1248490</v>
      </c>
      <c r="C909" s="3" t="s">
        <v>2038</v>
      </c>
      <c r="D909" s="3" t="s">
        <v>1614</v>
      </c>
      <c r="E909" s="10">
        <v>14686</v>
      </c>
      <c r="F909" s="3" t="s">
        <v>2039</v>
      </c>
      <c r="G909" s="13">
        <v>44977</v>
      </c>
      <c r="H909" s="3" t="s">
        <v>1921</v>
      </c>
      <c r="I909" s="20" t="s">
        <v>35</v>
      </c>
      <c r="J909" s="22">
        <f t="shared" si="18"/>
        <v>45022</v>
      </c>
      <c r="K909" s="8" t="s">
        <v>2040</v>
      </c>
      <c r="L909" s="8" t="s">
        <v>7</v>
      </c>
      <c r="M909" s="8" t="s">
        <v>1646</v>
      </c>
    </row>
    <row r="910" spans="1:13" ht="13.5" customHeight="1" x14ac:dyDescent="0.3">
      <c r="A910" s="13">
        <v>44979</v>
      </c>
      <c r="B910" s="3">
        <v>1248357</v>
      </c>
      <c r="C910" s="3" t="s">
        <v>2041</v>
      </c>
      <c r="D910" s="3" t="s">
        <v>1614</v>
      </c>
      <c r="E910" s="10">
        <v>41428.800000000003</v>
      </c>
      <c r="F910" s="3" t="s">
        <v>2042</v>
      </c>
      <c r="G910" s="13">
        <v>44977</v>
      </c>
      <c r="H910" s="3" t="s">
        <v>1921</v>
      </c>
      <c r="I910" s="20" t="s">
        <v>2</v>
      </c>
      <c r="J910" s="22">
        <f t="shared" si="18"/>
        <v>45022</v>
      </c>
      <c r="K910" s="8" t="s">
        <v>2043</v>
      </c>
      <c r="L910" s="8" t="s">
        <v>7</v>
      </c>
      <c r="M910" s="8" t="s">
        <v>1646</v>
      </c>
    </row>
    <row r="911" spans="1:13" ht="13.5" customHeight="1" x14ac:dyDescent="0.3">
      <c r="A911" s="13">
        <v>44985</v>
      </c>
      <c r="B911" s="3">
        <v>1046363</v>
      </c>
      <c r="C911" s="3" t="s">
        <v>1680</v>
      </c>
      <c r="D911" s="10" t="s">
        <v>1614</v>
      </c>
      <c r="E911" s="10">
        <v>200000</v>
      </c>
      <c r="F911" s="3" t="s">
        <v>2044</v>
      </c>
      <c r="G911" s="13">
        <v>44981</v>
      </c>
      <c r="H911" s="3" t="s">
        <v>29</v>
      </c>
      <c r="I911" s="20" t="s">
        <v>2</v>
      </c>
      <c r="J911" s="22">
        <f t="shared" si="18"/>
        <v>45026</v>
      </c>
      <c r="K911" s="3" t="s">
        <v>2045</v>
      </c>
      <c r="L911" s="8" t="s">
        <v>7</v>
      </c>
      <c r="M911" s="8" t="s">
        <v>1646</v>
      </c>
    </row>
    <row r="912" spans="1:13" ht="13.5" customHeight="1" x14ac:dyDescent="0.3">
      <c r="A912" s="13">
        <v>44985</v>
      </c>
      <c r="B912" s="3">
        <v>1046414</v>
      </c>
      <c r="C912" s="3" t="s">
        <v>1641</v>
      </c>
      <c r="D912" s="10" t="s">
        <v>1614</v>
      </c>
      <c r="E912" s="10">
        <v>200000</v>
      </c>
      <c r="F912" s="3" t="s">
        <v>2046</v>
      </c>
      <c r="G912" s="13">
        <v>44981</v>
      </c>
      <c r="H912" s="3" t="s">
        <v>29</v>
      </c>
      <c r="I912" s="20" t="s">
        <v>2</v>
      </c>
      <c r="J912" s="22">
        <f t="shared" si="18"/>
        <v>45026</v>
      </c>
      <c r="K912" s="8" t="s">
        <v>2047</v>
      </c>
      <c r="L912" s="8" t="s">
        <v>7</v>
      </c>
      <c r="M912" s="8" t="s">
        <v>1646</v>
      </c>
    </row>
    <row r="913" spans="1:13" ht="13.5" customHeight="1" x14ac:dyDescent="0.3">
      <c r="A913" s="13">
        <v>44985</v>
      </c>
      <c r="B913" s="3">
        <v>1046414</v>
      </c>
      <c r="C913" s="3" t="s">
        <v>1641</v>
      </c>
      <c r="D913" s="10" t="s">
        <v>1614</v>
      </c>
      <c r="E913" s="10">
        <v>200000</v>
      </c>
      <c r="F913" s="3" t="s">
        <v>2048</v>
      </c>
      <c r="G913" s="13">
        <v>44981</v>
      </c>
      <c r="H913" s="3" t="s">
        <v>29</v>
      </c>
      <c r="I913" s="20" t="s">
        <v>2</v>
      </c>
      <c r="J913" s="22">
        <f t="shared" si="18"/>
        <v>45026</v>
      </c>
      <c r="K913" s="8" t="s">
        <v>2049</v>
      </c>
      <c r="L913" s="8" t="s">
        <v>7</v>
      </c>
      <c r="M913" s="8" t="s">
        <v>1646</v>
      </c>
    </row>
    <row r="914" spans="1:13" ht="13.5" customHeight="1" x14ac:dyDescent="0.3">
      <c r="A914" s="13">
        <v>44985</v>
      </c>
      <c r="B914" s="3">
        <v>1046414</v>
      </c>
      <c r="C914" s="3" t="s">
        <v>1641</v>
      </c>
      <c r="D914" s="10" t="s">
        <v>1614</v>
      </c>
      <c r="E914" s="10">
        <v>200000</v>
      </c>
      <c r="F914" s="3" t="s">
        <v>2050</v>
      </c>
      <c r="G914" s="13">
        <v>44981</v>
      </c>
      <c r="H914" s="3" t="s">
        <v>29</v>
      </c>
      <c r="I914" s="20" t="s">
        <v>2</v>
      </c>
      <c r="J914" s="22">
        <f t="shared" si="18"/>
        <v>45026</v>
      </c>
      <c r="K914" s="8" t="s">
        <v>2051</v>
      </c>
      <c r="L914" s="8" t="s">
        <v>7</v>
      </c>
      <c r="M914" s="8" t="s">
        <v>1646</v>
      </c>
    </row>
    <row r="915" spans="1:13" ht="13.5" customHeight="1" x14ac:dyDescent="0.3">
      <c r="A915" s="13">
        <v>44985</v>
      </c>
      <c r="B915" s="3">
        <v>1157569</v>
      </c>
      <c r="C915" s="3" t="s">
        <v>2052</v>
      </c>
      <c r="D915" s="3" t="s">
        <v>1614</v>
      </c>
      <c r="E915" s="10">
        <v>45000</v>
      </c>
      <c r="F915" s="3" t="s">
        <v>2053</v>
      </c>
      <c r="G915" s="13">
        <v>44984</v>
      </c>
      <c r="H915" s="3" t="s">
        <v>2054</v>
      </c>
      <c r="I915" s="20" t="s">
        <v>2055</v>
      </c>
      <c r="J915" s="22">
        <f t="shared" si="18"/>
        <v>45029</v>
      </c>
      <c r="K915" s="8" t="s">
        <v>2056</v>
      </c>
      <c r="L915" s="8" t="s">
        <v>7</v>
      </c>
      <c r="M915" s="8" t="s">
        <v>1646</v>
      </c>
    </row>
    <row r="916" spans="1:13" ht="13.5" customHeight="1" x14ac:dyDescent="0.3">
      <c r="A916" s="13">
        <v>44900</v>
      </c>
      <c r="B916" s="3">
        <v>1046414</v>
      </c>
      <c r="C916" s="3" t="s">
        <v>1641</v>
      </c>
      <c r="D916" s="10" t="s">
        <v>1614</v>
      </c>
      <c r="E916" s="10">
        <v>200000</v>
      </c>
      <c r="F916" s="3" t="s">
        <v>2057</v>
      </c>
      <c r="G916" s="13">
        <v>44897</v>
      </c>
      <c r="H916" s="3" t="s">
        <v>29</v>
      </c>
      <c r="I916" s="20" t="s">
        <v>2</v>
      </c>
      <c r="J916" s="22">
        <f t="shared" si="18"/>
        <v>44942</v>
      </c>
      <c r="K916" s="8" t="s">
        <v>2058</v>
      </c>
      <c r="L916" s="8" t="s">
        <v>7</v>
      </c>
      <c r="M916" s="8" t="s">
        <v>1646</v>
      </c>
    </row>
    <row r="917" spans="1:13" ht="13.5" customHeight="1" x14ac:dyDescent="0.3">
      <c r="A917" s="13">
        <v>44957</v>
      </c>
      <c r="B917" s="3">
        <v>1046414</v>
      </c>
      <c r="C917" s="3" t="s">
        <v>1641</v>
      </c>
      <c r="D917" s="10" t="s">
        <v>1614</v>
      </c>
      <c r="E917" s="10">
        <v>200000</v>
      </c>
      <c r="F917" s="3" t="s">
        <v>2059</v>
      </c>
      <c r="G917" s="13">
        <v>44953</v>
      </c>
      <c r="H917" s="3" t="s">
        <v>29</v>
      </c>
      <c r="I917" s="20" t="s">
        <v>2</v>
      </c>
      <c r="J917" s="22">
        <f t="shared" si="18"/>
        <v>44998</v>
      </c>
      <c r="K917" s="8" t="s">
        <v>2060</v>
      </c>
      <c r="L917" s="8" t="s">
        <v>7</v>
      </c>
      <c r="M917" s="8" t="s">
        <v>1646</v>
      </c>
    </row>
    <row r="918" spans="1:13" ht="13.5" customHeight="1" x14ac:dyDescent="0.3">
      <c r="A918" s="13">
        <v>45098</v>
      </c>
      <c r="B918" s="3">
        <v>1046414</v>
      </c>
      <c r="C918" s="3" t="s">
        <v>1641</v>
      </c>
      <c r="D918" s="3" t="s">
        <v>1614</v>
      </c>
      <c r="E918" s="10">
        <v>200000</v>
      </c>
      <c r="F918" s="3" t="s">
        <v>2061</v>
      </c>
      <c r="G918" s="13">
        <v>45094</v>
      </c>
      <c r="H918" s="3" t="s">
        <v>29</v>
      </c>
      <c r="I918" s="3" t="s">
        <v>2</v>
      </c>
      <c r="J918" s="22">
        <f t="shared" si="18"/>
        <v>45139</v>
      </c>
      <c r="K918" s="3" t="s">
        <v>2062</v>
      </c>
      <c r="L918" s="8" t="s">
        <v>7</v>
      </c>
      <c r="M918" s="8" t="s">
        <v>1646</v>
      </c>
    </row>
    <row r="919" spans="1:13" ht="13.5" customHeight="1" x14ac:dyDescent="0.3">
      <c r="A919" s="13">
        <v>44987</v>
      </c>
      <c r="B919" s="3">
        <v>1216148</v>
      </c>
      <c r="C919" s="3" t="s">
        <v>1766</v>
      </c>
      <c r="D919" s="3" t="s">
        <v>1611</v>
      </c>
      <c r="E919" s="10">
        <v>40532.400000000001</v>
      </c>
      <c r="F919" s="3" t="s">
        <v>2063</v>
      </c>
      <c r="G919" s="13">
        <v>44985</v>
      </c>
      <c r="H919" s="3" t="s">
        <v>38</v>
      </c>
      <c r="I919" s="20" t="s">
        <v>2</v>
      </c>
      <c r="J919" s="22">
        <f t="shared" si="18"/>
        <v>45030</v>
      </c>
      <c r="K919" s="8" t="s">
        <v>2064</v>
      </c>
      <c r="L919" s="8" t="s">
        <v>7</v>
      </c>
      <c r="M919" s="8" t="s">
        <v>1646</v>
      </c>
    </row>
    <row r="920" spans="1:13" ht="13.5" customHeight="1" x14ac:dyDescent="0.3">
      <c r="A920" s="13">
        <v>44987</v>
      </c>
      <c r="B920" s="3">
        <v>1216148</v>
      </c>
      <c r="C920" s="3" t="s">
        <v>1766</v>
      </c>
      <c r="D920" s="3" t="s">
        <v>1611</v>
      </c>
      <c r="E920" s="10">
        <v>40532.400000000001</v>
      </c>
      <c r="F920" s="3" t="s">
        <v>2065</v>
      </c>
      <c r="G920" s="13">
        <v>44985</v>
      </c>
      <c r="H920" s="3" t="s">
        <v>38</v>
      </c>
      <c r="I920" s="20" t="s">
        <v>2</v>
      </c>
      <c r="J920" s="22">
        <f t="shared" si="18"/>
        <v>45030</v>
      </c>
      <c r="K920" s="8" t="s">
        <v>2064</v>
      </c>
      <c r="L920" s="8" t="s">
        <v>7</v>
      </c>
      <c r="M920" s="8" t="s">
        <v>1646</v>
      </c>
    </row>
    <row r="921" spans="1:13" ht="13.5" customHeight="1" x14ac:dyDescent="0.3">
      <c r="A921" s="13">
        <v>44994</v>
      </c>
      <c r="B921" s="3">
        <v>1047365</v>
      </c>
      <c r="C921" s="3" t="s">
        <v>1708</v>
      </c>
      <c r="D921" s="3" t="s">
        <v>1597</v>
      </c>
      <c r="E921" s="10">
        <v>40729.599999999999</v>
      </c>
      <c r="F921" s="3" t="s">
        <v>2066</v>
      </c>
      <c r="G921" s="13">
        <v>44992</v>
      </c>
      <c r="H921" s="3" t="s">
        <v>22</v>
      </c>
      <c r="I921" s="20" t="s">
        <v>2</v>
      </c>
      <c r="J921" s="22">
        <f t="shared" si="18"/>
        <v>45037</v>
      </c>
      <c r="K921" s="8" t="s">
        <v>2067</v>
      </c>
      <c r="L921" s="8" t="s">
        <v>7</v>
      </c>
      <c r="M921" s="8" t="s">
        <v>1646</v>
      </c>
    </row>
    <row r="922" spans="1:13" ht="13.5" customHeight="1" x14ac:dyDescent="0.3">
      <c r="A922" s="13">
        <v>44998</v>
      </c>
      <c r="B922" s="3">
        <v>1049766</v>
      </c>
      <c r="C922" s="3" t="s">
        <v>1671</v>
      </c>
      <c r="D922" s="3" t="s">
        <v>1597</v>
      </c>
      <c r="E922" s="10">
        <v>415346.62</v>
      </c>
      <c r="F922" s="3" t="s">
        <v>2068</v>
      </c>
      <c r="G922" s="13">
        <v>44995</v>
      </c>
      <c r="H922" s="3" t="s">
        <v>182</v>
      </c>
      <c r="I922" s="20" t="s">
        <v>2</v>
      </c>
      <c r="J922" s="22">
        <f t="shared" si="18"/>
        <v>45040</v>
      </c>
      <c r="K922" s="8" t="s">
        <v>2069</v>
      </c>
      <c r="L922" s="8" t="s">
        <v>7</v>
      </c>
      <c r="M922" s="8" t="s">
        <v>1646</v>
      </c>
    </row>
    <row r="923" spans="1:13" ht="13.5" customHeight="1" x14ac:dyDescent="0.3">
      <c r="A923" s="13">
        <v>44999</v>
      </c>
      <c r="B923" s="3">
        <v>1162444</v>
      </c>
      <c r="C923" s="3" t="s">
        <v>1880</v>
      </c>
      <c r="D923" s="3" t="s">
        <v>1611</v>
      </c>
      <c r="E923" s="10">
        <v>37833.599999999999</v>
      </c>
      <c r="F923" s="3" t="s">
        <v>2070</v>
      </c>
      <c r="G923" s="13">
        <v>44995</v>
      </c>
      <c r="H923" s="3" t="s">
        <v>105</v>
      </c>
      <c r="I923" s="20" t="s">
        <v>2</v>
      </c>
      <c r="J923" s="22">
        <f t="shared" si="18"/>
        <v>45040</v>
      </c>
      <c r="K923" s="8" t="s">
        <v>2071</v>
      </c>
      <c r="L923" s="8" t="s">
        <v>7</v>
      </c>
      <c r="M923" s="8" t="s">
        <v>1646</v>
      </c>
    </row>
    <row r="924" spans="1:13" ht="13.5" customHeight="1" x14ac:dyDescent="0.3">
      <c r="A924" s="13">
        <v>44999</v>
      </c>
      <c r="B924" s="3">
        <v>1248487</v>
      </c>
      <c r="C924" s="3" t="s">
        <v>2019</v>
      </c>
      <c r="D924" s="3" t="s">
        <v>1614</v>
      </c>
      <c r="E924" s="10">
        <v>37260</v>
      </c>
      <c r="F924" s="3" t="s">
        <v>2072</v>
      </c>
      <c r="G924" s="13">
        <v>44996</v>
      </c>
      <c r="H924" s="3" t="s">
        <v>2021</v>
      </c>
      <c r="I924" s="20" t="s">
        <v>89</v>
      </c>
      <c r="J924" s="22">
        <f t="shared" si="18"/>
        <v>45041</v>
      </c>
      <c r="K924" s="8" t="s">
        <v>2073</v>
      </c>
      <c r="L924" s="8" t="s">
        <v>7</v>
      </c>
      <c r="M924" s="8" t="s">
        <v>1646</v>
      </c>
    </row>
    <row r="925" spans="1:13" ht="13.5" customHeight="1" x14ac:dyDescent="0.3">
      <c r="A925" s="13">
        <v>45000</v>
      </c>
      <c r="B925" s="3">
        <v>1046739</v>
      </c>
      <c r="C925" s="3" t="s">
        <v>2074</v>
      </c>
      <c r="D925" s="3" t="s">
        <v>1611</v>
      </c>
      <c r="E925" s="10">
        <v>86900</v>
      </c>
      <c r="F925" s="3" t="s">
        <v>2075</v>
      </c>
      <c r="G925" s="13">
        <v>44996</v>
      </c>
      <c r="H925" s="3" t="s">
        <v>669</v>
      </c>
      <c r="I925" s="20" t="s">
        <v>152</v>
      </c>
      <c r="J925" s="22">
        <f t="shared" si="18"/>
        <v>45041</v>
      </c>
      <c r="K925" s="8" t="s">
        <v>2076</v>
      </c>
      <c r="L925" s="8" t="s">
        <v>7</v>
      </c>
      <c r="M925" s="8" t="s">
        <v>1646</v>
      </c>
    </row>
    <row r="926" spans="1:13" ht="13.5" customHeight="1" x14ac:dyDescent="0.3">
      <c r="A926" s="13">
        <v>45000</v>
      </c>
      <c r="B926" s="3">
        <v>1248560</v>
      </c>
      <c r="C926" s="3" t="s">
        <v>2077</v>
      </c>
      <c r="D926" s="3" t="s">
        <v>1597</v>
      </c>
      <c r="E926" s="10">
        <v>15867</v>
      </c>
      <c r="F926" s="3" t="s">
        <v>2078</v>
      </c>
      <c r="G926" s="13">
        <v>44998</v>
      </c>
      <c r="H926" s="3" t="s">
        <v>182</v>
      </c>
      <c r="I926" s="20" t="s">
        <v>80</v>
      </c>
      <c r="J926" s="22">
        <f t="shared" si="18"/>
        <v>45043</v>
      </c>
      <c r="K926" s="8" t="s">
        <v>2079</v>
      </c>
      <c r="L926" s="8" t="s">
        <v>7</v>
      </c>
      <c r="M926" s="8" t="s">
        <v>1646</v>
      </c>
    </row>
    <row r="927" spans="1:13" ht="13.5" customHeight="1" x14ac:dyDescent="0.3">
      <c r="A927" s="13">
        <v>45002</v>
      </c>
      <c r="B927" s="3">
        <v>1248559</v>
      </c>
      <c r="C927" s="3" t="s">
        <v>2080</v>
      </c>
      <c r="D927" s="3" t="s">
        <v>1614</v>
      </c>
      <c r="E927" s="10">
        <v>32000</v>
      </c>
      <c r="F927" s="3" t="s">
        <v>2081</v>
      </c>
      <c r="G927" s="13">
        <v>45030</v>
      </c>
      <c r="H927" s="3" t="s">
        <v>1921</v>
      </c>
      <c r="I927" s="20" t="s">
        <v>35</v>
      </c>
      <c r="J927" s="22">
        <f t="shared" si="18"/>
        <v>45075</v>
      </c>
      <c r="K927" s="8" t="s">
        <v>2082</v>
      </c>
      <c r="L927" s="8" t="s">
        <v>7</v>
      </c>
      <c r="M927" s="8" t="s">
        <v>1646</v>
      </c>
    </row>
    <row r="928" spans="1:13" ht="13.5" customHeight="1" x14ac:dyDescent="0.3">
      <c r="A928" s="13">
        <v>45002</v>
      </c>
      <c r="B928" s="3">
        <v>1248560</v>
      </c>
      <c r="C928" s="3" t="s">
        <v>2077</v>
      </c>
      <c r="D928" s="3" t="s">
        <v>1597</v>
      </c>
      <c r="E928" s="10">
        <v>14835</v>
      </c>
      <c r="F928" s="3" t="s">
        <v>2083</v>
      </c>
      <c r="G928" s="13">
        <v>45002</v>
      </c>
      <c r="H928" s="3" t="s">
        <v>182</v>
      </c>
      <c r="I928" s="20" t="s">
        <v>80</v>
      </c>
      <c r="J928" s="22">
        <f t="shared" si="18"/>
        <v>45047</v>
      </c>
      <c r="K928" s="8" t="s">
        <v>1728</v>
      </c>
      <c r="L928" s="8" t="s">
        <v>7</v>
      </c>
      <c r="M928" s="8" t="s">
        <v>1646</v>
      </c>
    </row>
    <row r="929" spans="1:13" ht="13.5" customHeight="1" x14ac:dyDescent="0.3">
      <c r="A929" s="13">
        <v>45002</v>
      </c>
      <c r="B929" s="3">
        <v>1248560</v>
      </c>
      <c r="C929" s="3" t="s">
        <v>2077</v>
      </c>
      <c r="D929" s="3" t="s">
        <v>1597</v>
      </c>
      <c r="E929" s="10">
        <v>14835</v>
      </c>
      <c r="F929" s="3" t="s">
        <v>2084</v>
      </c>
      <c r="G929" s="13">
        <v>45002</v>
      </c>
      <c r="H929" s="3" t="s">
        <v>182</v>
      </c>
      <c r="I929" s="20" t="s">
        <v>80</v>
      </c>
      <c r="J929" s="22">
        <f t="shared" si="18"/>
        <v>45047</v>
      </c>
      <c r="K929" s="8" t="s">
        <v>1728</v>
      </c>
      <c r="L929" s="8" t="s">
        <v>7</v>
      </c>
      <c r="M929" s="8" t="s">
        <v>1646</v>
      </c>
    </row>
    <row r="930" spans="1:13" ht="13.5" customHeight="1" x14ac:dyDescent="0.3">
      <c r="A930" s="13">
        <v>45005</v>
      </c>
      <c r="B930" s="3">
        <v>1239104</v>
      </c>
      <c r="C930" s="3" t="s">
        <v>1884</v>
      </c>
      <c r="D930" s="3" t="s">
        <v>1614</v>
      </c>
      <c r="E930" s="10">
        <v>37520</v>
      </c>
      <c r="F930" s="3" t="s">
        <v>2085</v>
      </c>
      <c r="G930" s="13">
        <v>45005</v>
      </c>
      <c r="H930" s="3" t="s">
        <v>1886</v>
      </c>
      <c r="I930" s="20" t="s">
        <v>2086</v>
      </c>
      <c r="J930" s="22">
        <f t="shared" si="18"/>
        <v>45050</v>
      </c>
      <c r="K930" s="8" t="s">
        <v>2087</v>
      </c>
      <c r="L930" s="8" t="s">
        <v>7</v>
      </c>
      <c r="M930" s="8" t="s">
        <v>1646</v>
      </c>
    </row>
    <row r="931" spans="1:13" ht="13.5" customHeight="1" x14ac:dyDescent="0.3">
      <c r="A931" s="13">
        <v>45008</v>
      </c>
      <c r="B931" s="3">
        <v>1248682</v>
      </c>
      <c r="C931" s="3" t="s">
        <v>2088</v>
      </c>
      <c r="D931" s="3" t="s">
        <v>1614</v>
      </c>
      <c r="E931" s="10">
        <v>17712</v>
      </c>
      <c r="F931" s="3" t="s">
        <v>2089</v>
      </c>
      <c r="G931" s="13">
        <v>45006</v>
      </c>
      <c r="H931" s="3" t="s">
        <v>1921</v>
      </c>
      <c r="I931" s="20" t="s">
        <v>107</v>
      </c>
      <c r="J931" s="22">
        <f t="shared" si="18"/>
        <v>45051</v>
      </c>
      <c r="K931" s="8" t="s">
        <v>2090</v>
      </c>
      <c r="L931" s="8" t="s">
        <v>7</v>
      </c>
      <c r="M931" s="8" t="s">
        <v>1646</v>
      </c>
    </row>
    <row r="932" spans="1:13" ht="13.5" customHeight="1" x14ac:dyDescent="0.3">
      <c r="A932" s="13">
        <v>45014</v>
      </c>
      <c r="B932" s="3">
        <v>1046414</v>
      </c>
      <c r="C932" s="3" t="s">
        <v>1641</v>
      </c>
      <c r="D932" s="3" t="s">
        <v>1597</v>
      </c>
      <c r="E932" s="10">
        <v>200000</v>
      </c>
      <c r="F932" s="3" t="s">
        <v>2091</v>
      </c>
      <c r="G932" s="13">
        <v>44982</v>
      </c>
      <c r="H932" s="3" t="s">
        <v>29</v>
      </c>
      <c r="I932" s="20" t="s">
        <v>2</v>
      </c>
      <c r="J932" s="22">
        <f t="shared" si="18"/>
        <v>45027</v>
      </c>
      <c r="K932" s="8" t="s">
        <v>2092</v>
      </c>
      <c r="L932" s="8" t="s">
        <v>7</v>
      </c>
      <c r="M932" s="8" t="s">
        <v>1646</v>
      </c>
    </row>
    <row r="933" spans="1:13" ht="13.5" customHeight="1" x14ac:dyDescent="0.3">
      <c r="A933" s="13">
        <v>45014</v>
      </c>
      <c r="B933" s="3">
        <v>1046414</v>
      </c>
      <c r="C933" s="3" t="s">
        <v>1641</v>
      </c>
      <c r="D933" s="3" t="s">
        <v>1597</v>
      </c>
      <c r="E933" s="10">
        <v>200000</v>
      </c>
      <c r="F933" s="3" t="s">
        <v>2093</v>
      </c>
      <c r="G933" s="13">
        <v>44982</v>
      </c>
      <c r="H933" s="3" t="s">
        <v>29</v>
      </c>
      <c r="I933" s="20" t="s">
        <v>2</v>
      </c>
      <c r="J933" s="22">
        <f t="shared" si="18"/>
        <v>45027</v>
      </c>
      <c r="K933" s="8" t="s">
        <v>2094</v>
      </c>
      <c r="L933" s="8" t="s">
        <v>7</v>
      </c>
      <c r="M933" s="8" t="s">
        <v>1646</v>
      </c>
    </row>
    <row r="934" spans="1:13" ht="13.5" customHeight="1" x14ac:dyDescent="0.3">
      <c r="A934" s="13">
        <v>45019</v>
      </c>
      <c r="B934" s="3">
        <v>1049766</v>
      </c>
      <c r="C934" s="3" t="s">
        <v>1671</v>
      </c>
      <c r="D934" s="3" t="s">
        <v>1597</v>
      </c>
      <c r="E934" s="10">
        <v>252783.65</v>
      </c>
      <c r="F934" s="3" t="s">
        <v>2095</v>
      </c>
      <c r="G934" s="13">
        <v>45016</v>
      </c>
      <c r="H934" s="3" t="s">
        <v>182</v>
      </c>
      <c r="I934" s="20" t="s">
        <v>2</v>
      </c>
      <c r="J934" s="22">
        <f t="shared" si="18"/>
        <v>45061</v>
      </c>
      <c r="K934" s="8" t="s">
        <v>2069</v>
      </c>
      <c r="L934" s="8" t="s">
        <v>7</v>
      </c>
      <c r="M934" s="8" t="s">
        <v>1646</v>
      </c>
    </row>
    <row r="935" spans="1:13" ht="13.5" customHeight="1" x14ac:dyDescent="0.3">
      <c r="A935" s="13">
        <v>45103</v>
      </c>
      <c r="B935" s="3">
        <v>1046414</v>
      </c>
      <c r="C935" s="3" t="s">
        <v>1641</v>
      </c>
      <c r="D935" s="3" t="s">
        <v>1614</v>
      </c>
      <c r="E935" s="10">
        <v>200000</v>
      </c>
      <c r="F935" s="3" t="s">
        <v>2061</v>
      </c>
      <c r="G935" s="13">
        <v>45099</v>
      </c>
      <c r="H935" s="3" t="s">
        <v>29</v>
      </c>
      <c r="I935" s="3" t="s">
        <v>2</v>
      </c>
      <c r="J935" s="22">
        <f t="shared" si="18"/>
        <v>45144</v>
      </c>
      <c r="K935" s="3" t="s">
        <v>2096</v>
      </c>
      <c r="L935" s="8" t="s">
        <v>7</v>
      </c>
      <c r="M935" s="8" t="s">
        <v>1646</v>
      </c>
    </row>
    <row r="936" spans="1:13" ht="13.5" customHeight="1" x14ac:dyDescent="0.3">
      <c r="A936" s="13">
        <v>45026</v>
      </c>
      <c r="B936" s="3">
        <v>1046363</v>
      </c>
      <c r="C936" s="3" t="s">
        <v>1680</v>
      </c>
      <c r="D936" s="3" t="s">
        <v>1614</v>
      </c>
      <c r="E936" s="10">
        <v>200000</v>
      </c>
      <c r="F936" s="3" t="s">
        <v>2097</v>
      </c>
      <c r="G936" s="13">
        <v>45022</v>
      </c>
      <c r="H936" s="3" t="s">
        <v>29</v>
      </c>
      <c r="I936" s="20" t="s">
        <v>2</v>
      </c>
      <c r="J936" s="22">
        <f t="shared" si="18"/>
        <v>45067</v>
      </c>
      <c r="K936" s="8" t="s">
        <v>1271</v>
      </c>
      <c r="L936" s="8" t="s">
        <v>7</v>
      </c>
      <c r="M936" s="8" t="s">
        <v>1646</v>
      </c>
    </row>
    <row r="937" spans="1:13" ht="13.5" customHeight="1" x14ac:dyDescent="0.3">
      <c r="A937" s="13">
        <v>45026</v>
      </c>
      <c r="B937" s="3">
        <v>1047365</v>
      </c>
      <c r="C937" s="3" t="s">
        <v>1708</v>
      </c>
      <c r="D937" s="3" t="s">
        <v>1597</v>
      </c>
      <c r="E937" s="10">
        <v>38886.400000000001</v>
      </c>
      <c r="F937" s="3" t="s">
        <v>2098</v>
      </c>
      <c r="G937" s="13">
        <v>45022</v>
      </c>
      <c r="H937" s="3" t="s">
        <v>22</v>
      </c>
      <c r="I937" s="20" t="s">
        <v>2</v>
      </c>
      <c r="J937" s="22">
        <f t="shared" si="18"/>
        <v>45067</v>
      </c>
      <c r="K937" s="8" t="s">
        <v>2099</v>
      </c>
      <c r="L937" s="8" t="s">
        <v>7</v>
      </c>
      <c r="M937" s="8" t="s">
        <v>1646</v>
      </c>
    </row>
    <row r="938" spans="1:13" ht="13.5" customHeight="1" x14ac:dyDescent="0.3">
      <c r="A938" s="13">
        <v>45026</v>
      </c>
      <c r="B938" s="3">
        <v>1047365</v>
      </c>
      <c r="C938" s="3" t="s">
        <v>1708</v>
      </c>
      <c r="D938" s="3" t="s">
        <v>1597</v>
      </c>
      <c r="E938" s="10">
        <v>41036.800000000003</v>
      </c>
      <c r="F938" s="3" t="s">
        <v>2100</v>
      </c>
      <c r="G938" s="13">
        <v>45022</v>
      </c>
      <c r="H938" s="3" t="s">
        <v>22</v>
      </c>
      <c r="I938" s="20" t="s">
        <v>2</v>
      </c>
      <c r="J938" s="22">
        <f t="shared" si="18"/>
        <v>45067</v>
      </c>
      <c r="K938" s="8" t="s">
        <v>2101</v>
      </c>
      <c r="L938" s="8" t="s">
        <v>7</v>
      </c>
      <c r="M938" s="8" t="s">
        <v>1646</v>
      </c>
    </row>
    <row r="939" spans="1:13" ht="13.5" customHeight="1" x14ac:dyDescent="0.3">
      <c r="A939" s="13">
        <v>45028</v>
      </c>
      <c r="B939" s="3">
        <v>1046363</v>
      </c>
      <c r="C939" s="3" t="s">
        <v>1680</v>
      </c>
      <c r="D939" s="3" t="s">
        <v>1614</v>
      </c>
      <c r="E939" s="10">
        <v>200000</v>
      </c>
      <c r="F939" s="3" t="s">
        <v>2102</v>
      </c>
      <c r="G939" s="13">
        <v>45026</v>
      </c>
      <c r="H939" s="3" t="s">
        <v>29</v>
      </c>
      <c r="I939" s="20" t="s">
        <v>2</v>
      </c>
      <c r="J939" s="22">
        <f t="shared" si="18"/>
        <v>45071</v>
      </c>
      <c r="K939" s="8" t="s">
        <v>2103</v>
      </c>
      <c r="L939" s="8" t="s">
        <v>7</v>
      </c>
      <c r="M939" s="8" t="s">
        <v>1646</v>
      </c>
    </row>
    <row r="940" spans="1:13" ht="13.5" customHeight="1" x14ac:dyDescent="0.3">
      <c r="A940" s="13">
        <v>45029</v>
      </c>
      <c r="B940" s="3">
        <v>1157569</v>
      </c>
      <c r="C940" s="3" t="s">
        <v>2052</v>
      </c>
      <c r="D940" s="3" t="s">
        <v>1614</v>
      </c>
      <c r="E940" s="10">
        <v>140000</v>
      </c>
      <c r="F940" s="3" t="s">
        <v>2104</v>
      </c>
      <c r="G940" s="13">
        <v>45121</v>
      </c>
      <c r="H940" s="3" t="s">
        <v>2105</v>
      </c>
      <c r="I940" s="20" t="s">
        <v>187</v>
      </c>
      <c r="J940" s="22">
        <f t="shared" si="18"/>
        <v>45166</v>
      </c>
      <c r="K940" s="8" t="s">
        <v>2106</v>
      </c>
      <c r="L940" s="8" t="s">
        <v>7</v>
      </c>
      <c r="M940" s="8" t="s">
        <v>1646</v>
      </c>
    </row>
    <row r="941" spans="1:13" ht="13.5" customHeight="1" x14ac:dyDescent="0.3">
      <c r="A941" s="13">
        <v>45029</v>
      </c>
      <c r="B941" s="3">
        <v>1216148</v>
      </c>
      <c r="C941" s="3" t="s">
        <v>1766</v>
      </c>
      <c r="D941" s="3" t="s">
        <v>1611</v>
      </c>
      <c r="E941" s="10">
        <v>40532.400000000001</v>
      </c>
      <c r="F941" s="3" t="s">
        <v>2107</v>
      </c>
      <c r="G941" s="13">
        <v>45027</v>
      </c>
      <c r="H941" s="3" t="s">
        <v>38</v>
      </c>
      <c r="I941" s="20" t="s">
        <v>2</v>
      </c>
      <c r="J941" s="22">
        <f t="shared" si="18"/>
        <v>45072</v>
      </c>
      <c r="K941" s="8" t="s">
        <v>2108</v>
      </c>
      <c r="L941" s="8" t="s">
        <v>7</v>
      </c>
      <c r="M941" s="8" t="s">
        <v>1646</v>
      </c>
    </row>
    <row r="942" spans="1:13" ht="13.5" customHeight="1" x14ac:dyDescent="0.3">
      <c r="A942" s="13">
        <v>45030</v>
      </c>
      <c r="B942" s="3">
        <v>1242145</v>
      </c>
      <c r="C942" s="3" t="s">
        <v>1628</v>
      </c>
      <c r="D942" s="3" t="s">
        <v>1611</v>
      </c>
      <c r="E942" s="10">
        <v>39000</v>
      </c>
      <c r="F942" s="3" t="s">
        <v>2109</v>
      </c>
      <c r="G942" s="13">
        <v>45028</v>
      </c>
      <c r="H942" s="3" t="s">
        <v>1630</v>
      </c>
      <c r="I942" s="20" t="s">
        <v>164</v>
      </c>
      <c r="J942" s="22">
        <f t="shared" si="18"/>
        <v>45073</v>
      </c>
      <c r="K942" s="8" t="s">
        <v>2110</v>
      </c>
      <c r="L942" s="8" t="s">
        <v>7</v>
      </c>
      <c r="M942" s="8" t="s">
        <v>1646</v>
      </c>
    </row>
    <row r="943" spans="1:13" ht="13.5" customHeight="1" x14ac:dyDescent="0.3">
      <c r="A943" s="13">
        <v>44974</v>
      </c>
      <c r="B943" s="3">
        <v>1047189</v>
      </c>
      <c r="C943" s="3" t="s">
        <v>1610</v>
      </c>
      <c r="D943" s="10" t="s">
        <v>1611</v>
      </c>
      <c r="E943" s="10">
        <v>1500000</v>
      </c>
      <c r="F943" s="3" t="s">
        <v>1612</v>
      </c>
      <c r="G943" s="13">
        <v>44972</v>
      </c>
      <c r="H943" s="3" t="s">
        <v>10</v>
      </c>
      <c r="I943" s="20" t="s">
        <v>2</v>
      </c>
      <c r="J943" s="22">
        <f t="shared" si="18"/>
        <v>45017</v>
      </c>
      <c r="K943" s="8" t="s">
        <v>1613</v>
      </c>
      <c r="L943" s="8" t="s">
        <v>4</v>
      </c>
      <c r="M943" s="8" t="s">
        <v>1646</v>
      </c>
    </row>
    <row r="944" spans="1:13" ht="13.5" customHeight="1" x14ac:dyDescent="0.3">
      <c r="A944" s="13">
        <v>45105</v>
      </c>
      <c r="B944" s="3">
        <v>1154021</v>
      </c>
      <c r="C944" s="3" t="s">
        <v>2111</v>
      </c>
      <c r="D944" s="3" t="s">
        <v>1614</v>
      </c>
      <c r="E944" s="10">
        <v>5000</v>
      </c>
      <c r="F944" s="3" t="s">
        <v>2112</v>
      </c>
      <c r="G944" s="13">
        <v>45103</v>
      </c>
      <c r="H944" s="3" t="s">
        <v>136</v>
      </c>
      <c r="I944" s="3" t="s">
        <v>2</v>
      </c>
      <c r="J944" s="22">
        <f t="shared" si="18"/>
        <v>45148</v>
      </c>
      <c r="K944" s="3" t="s">
        <v>2113</v>
      </c>
      <c r="L944" s="8" t="s">
        <v>7</v>
      </c>
      <c r="M944" s="8" t="s">
        <v>1646</v>
      </c>
    </row>
    <row r="945" spans="1:13" ht="13.5" customHeight="1" x14ac:dyDescent="0.3">
      <c r="A945" s="13">
        <v>45034</v>
      </c>
      <c r="B945" s="3">
        <v>1049766</v>
      </c>
      <c r="C945" s="3" t="s">
        <v>1671</v>
      </c>
      <c r="D945" s="3" t="s">
        <v>1597</v>
      </c>
      <c r="E945" s="10">
        <v>84432.66</v>
      </c>
      <c r="F945" s="3" t="s">
        <v>2114</v>
      </c>
      <c r="G945" s="13">
        <v>45031</v>
      </c>
      <c r="H945" s="3" t="s">
        <v>182</v>
      </c>
      <c r="I945" s="20" t="s">
        <v>2</v>
      </c>
      <c r="J945" s="22">
        <f t="shared" si="18"/>
        <v>45076</v>
      </c>
      <c r="K945" s="8" t="s">
        <v>2069</v>
      </c>
      <c r="L945" s="8" t="s">
        <v>7</v>
      </c>
      <c r="M945" s="8" t="s">
        <v>1646</v>
      </c>
    </row>
    <row r="946" spans="1:13" ht="13.5" customHeight="1" x14ac:dyDescent="0.3">
      <c r="A946" s="13">
        <v>45034</v>
      </c>
      <c r="B946" s="3">
        <v>1248565</v>
      </c>
      <c r="C946" s="3" t="s">
        <v>2115</v>
      </c>
      <c r="D946" s="3" t="s">
        <v>1614</v>
      </c>
      <c r="E946" s="10">
        <v>40733.279999999999</v>
      </c>
      <c r="F946" s="3" t="s">
        <v>2116</v>
      </c>
      <c r="G946" s="13">
        <v>45034</v>
      </c>
      <c r="H946" s="3" t="s">
        <v>2117</v>
      </c>
      <c r="I946" s="20" t="s">
        <v>2118</v>
      </c>
      <c r="J946" s="22">
        <f t="shared" si="18"/>
        <v>45079</v>
      </c>
      <c r="K946" s="8" t="s">
        <v>2119</v>
      </c>
      <c r="L946" s="8" t="s">
        <v>7</v>
      </c>
      <c r="M946" s="8" t="s">
        <v>1646</v>
      </c>
    </row>
    <row r="947" spans="1:13" ht="13.5" customHeight="1" x14ac:dyDescent="0.3">
      <c r="A947" s="13">
        <v>45035</v>
      </c>
      <c r="B947" s="3">
        <v>1162444</v>
      </c>
      <c r="C947" s="3" t="s">
        <v>1880</v>
      </c>
      <c r="D947" s="3" t="s">
        <v>1611</v>
      </c>
      <c r="E947" s="10">
        <v>41174.639999999999</v>
      </c>
      <c r="F947" s="3" t="s">
        <v>2120</v>
      </c>
      <c r="G947" s="13">
        <v>45031</v>
      </c>
      <c r="H947" s="3" t="s">
        <v>105</v>
      </c>
      <c r="I947" s="20" t="s">
        <v>2</v>
      </c>
      <c r="J947" s="22">
        <f t="shared" si="18"/>
        <v>45076</v>
      </c>
      <c r="K947" s="8" t="s">
        <v>2121</v>
      </c>
      <c r="L947" s="8" t="s">
        <v>7</v>
      </c>
      <c r="M947" s="8" t="s">
        <v>1646</v>
      </c>
    </row>
    <row r="948" spans="1:13" ht="13.5" customHeight="1" x14ac:dyDescent="0.3">
      <c r="A948" s="13">
        <v>44921</v>
      </c>
      <c r="B948" s="3">
        <v>1216384</v>
      </c>
      <c r="C948" s="3" t="s">
        <v>1774</v>
      </c>
      <c r="D948" s="10" t="s">
        <v>1597</v>
      </c>
      <c r="E948" s="10">
        <v>40971.43</v>
      </c>
      <c r="F948" s="3" t="s">
        <v>2122</v>
      </c>
      <c r="G948" s="13">
        <v>44917</v>
      </c>
      <c r="H948" s="3" t="s">
        <v>22</v>
      </c>
      <c r="I948" s="20" t="s">
        <v>2</v>
      </c>
      <c r="J948" s="22">
        <f t="shared" si="18"/>
        <v>44962</v>
      </c>
      <c r="K948" s="3" t="s">
        <v>2123</v>
      </c>
      <c r="L948" s="8" t="s">
        <v>4</v>
      </c>
      <c r="M948" s="8" t="s">
        <v>1646</v>
      </c>
    </row>
    <row r="949" spans="1:13" ht="13.5" customHeight="1" x14ac:dyDescent="0.3">
      <c r="A949" s="13">
        <v>45037</v>
      </c>
      <c r="B949" s="3">
        <v>1096721</v>
      </c>
      <c r="C949" s="3" t="s">
        <v>1816</v>
      </c>
      <c r="D949" s="3" t="s">
        <v>1597</v>
      </c>
      <c r="E949" s="10">
        <v>130000</v>
      </c>
      <c r="F949" s="3" t="s">
        <v>2124</v>
      </c>
      <c r="G949" s="13">
        <v>45036</v>
      </c>
      <c r="H949" s="3" t="s">
        <v>12</v>
      </c>
      <c r="I949" s="20" t="s">
        <v>2</v>
      </c>
      <c r="J949" s="22">
        <f t="shared" si="18"/>
        <v>45081</v>
      </c>
      <c r="K949" s="8" t="s">
        <v>2125</v>
      </c>
      <c r="L949" s="8" t="s">
        <v>7</v>
      </c>
      <c r="M949" s="8" t="s">
        <v>1646</v>
      </c>
    </row>
    <row r="950" spans="1:13" ht="13.5" customHeight="1" x14ac:dyDescent="0.3">
      <c r="A950" s="13">
        <v>45037</v>
      </c>
      <c r="B950" s="3">
        <v>1046537</v>
      </c>
      <c r="C950" s="3" t="s">
        <v>2126</v>
      </c>
      <c r="D950" s="3" t="s">
        <v>1597</v>
      </c>
      <c r="E950" s="10">
        <v>35000</v>
      </c>
      <c r="F950" s="3" t="s">
        <v>2127</v>
      </c>
      <c r="G950" s="13">
        <v>45035</v>
      </c>
      <c r="H950" s="3" t="s">
        <v>6</v>
      </c>
      <c r="I950" s="20" t="s">
        <v>2</v>
      </c>
      <c r="J950" s="22">
        <f t="shared" si="18"/>
        <v>45080</v>
      </c>
      <c r="K950" s="8" t="s">
        <v>1309</v>
      </c>
      <c r="L950" s="8" t="s">
        <v>7</v>
      </c>
      <c r="M950" s="8" t="s">
        <v>1646</v>
      </c>
    </row>
    <row r="951" spans="1:13" ht="13.5" customHeight="1" x14ac:dyDescent="0.3">
      <c r="A951" s="13">
        <v>45037</v>
      </c>
      <c r="B951" s="3">
        <v>1190954</v>
      </c>
      <c r="C951" s="3" t="s">
        <v>2128</v>
      </c>
      <c r="D951" s="3" t="s">
        <v>1597</v>
      </c>
      <c r="E951" s="10">
        <v>38000</v>
      </c>
      <c r="F951" s="3" t="s">
        <v>2129</v>
      </c>
      <c r="G951" s="13">
        <v>45035</v>
      </c>
      <c r="H951" s="3" t="s">
        <v>12</v>
      </c>
      <c r="I951" s="20" t="s">
        <v>2</v>
      </c>
      <c r="J951" s="22">
        <f t="shared" si="18"/>
        <v>45080</v>
      </c>
      <c r="K951" s="8" t="s">
        <v>1309</v>
      </c>
      <c r="L951" s="8" t="s">
        <v>7</v>
      </c>
      <c r="M951" s="8" t="s">
        <v>1646</v>
      </c>
    </row>
    <row r="952" spans="1:13" ht="13.5" customHeight="1" x14ac:dyDescent="0.3">
      <c r="A952" s="13">
        <v>45037</v>
      </c>
      <c r="B952" s="3">
        <v>1231587</v>
      </c>
      <c r="C952" s="3" t="s">
        <v>2130</v>
      </c>
      <c r="D952" s="3" t="s">
        <v>1597</v>
      </c>
      <c r="E952" s="10">
        <v>400000</v>
      </c>
      <c r="F952" s="3" t="s">
        <v>2131</v>
      </c>
      <c r="G952" s="13">
        <v>45035</v>
      </c>
      <c r="H952" s="3" t="s">
        <v>12</v>
      </c>
      <c r="I952" s="20" t="s">
        <v>2</v>
      </c>
      <c r="J952" s="22">
        <f t="shared" si="18"/>
        <v>45080</v>
      </c>
      <c r="K952" s="8" t="s">
        <v>1309</v>
      </c>
      <c r="L952" s="8" t="s">
        <v>7</v>
      </c>
      <c r="M952" s="8" t="s">
        <v>1646</v>
      </c>
    </row>
    <row r="953" spans="1:13" ht="13.5" customHeight="1" x14ac:dyDescent="0.3">
      <c r="A953" s="13">
        <v>45041</v>
      </c>
      <c r="B953" s="3">
        <v>1242145</v>
      </c>
      <c r="C953" s="3" t="s">
        <v>1628</v>
      </c>
      <c r="D953" s="3" t="s">
        <v>1597</v>
      </c>
      <c r="E953" s="10">
        <v>38000</v>
      </c>
      <c r="F953" s="3" t="s">
        <v>2132</v>
      </c>
      <c r="G953" s="13">
        <v>45036</v>
      </c>
      <c r="H953" s="3" t="s">
        <v>1630</v>
      </c>
      <c r="I953" s="20" t="s">
        <v>2</v>
      </c>
      <c r="J953" s="22">
        <f t="shared" si="18"/>
        <v>45081</v>
      </c>
      <c r="K953" s="8" t="s">
        <v>2133</v>
      </c>
      <c r="L953" s="8" t="s">
        <v>7</v>
      </c>
      <c r="M953" s="8" t="s">
        <v>1646</v>
      </c>
    </row>
    <row r="954" spans="1:13" ht="13.5" customHeight="1" x14ac:dyDescent="0.3">
      <c r="A954" s="13">
        <v>45044</v>
      </c>
      <c r="B954" s="3">
        <v>1242145</v>
      </c>
      <c r="C954" s="3" t="s">
        <v>1628</v>
      </c>
      <c r="D954" s="3" t="s">
        <v>1597</v>
      </c>
      <c r="E954" s="10">
        <v>37500</v>
      </c>
      <c r="F954" s="3" t="s">
        <v>2134</v>
      </c>
      <c r="G954" s="13">
        <v>45042</v>
      </c>
      <c r="H954" s="3" t="s">
        <v>1630</v>
      </c>
      <c r="I954" s="20" t="s">
        <v>2</v>
      </c>
      <c r="J954" s="22">
        <f t="shared" si="18"/>
        <v>45087</v>
      </c>
      <c r="K954" s="8" t="s">
        <v>2135</v>
      </c>
      <c r="L954" s="8" t="s">
        <v>7</v>
      </c>
      <c r="M954" s="8" t="s">
        <v>1646</v>
      </c>
    </row>
    <row r="955" spans="1:13" ht="13.5" customHeight="1" x14ac:dyDescent="0.3">
      <c r="A955" s="13">
        <v>45050</v>
      </c>
      <c r="B955" s="3">
        <v>1248741</v>
      </c>
      <c r="C955" s="3" t="s">
        <v>2136</v>
      </c>
      <c r="D955" s="3" t="s">
        <v>1611</v>
      </c>
      <c r="E955" s="10">
        <v>40532.400000000001</v>
      </c>
      <c r="F955" s="3" t="s">
        <v>2137</v>
      </c>
      <c r="G955" s="13">
        <v>45048</v>
      </c>
      <c r="H955" s="3" t="s">
        <v>10</v>
      </c>
      <c r="I955" s="3" t="s">
        <v>2138</v>
      </c>
      <c r="J955" s="22">
        <f t="shared" si="18"/>
        <v>45093</v>
      </c>
      <c r="K955" s="3" t="s">
        <v>2139</v>
      </c>
      <c r="L955" s="8" t="s">
        <v>7</v>
      </c>
      <c r="M955" s="8" t="s">
        <v>1646</v>
      </c>
    </row>
    <row r="956" spans="1:13" ht="13.5" customHeight="1" x14ac:dyDescent="0.3">
      <c r="A956" s="13">
        <v>45055</v>
      </c>
      <c r="B956" s="3">
        <v>1248559</v>
      </c>
      <c r="C956" s="3" t="s">
        <v>2080</v>
      </c>
      <c r="D956" s="3" t="s">
        <v>1614</v>
      </c>
      <c r="E956" s="10">
        <v>17432</v>
      </c>
      <c r="F956" s="3" t="s">
        <v>2140</v>
      </c>
      <c r="G956" s="13">
        <v>45054</v>
      </c>
      <c r="H956" s="3" t="s">
        <v>1921</v>
      </c>
      <c r="I956" s="3" t="s">
        <v>272</v>
      </c>
      <c r="J956" s="6">
        <f t="shared" si="18"/>
        <v>45099</v>
      </c>
      <c r="K956" s="3" t="s">
        <v>2141</v>
      </c>
      <c r="L956" s="8" t="s">
        <v>7</v>
      </c>
      <c r="M956" s="8" t="s">
        <v>1646</v>
      </c>
    </row>
    <row r="957" spans="1:13" ht="13.5" customHeight="1" x14ac:dyDescent="0.3">
      <c r="A957" s="13">
        <v>45057</v>
      </c>
      <c r="B957" s="3">
        <v>1248304</v>
      </c>
      <c r="C957" s="3" t="s">
        <v>1919</v>
      </c>
      <c r="D957" s="3" t="s">
        <v>1614</v>
      </c>
      <c r="E957" s="10">
        <v>13300</v>
      </c>
      <c r="F957" s="3" t="s">
        <v>2142</v>
      </c>
      <c r="G957" s="13">
        <v>45055</v>
      </c>
      <c r="H957" s="3" t="s">
        <v>1921</v>
      </c>
      <c r="I957" s="3" t="s">
        <v>2118</v>
      </c>
      <c r="J957" s="6">
        <f t="shared" si="18"/>
        <v>45100</v>
      </c>
      <c r="K957" s="3" t="s">
        <v>2143</v>
      </c>
      <c r="L957" s="8" t="s">
        <v>7</v>
      </c>
      <c r="M957" s="8" t="s">
        <v>1646</v>
      </c>
    </row>
    <row r="958" spans="1:13" ht="13.5" customHeight="1" x14ac:dyDescent="0.3">
      <c r="A958" s="13">
        <v>45057</v>
      </c>
      <c r="B958" s="3">
        <v>1248487</v>
      </c>
      <c r="C958" s="3" t="s">
        <v>2019</v>
      </c>
      <c r="D958" s="3" t="s">
        <v>1614</v>
      </c>
      <c r="E958" s="10">
        <v>39276</v>
      </c>
      <c r="F958" s="3" t="s">
        <v>2144</v>
      </c>
      <c r="G958" s="13">
        <v>45055</v>
      </c>
      <c r="H958" s="3" t="s">
        <v>2021</v>
      </c>
      <c r="I958" s="3" t="s">
        <v>2118</v>
      </c>
      <c r="J958" s="6">
        <f t="shared" si="18"/>
        <v>45100</v>
      </c>
      <c r="K958" s="3" t="s">
        <v>2145</v>
      </c>
      <c r="L958" s="8" t="s">
        <v>7</v>
      </c>
      <c r="M958" s="8" t="s">
        <v>1646</v>
      </c>
    </row>
    <row r="959" spans="1:13" ht="13.5" customHeight="1" x14ac:dyDescent="0.3">
      <c r="A959" s="13">
        <v>45057</v>
      </c>
      <c r="B959" s="3">
        <v>1248490</v>
      </c>
      <c r="C959" s="3" t="s">
        <v>2038</v>
      </c>
      <c r="D959" s="3" t="s">
        <v>1614</v>
      </c>
      <c r="E959" s="10">
        <v>17830</v>
      </c>
      <c r="F959" s="3" t="s">
        <v>2146</v>
      </c>
      <c r="G959" s="13">
        <v>45055</v>
      </c>
      <c r="H959" s="3" t="s">
        <v>1921</v>
      </c>
      <c r="I959" s="3" t="s">
        <v>72</v>
      </c>
      <c r="J959" s="6">
        <f t="shared" si="18"/>
        <v>45100</v>
      </c>
      <c r="K959" s="3" t="s">
        <v>2147</v>
      </c>
      <c r="L959" s="8" t="s">
        <v>7</v>
      </c>
      <c r="M959" s="8" t="s">
        <v>1646</v>
      </c>
    </row>
    <row r="960" spans="1:13" ht="13.5" customHeight="1" x14ac:dyDescent="0.3">
      <c r="A960" s="13">
        <v>45058</v>
      </c>
      <c r="B960" s="3">
        <v>1219980</v>
      </c>
      <c r="C960" s="3" t="s">
        <v>2148</v>
      </c>
      <c r="D960" s="3" t="s">
        <v>1597</v>
      </c>
      <c r="E960" s="10">
        <v>260000</v>
      </c>
      <c r="F960" s="3" t="s">
        <v>2149</v>
      </c>
      <c r="G960" s="13">
        <v>45061</v>
      </c>
      <c r="H960" s="3" t="s">
        <v>2150</v>
      </c>
      <c r="I960" s="20" t="s">
        <v>2151</v>
      </c>
      <c r="J960" s="6">
        <f t="shared" si="18"/>
        <v>45106</v>
      </c>
      <c r="K960" s="3" t="s">
        <v>2152</v>
      </c>
      <c r="L960" s="8" t="s">
        <v>7</v>
      </c>
      <c r="M960" s="8" t="s">
        <v>1646</v>
      </c>
    </row>
    <row r="961" spans="1:13" ht="13.5" customHeight="1" x14ac:dyDescent="0.3">
      <c r="A961" s="13">
        <v>45061</v>
      </c>
      <c r="B961" s="3">
        <v>1046804</v>
      </c>
      <c r="C961" s="3" t="s">
        <v>1650</v>
      </c>
      <c r="D961" s="3" t="s">
        <v>1597</v>
      </c>
      <c r="E961" s="10">
        <v>200000</v>
      </c>
      <c r="F961" s="3" t="s">
        <v>2153</v>
      </c>
      <c r="G961" s="13">
        <v>45055</v>
      </c>
      <c r="H961" s="3" t="s">
        <v>1789</v>
      </c>
      <c r="I961" s="20" t="s">
        <v>2118</v>
      </c>
      <c r="J961" s="22">
        <f t="shared" si="18"/>
        <v>45100</v>
      </c>
      <c r="K961" s="3" t="s">
        <v>2154</v>
      </c>
      <c r="L961" s="8" t="s">
        <v>7</v>
      </c>
      <c r="M961" s="8" t="s">
        <v>1646</v>
      </c>
    </row>
    <row r="962" spans="1:13" ht="13.5" customHeight="1" x14ac:dyDescent="0.3">
      <c r="A962" s="13">
        <v>45075</v>
      </c>
      <c r="B962" s="3">
        <v>1241714</v>
      </c>
      <c r="C962" s="3" t="s">
        <v>1664</v>
      </c>
      <c r="D962" s="3" t="s">
        <v>1611</v>
      </c>
      <c r="E962" s="10">
        <v>38280.6</v>
      </c>
      <c r="F962" s="3" t="s">
        <v>2155</v>
      </c>
      <c r="G962" s="13">
        <v>45070</v>
      </c>
      <c r="H962" s="3" t="s">
        <v>105</v>
      </c>
      <c r="I962" s="20" t="s">
        <v>35</v>
      </c>
      <c r="J962" s="22">
        <f t="shared" si="18"/>
        <v>45115</v>
      </c>
      <c r="K962" s="3" t="s">
        <v>2156</v>
      </c>
      <c r="L962" s="8" t="s">
        <v>7</v>
      </c>
      <c r="M962" s="8" t="s">
        <v>1646</v>
      </c>
    </row>
    <row r="963" spans="1:13" ht="13.5" customHeight="1" x14ac:dyDescent="0.3">
      <c r="A963" s="13">
        <v>45075</v>
      </c>
      <c r="B963" s="3">
        <v>1046788</v>
      </c>
      <c r="C963" s="3" t="s">
        <v>1638</v>
      </c>
      <c r="D963" s="3" t="s">
        <v>1597</v>
      </c>
      <c r="E963" s="10">
        <v>39672</v>
      </c>
      <c r="F963" s="3" t="s">
        <v>2157</v>
      </c>
      <c r="G963" s="13">
        <v>45072</v>
      </c>
      <c r="H963" s="3" t="s">
        <v>6</v>
      </c>
      <c r="I963" s="20" t="s">
        <v>2</v>
      </c>
      <c r="J963" s="22">
        <f t="shared" si="18"/>
        <v>45117</v>
      </c>
      <c r="K963" s="3" t="s">
        <v>2158</v>
      </c>
      <c r="L963" s="8" t="s">
        <v>7</v>
      </c>
      <c r="M963" s="8" t="s">
        <v>1646</v>
      </c>
    </row>
    <row r="964" spans="1:13" ht="13.5" customHeight="1" x14ac:dyDescent="0.3">
      <c r="A964" s="13">
        <v>45078</v>
      </c>
      <c r="B964" s="3">
        <v>1242145</v>
      </c>
      <c r="C964" s="3" t="s">
        <v>1628</v>
      </c>
      <c r="D964" s="3" t="s">
        <v>1597</v>
      </c>
      <c r="E964" s="10">
        <v>112000</v>
      </c>
      <c r="F964" s="3" t="s">
        <v>2159</v>
      </c>
      <c r="G964" s="13">
        <v>45075</v>
      </c>
      <c r="H964" s="3" t="s">
        <v>1630</v>
      </c>
      <c r="I964" s="20" t="s">
        <v>89</v>
      </c>
      <c r="J964" s="22">
        <f t="shared" si="18"/>
        <v>45120</v>
      </c>
      <c r="K964" s="3" t="s">
        <v>2160</v>
      </c>
      <c r="L964" s="8" t="s">
        <v>7</v>
      </c>
      <c r="M964" s="8" t="s">
        <v>1646</v>
      </c>
    </row>
    <row r="965" spans="1:13" ht="13.5" customHeight="1" x14ac:dyDescent="0.3">
      <c r="A965" s="13">
        <v>45078</v>
      </c>
      <c r="B965" s="3">
        <v>1242145</v>
      </c>
      <c r="C965" s="3" t="s">
        <v>1628</v>
      </c>
      <c r="D965" s="3" t="s">
        <v>1597</v>
      </c>
      <c r="E965" s="10">
        <v>116000</v>
      </c>
      <c r="F965" s="3" t="s">
        <v>2161</v>
      </c>
      <c r="G965" s="13">
        <v>45075</v>
      </c>
      <c r="H965" s="3" t="s">
        <v>1630</v>
      </c>
      <c r="I965" s="20" t="s">
        <v>89</v>
      </c>
      <c r="J965" s="22">
        <f t="shared" si="18"/>
        <v>45120</v>
      </c>
      <c r="K965" s="3" t="s">
        <v>2162</v>
      </c>
      <c r="L965" s="8" t="s">
        <v>7</v>
      </c>
      <c r="M965" s="8" t="s">
        <v>1646</v>
      </c>
    </row>
    <row r="966" spans="1:13" ht="13.5" customHeight="1" x14ac:dyDescent="0.3">
      <c r="A966" s="13">
        <v>45078</v>
      </c>
      <c r="B966" s="3">
        <v>1242145</v>
      </c>
      <c r="C966" s="3" t="s">
        <v>1628</v>
      </c>
      <c r="D966" s="3" t="s">
        <v>1597</v>
      </c>
      <c r="E966" s="10">
        <v>59000</v>
      </c>
      <c r="F966" s="3" t="s">
        <v>2163</v>
      </c>
      <c r="G966" s="13">
        <v>45075</v>
      </c>
      <c r="H966" s="3" t="s">
        <v>1630</v>
      </c>
      <c r="I966" s="20" t="s">
        <v>89</v>
      </c>
      <c r="J966" s="22">
        <f t="shared" si="18"/>
        <v>45120</v>
      </c>
      <c r="K966" s="3" t="s">
        <v>2162</v>
      </c>
      <c r="L966" s="8" t="s">
        <v>7</v>
      </c>
      <c r="M966" s="8" t="s">
        <v>1646</v>
      </c>
    </row>
    <row r="967" spans="1:13" ht="13.5" customHeight="1" x14ac:dyDescent="0.3">
      <c r="A967" s="13">
        <v>45120</v>
      </c>
      <c r="B967" s="3">
        <v>1046414</v>
      </c>
      <c r="C967" s="3" t="s">
        <v>1641</v>
      </c>
      <c r="D967" s="3" t="s">
        <v>1614</v>
      </c>
      <c r="E967" s="10">
        <v>200000</v>
      </c>
      <c r="F967" s="3" t="s">
        <v>2164</v>
      </c>
      <c r="G967" s="13">
        <v>45118</v>
      </c>
      <c r="H967" s="3" t="s">
        <v>29</v>
      </c>
      <c r="I967" s="3" t="s">
        <v>2</v>
      </c>
      <c r="J967" s="22">
        <f>G967+45</f>
        <v>45163</v>
      </c>
      <c r="K967" s="3" t="s">
        <v>2165</v>
      </c>
      <c r="L967" s="8" t="s">
        <v>7</v>
      </c>
      <c r="M967" s="8" t="s">
        <v>1646</v>
      </c>
    </row>
    <row r="968" spans="1:13" ht="13.5" customHeight="1" x14ac:dyDescent="0.3">
      <c r="A968" s="13">
        <v>44960</v>
      </c>
      <c r="B968" s="3">
        <v>1217118</v>
      </c>
      <c r="C968" s="3" t="s">
        <v>823</v>
      </c>
      <c r="D968" s="10" t="s">
        <v>1614</v>
      </c>
      <c r="E968" s="10">
        <v>90000</v>
      </c>
      <c r="F968" s="3" t="s">
        <v>1615</v>
      </c>
      <c r="G968" s="13">
        <v>44958</v>
      </c>
      <c r="H968" s="3" t="s">
        <v>29</v>
      </c>
      <c r="I968" s="20" t="s">
        <v>2</v>
      </c>
      <c r="J968" s="22">
        <f t="shared" ref="J968:J981" si="19">+G968+45</f>
        <v>45003</v>
      </c>
      <c r="K968" s="8" t="s">
        <v>797</v>
      </c>
      <c r="L968" s="8" t="s">
        <v>4</v>
      </c>
      <c r="M968" s="8" t="s">
        <v>1646</v>
      </c>
    </row>
    <row r="969" spans="1:13" ht="13.5" customHeight="1" x14ac:dyDescent="0.3">
      <c r="A969" s="13">
        <v>44960</v>
      </c>
      <c r="B969" s="3">
        <v>1217118</v>
      </c>
      <c r="C969" s="3" t="s">
        <v>823</v>
      </c>
      <c r="D969" s="10" t="s">
        <v>1614</v>
      </c>
      <c r="E969" s="10">
        <v>90000</v>
      </c>
      <c r="F969" s="3" t="s">
        <v>1616</v>
      </c>
      <c r="G969" s="13">
        <v>44958</v>
      </c>
      <c r="H969" s="3" t="s">
        <v>29</v>
      </c>
      <c r="I969" s="20" t="s">
        <v>2</v>
      </c>
      <c r="J969" s="22">
        <f t="shared" si="19"/>
        <v>45003</v>
      </c>
      <c r="K969" s="8" t="s">
        <v>797</v>
      </c>
      <c r="L969" s="8" t="s">
        <v>4</v>
      </c>
      <c r="M969" s="8" t="s">
        <v>1646</v>
      </c>
    </row>
    <row r="970" spans="1:13" ht="13.5" customHeight="1" x14ac:dyDescent="0.3">
      <c r="A970" s="13">
        <v>45035</v>
      </c>
      <c r="B970" s="3">
        <v>1217118</v>
      </c>
      <c r="C970" s="3" t="s">
        <v>823</v>
      </c>
      <c r="D970" s="3" t="s">
        <v>1614</v>
      </c>
      <c r="E970" s="10">
        <v>93005.16</v>
      </c>
      <c r="F970" s="3" t="s">
        <v>1617</v>
      </c>
      <c r="G970" s="13">
        <v>45033</v>
      </c>
      <c r="H970" s="3" t="s">
        <v>29</v>
      </c>
      <c r="I970" s="20" t="s">
        <v>2</v>
      </c>
      <c r="J970" s="22">
        <f t="shared" si="19"/>
        <v>45078</v>
      </c>
      <c r="K970" s="8" t="s">
        <v>36</v>
      </c>
      <c r="L970" s="8" t="s">
        <v>4</v>
      </c>
      <c r="M970" s="8" t="s">
        <v>1646</v>
      </c>
    </row>
    <row r="971" spans="1:13" ht="13.5" customHeight="1" x14ac:dyDescent="0.3">
      <c r="A971" s="13">
        <v>45023</v>
      </c>
      <c r="B971" s="9">
        <v>1231164</v>
      </c>
      <c r="C971" s="9" t="s">
        <v>1618</v>
      </c>
      <c r="D971" s="3" t="s">
        <v>1597</v>
      </c>
      <c r="E971" s="10">
        <v>52020.6</v>
      </c>
      <c r="F971" s="3" t="s">
        <v>1619</v>
      </c>
      <c r="G971" s="13">
        <v>45022</v>
      </c>
      <c r="H971" s="3" t="s">
        <v>182</v>
      </c>
      <c r="I971" s="20" t="s">
        <v>2</v>
      </c>
      <c r="J971" s="30">
        <f t="shared" si="19"/>
        <v>45067</v>
      </c>
      <c r="K971" s="8" t="s">
        <v>1620</v>
      </c>
      <c r="L971" s="8" t="s">
        <v>4</v>
      </c>
      <c r="M971" s="8" t="s">
        <v>1646</v>
      </c>
    </row>
    <row r="972" spans="1:13" ht="13.5" customHeight="1" x14ac:dyDescent="0.3">
      <c r="A972" s="13">
        <v>45084</v>
      </c>
      <c r="B972" s="3">
        <v>1236126</v>
      </c>
      <c r="C972" s="3" t="s">
        <v>1718</v>
      </c>
      <c r="D972" s="3" t="s">
        <v>1614</v>
      </c>
      <c r="E972" s="10">
        <v>41048</v>
      </c>
      <c r="F972" s="3" t="s">
        <v>2166</v>
      </c>
      <c r="G972" s="13">
        <v>45080</v>
      </c>
      <c r="H972" s="3" t="s">
        <v>29</v>
      </c>
      <c r="I972" s="20" t="s">
        <v>246</v>
      </c>
      <c r="J972" s="22">
        <f t="shared" si="19"/>
        <v>45125</v>
      </c>
      <c r="K972" s="3" t="s">
        <v>2167</v>
      </c>
      <c r="L972" s="8" t="s">
        <v>7</v>
      </c>
      <c r="M972" s="8" t="s">
        <v>1646</v>
      </c>
    </row>
    <row r="973" spans="1:13" ht="13.5" customHeight="1" x14ac:dyDescent="0.3">
      <c r="A973" s="13">
        <v>45084</v>
      </c>
      <c r="B973" s="3">
        <v>1236126</v>
      </c>
      <c r="C973" s="3" t="s">
        <v>1718</v>
      </c>
      <c r="D973" s="3" t="s">
        <v>1614</v>
      </c>
      <c r="E973" s="10">
        <v>41048</v>
      </c>
      <c r="F973" s="3" t="s">
        <v>2168</v>
      </c>
      <c r="G973" s="13">
        <v>45080</v>
      </c>
      <c r="H973" s="3" t="s">
        <v>29</v>
      </c>
      <c r="I973" s="20" t="s">
        <v>246</v>
      </c>
      <c r="J973" s="22">
        <f t="shared" si="19"/>
        <v>45125</v>
      </c>
      <c r="K973" s="23" t="s">
        <v>2169</v>
      </c>
      <c r="L973" s="8" t="s">
        <v>7</v>
      </c>
      <c r="M973" s="8" t="s">
        <v>1646</v>
      </c>
    </row>
    <row r="974" spans="1:13" ht="13.5" customHeight="1" x14ac:dyDescent="0.3">
      <c r="A974" s="13">
        <v>45084</v>
      </c>
      <c r="B974" s="3">
        <v>1247202</v>
      </c>
      <c r="C974" s="3" t="s">
        <v>1635</v>
      </c>
      <c r="D974" s="3" t="s">
        <v>1614</v>
      </c>
      <c r="E974" s="10">
        <v>41048</v>
      </c>
      <c r="F974" s="3" t="s">
        <v>2170</v>
      </c>
      <c r="G974" s="13">
        <v>45081</v>
      </c>
      <c r="H974" s="3" t="s">
        <v>29</v>
      </c>
      <c r="I974" s="20" t="s">
        <v>246</v>
      </c>
      <c r="J974" s="22">
        <f t="shared" si="19"/>
        <v>45126</v>
      </c>
      <c r="K974" s="3" t="s">
        <v>2171</v>
      </c>
      <c r="L974" s="8" t="s">
        <v>7</v>
      </c>
      <c r="M974" s="8" t="s">
        <v>1646</v>
      </c>
    </row>
    <row r="975" spans="1:13" ht="13.5" customHeight="1" x14ac:dyDescent="0.3">
      <c r="A975" s="13">
        <v>45084</v>
      </c>
      <c r="B975" s="3">
        <v>1247202</v>
      </c>
      <c r="C975" s="3" t="s">
        <v>1635</v>
      </c>
      <c r="D975" s="3" t="s">
        <v>1614</v>
      </c>
      <c r="E975" s="10">
        <v>41048</v>
      </c>
      <c r="F975" s="3" t="s">
        <v>2172</v>
      </c>
      <c r="G975" s="13">
        <v>45082</v>
      </c>
      <c r="H975" s="3" t="s">
        <v>29</v>
      </c>
      <c r="I975" s="20" t="s">
        <v>246</v>
      </c>
      <c r="J975" s="22">
        <f t="shared" si="19"/>
        <v>45127</v>
      </c>
      <c r="K975" s="3" t="s">
        <v>2173</v>
      </c>
      <c r="L975" s="8" t="s">
        <v>7</v>
      </c>
      <c r="M975" s="8" t="s">
        <v>1646</v>
      </c>
    </row>
    <row r="976" spans="1:13" ht="13.5" customHeight="1" x14ac:dyDescent="0.3">
      <c r="A976" s="13">
        <v>44958</v>
      </c>
      <c r="B976" s="3">
        <v>1236140</v>
      </c>
      <c r="C976" s="3" t="s">
        <v>1622</v>
      </c>
      <c r="D976" s="10" t="s">
        <v>1597</v>
      </c>
      <c r="E976" s="10">
        <v>556012.80000000005</v>
      </c>
      <c r="F976" s="3" t="s">
        <v>2174</v>
      </c>
      <c r="G976" s="13">
        <v>44957</v>
      </c>
      <c r="H976" s="3" t="s">
        <v>6</v>
      </c>
      <c r="I976" s="20" t="s">
        <v>2</v>
      </c>
      <c r="J976" s="22">
        <f t="shared" si="19"/>
        <v>45002</v>
      </c>
      <c r="K976" s="8" t="s">
        <v>2175</v>
      </c>
      <c r="L976" s="8" t="s">
        <v>7</v>
      </c>
      <c r="M976" s="8" t="s">
        <v>1646</v>
      </c>
    </row>
    <row r="977" spans="1:13" ht="13.5" customHeight="1" x14ac:dyDescent="0.3">
      <c r="A977" s="13">
        <v>45105</v>
      </c>
      <c r="B977" s="3">
        <v>1237429</v>
      </c>
      <c r="C977" s="3" t="s">
        <v>1987</v>
      </c>
      <c r="D977" s="3" t="s">
        <v>1614</v>
      </c>
      <c r="E977" s="10">
        <v>41000</v>
      </c>
      <c r="F977" s="3" t="s">
        <v>2176</v>
      </c>
      <c r="G977" s="13">
        <v>45103</v>
      </c>
      <c r="H977" s="3" t="s">
        <v>2177</v>
      </c>
      <c r="I977" s="3" t="s">
        <v>72</v>
      </c>
      <c r="J977" s="22">
        <f t="shared" si="19"/>
        <v>45148</v>
      </c>
      <c r="K977" s="3" t="s">
        <v>2178</v>
      </c>
      <c r="L977" s="8" t="s">
        <v>7</v>
      </c>
      <c r="M977" s="8" t="s">
        <v>1646</v>
      </c>
    </row>
    <row r="978" spans="1:13" ht="13.5" customHeight="1" x14ac:dyDescent="0.3">
      <c r="A978" s="13">
        <v>45089</v>
      </c>
      <c r="B978" s="3">
        <v>1048767</v>
      </c>
      <c r="C978" s="3" t="s">
        <v>1954</v>
      </c>
      <c r="D978" s="3" t="s">
        <v>1597</v>
      </c>
      <c r="E978" s="10">
        <v>11904</v>
      </c>
      <c r="F978" s="3" t="s">
        <v>2179</v>
      </c>
      <c r="G978" s="13">
        <v>45085</v>
      </c>
      <c r="H978" s="3" t="s">
        <v>12</v>
      </c>
      <c r="I978" s="20" t="s">
        <v>2</v>
      </c>
      <c r="J978" s="22">
        <f t="shared" si="19"/>
        <v>45130</v>
      </c>
      <c r="K978" s="3" t="s">
        <v>2180</v>
      </c>
      <c r="L978" s="8" t="s">
        <v>7</v>
      </c>
      <c r="M978" s="8" t="s">
        <v>1646</v>
      </c>
    </row>
    <row r="979" spans="1:13" ht="13.5" customHeight="1" x14ac:dyDescent="0.3">
      <c r="A979" s="13">
        <v>45091</v>
      </c>
      <c r="B979" s="3">
        <v>1046363</v>
      </c>
      <c r="C979" s="3" t="s">
        <v>1680</v>
      </c>
      <c r="D979" s="3" t="s">
        <v>1614</v>
      </c>
      <c r="E979" s="10">
        <v>200000</v>
      </c>
      <c r="F979" s="3" t="s">
        <v>2181</v>
      </c>
      <c r="G979" s="13">
        <v>45089</v>
      </c>
      <c r="H979" s="3" t="s">
        <v>29</v>
      </c>
      <c r="I979" s="3" t="s">
        <v>2182</v>
      </c>
      <c r="J979" s="22">
        <f t="shared" si="19"/>
        <v>45134</v>
      </c>
      <c r="K979" s="3" t="s">
        <v>2183</v>
      </c>
      <c r="L979" s="8" t="s">
        <v>7</v>
      </c>
      <c r="M979" s="8" t="s">
        <v>1646</v>
      </c>
    </row>
    <row r="980" spans="1:13" ht="13.5" customHeight="1" x14ac:dyDescent="0.3">
      <c r="A980" s="13">
        <v>45096</v>
      </c>
      <c r="B980" s="3">
        <v>1238695</v>
      </c>
      <c r="C980" s="3" t="s">
        <v>2184</v>
      </c>
      <c r="D980" s="3" t="s">
        <v>1597</v>
      </c>
      <c r="E980" s="10">
        <v>37021.919999999998</v>
      </c>
      <c r="F980" s="3" t="s">
        <v>2185</v>
      </c>
      <c r="G980" s="13">
        <v>45092</v>
      </c>
      <c r="H980" s="3" t="s">
        <v>6</v>
      </c>
      <c r="I980" s="3" t="s">
        <v>35</v>
      </c>
      <c r="J980" s="22">
        <f t="shared" si="19"/>
        <v>45137</v>
      </c>
      <c r="K980" s="3" t="s">
        <v>2186</v>
      </c>
      <c r="L980" s="8" t="s">
        <v>7</v>
      </c>
      <c r="M980" s="8" t="s">
        <v>1646</v>
      </c>
    </row>
    <row r="981" spans="1:13" ht="13.5" customHeight="1" x14ac:dyDescent="0.3">
      <c r="A981" s="13">
        <v>45111</v>
      </c>
      <c r="B981" s="3">
        <v>1248417</v>
      </c>
      <c r="C981" s="3" t="s">
        <v>2187</v>
      </c>
      <c r="D981" s="3" t="s">
        <v>1597</v>
      </c>
      <c r="E981" s="10">
        <v>41328</v>
      </c>
      <c r="F981" s="3" t="s">
        <v>2188</v>
      </c>
      <c r="G981" s="13">
        <v>45107</v>
      </c>
      <c r="H981" s="3" t="s">
        <v>182</v>
      </c>
      <c r="I981" s="3" t="s">
        <v>2</v>
      </c>
      <c r="J981" s="22">
        <f t="shared" si="19"/>
        <v>45152</v>
      </c>
      <c r="K981" s="3" t="s">
        <v>2189</v>
      </c>
      <c r="L981" s="8" t="s">
        <v>7</v>
      </c>
      <c r="M981" s="8" t="s">
        <v>1646</v>
      </c>
    </row>
    <row r="982" spans="1:13" ht="13.5" customHeight="1" x14ac:dyDescent="0.3">
      <c r="A982" s="13">
        <v>45120</v>
      </c>
      <c r="B982" s="3">
        <v>1046414</v>
      </c>
      <c r="C982" s="3" t="s">
        <v>1641</v>
      </c>
      <c r="D982" s="3" t="s">
        <v>1614</v>
      </c>
      <c r="E982" s="10">
        <v>200000</v>
      </c>
      <c r="F982" s="3" t="s">
        <v>2190</v>
      </c>
      <c r="G982" s="13">
        <v>45118</v>
      </c>
      <c r="H982" s="3" t="s">
        <v>29</v>
      </c>
      <c r="I982" s="3" t="s">
        <v>2</v>
      </c>
      <c r="J982" s="22">
        <f>G982+45</f>
        <v>45163</v>
      </c>
      <c r="K982" s="3" t="s">
        <v>2165</v>
      </c>
      <c r="L982" s="8" t="s">
        <v>7</v>
      </c>
      <c r="M982" s="8" t="s">
        <v>1646</v>
      </c>
    </row>
    <row r="983" spans="1:13" ht="13.5" customHeight="1" x14ac:dyDescent="0.3">
      <c r="A983" s="13">
        <v>45133</v>
      </c>
      <c r="B983" s="3">
        <v>1046414</v>
      </c>
      <c r="C983" s="3" t="s">
        <v>1641</v>
      </c>
      <c r="D983" s="3" t="s">
        <v>1614</v>
      </c>
      <c r="E983" s="10">
        <v>200000</v>
      </c>
      <c r="F983" s="3" t="s">
        <v>2191</v>
      </c>
      <c r="G983" s="13">
        <v>45131</v>
      </c>
      <c r="H983" s="3" t="s">
        <v>29</v>
      </c>
      <c r="I983" s="20" t="s">
        <v>2</v>
      </c>
      <c r="J983" s="22">
        <f>G983+45</f>
        <v>45176</v>
      </c>
      <c r="K983" s="8" t="s">
        <v>2192</v>
      </c>
      <c r="L983" s="8" t="s">
        <v>7</v>
      </c>
      <c r="M983" s="8" t="s">
        <v>1646</v>
      </c>
    </row>
    <row r="984" spans="1:13" ht="13.5" customHeight="1" x14ac:dyDescent="0.3">
      <c r="A984" s="13">
        <v>45133</v>
      </c>
      <c r="B984" s="3">
        <v>1046414</v>
      </c>
      <c r="C984" s="3" t="s">
        <v>1641</v>
      </c>
      <c r="D984" s="3" t="s">
        <v>1614</v>
      </c>
      <c r="E984" s="10">
        <v>200000</v>
      </c>
      <c r="F984" s="3" t="s">
        <v>2193</v>
      </c>
      <c r="G984" s="13">
        <v>45131</v>
      </c>
      <c r="H984" s="3" t="s">
        <v>29</v>
      </c>
      <c r="I984" s="20" t="s">
        <v>2</v>
      </c>
      <c r="J984" s="22">
        <f>G984+45</f>
        <v>45176</v>
      </c>
      <c r="K984" s="8" t="s">
        <v>2194</v>
      </c>
      <c r="L984" s="8" t="s">
        <v>7</v>
      </c>
      <c r="M984" s="8" t="s">
        <v>1646</v>
      </c>
    </row>
    <row r="985" spans="1:13" ht="13.5" customHeight="1" x14ac:dyDescent="0.3">
      <c r="A985" s="13">
        <v>45096</v>
      </c>
      <c r="B985" s="3">
        <v>1231164</v>
      </c>
      <c r="C985" s="3" t="s">
        <v>1618</v>
      </c>
      <c r="D985" s="3" t="s">
        <v>1597</v>
      </c>
      <c r="E985" s="10">
        <v>83160</v>
      </c>
      <c r="F985" s="3" t="s">
        <v>1621</v>
      </c>
      <c r="G985" s="13">
        <v>45093</v>
      </c>
      <c r="H985" s="3" t="s">
        <v>182</v>
      </c>
      <c r="I985" s="3" t="s">
        <v>2</v>
      </c>
      <c r="J985" s="22">
        <f>+G985+45</f>
        <v>45138</v>
      </c>
      <c r="K985" s="3"/>
      <c r="L985" s="8" t="s">
        <v>4</v>
      </c>
      <c r="M985" s="8" t="s">
        <v>1646</v>
      </c>
    </row>
    <row r="986" spans="1:13" ht="13.5" customHeight="1" x14ac:dyDescent="0.3">
      <c r="A986" s="13">
        <v>45133</v>
      </c>
      <c r="B986" s="3">
        <v>1046804</v>
      </c>
      <c r="C986" s="3" t="s">
        <v>1650</v>
      </c>
      <c r="D986" s="3" t="s">
        <v>1597</v>
      </c>
      <c r="E986" s="10">
        <v>240000</v>
      </c>
      <c r="F986" s="3" t="s">
        <v>2195</v>
      </c>
      <c r="G986" s="13">
        <v>45131</v>
      </c>
      <c r="H986" s="3" t="s">
        <v>1789</v>
      </c>
      <c r="I986" s="20" t="s">
        <v>35</v>
      </c>
      <c r="J986" s="22">
        <f t="shared" ref="J986:J1038" si="20">G986+45</f>
        <v>45176</v>
      </c>
      <c r="K986" s="8" t="s">
        <v>2196</v>
      </c>
      <c r="L986" s="8" t="s">
        <v>7</v>
      </c>
      <c r="M986" s="8" t="s">
        <v>1646</v>
      </c>
    </row>
    <row r="987" spans="1:13" ht="13.5" customHeight="1" x14ac:dyDescent="0.3">
      <c r="A987" s="13">
        <v>45127</v>
      </c>
      <c r="B987" s="3">
        <v>1047319</v>
      </c>
      <c r="C987" s="3" t="s">
        <v>2197</v>
      </c>
      <c r="D987" s="3" t="s">
        <v>1597</v>
      </c>
      <c r="E987" s="10">
        <v>45000</v>
      </c>
      <c r="F987" s="3" t="s">
        <v>2198</v>
      </c>
      <c r="G987" s="27">
        <v>45070</v>
      </c>
      <c r="H987" s="3" t="s">
        <v>2150</v>
      </c>
      <c r="I987" s="31" t="s">
        <v>1446</v>
      </c>
      <c r="J987" s="22">
        <f t="shared" si="20"/>
        <v>45115</v>
      </c>
      <c r="K987" s="8" t="s">
        <v>2199</v>
      </c>
      <c r="L987" s="8" t="s">
        <v>7</v>
      </c>
      <c r="M987" s="8" t="s">
        <v>1646</v>
      </c>
    </row>
    <row r="988" spans="1:13" ht="13.5" customHeight="1" x14ac:dyDescent="0.3">
      <c r="A988" s="13">
        <v>45119</v>
      </c>
      <c r="B988" s="3">
        <v>1047365</v>
      </c>
      <c r="C988" s="3" t="s">
        <v>1708</v>
      </c>
      <c r="D988" s="3" t="s">
        <v>1597</v>
      </c>
      <c r="E988" s="10">
        <v>15971.2</v>
      </c>
      <c r="F988" s="3" t="s">
        <v>2200</v>
      </c>
      <c r="G988" s="27">
        <v>45120</v>
      </c>
      <c r="H988" s="3" t="s">
        <v>22</v>
      </c>
      <c r="I988" s="50" t="s">
        <v>2</v>
      </c>
      <c r="J988" s="22">
        <f t="shared" si="20"/>
        <v>45165</v>
      </c>
      <c r="K988" s="3" t="s">
        <v>2201</v>
      </c>
      <c r="L988" s="8" t="s">
        <v>7</v>
      </c>
      <c r="M988" s="8" t="s">
        <v>1646</v>
      </c>
    </row>
    <row r="989" spans="1:13" ht="13.5" customHeight="1" x14ac:dyDescent="0.3">
      <c r="A989" s="13">
        <v>45131</v>
      </c>
      <c r="B989" s="3">
        <v>1161165</v>
      </c>
      <c r="C989" s="3" t="s">
        <v>2202</v>
      </c>
      <c r="D989" s="3" t="s">
        <v>1611</v>
      </c>
      <c r="E989" s="10">
        <v>38478</v>
      </c>
      <c r="F989" s="3" t="s">
        <v>2203</v>
      </c>
      <c r="G989" s="27">
        <v>45127</v>
      </c>
      <c r="H989" s="3" t="s">
        <v>38</v>
      </c>
      <c r="I989" s="31" t="s">
        <v>2</v>
      </c>
      <c r="J989" s="22">
        <f t="shared" si="20"/>
        <v>45172</v>
      </c>
      <c r="K989" s="8" t="s">
        <v>2204</v>
      </c>
      <c r="L989" s="8" t="s">
        <v>7</v>
      </c>
      <c r="M989" s="8" t="s">
        <v>1646</v>
      </c>
    </row>
    <row r="990" spans="1:13" ht="13.5" customHeight="1" x14ac:dyDescent="0.3">
      <c r="A990" s="13">
        <v>45125</v>
      </c>
      <c r="B990" s="3">
        <v>1216148</v>
      </c>
      <c r="C990" s="3" t="s">
        <v>1766</v>
      </c>
      <c r="D990" s="3" t="s">
        <v>1611</v>
      </c>
      <c r="E990" s="10">
        <v>40532.400000000001</v>
      </c>
      <c r="F990" s="3" t="s">
        <v>2205</v>
      </c>
      <c r="G990" s="27">
        <v>45121</v>
      </c>
      <c r="H990" s="3" t="s">
        <v>38</v>
      </c>
      <c r="I990" s="50" t="s">
        <v>2</v>
      </c>
      <c r="J990" s="22">
        <f t="shared" si="20"/>
        <v>45166</v>
      </c>
      <c r="K990" s="3" t="s">
        <v>2206</v>
      </c>
      <c r="L990" s="8" t="s">
        <v>7</v>
      </c>
      <c r="M990" s="8" t="s">
        <v>1646</v>
      </c>
    </row>
    <row r="991" spans="1:13" ht="13.5" customHeight="1" x14ac:dyDescent="0.3">
      <c r="A991" s="13">
        <v>45139</v>
      </c>
      <c r="B991" s="3">
        <v>1236140</v>
      </c>
      <c r="C991" s="3" t="s">
        <v>1622</v>
      </c>
      <c r="D991" s="3" t="s">
        <v>1597</v>
      </c>
      <c r="E991" s="10">
        <v>544981.52</v>
      </c>
      <c r="F991" s="3" t="s">
        <v>1623</v>
      </c>
      <c r="G991" s="27">
        <v>45138</v>
      </c>
      <c r="H991" s="3" t="s">
        <v>6</v>
      </c>
      <c r="I991" s="31" t="s">
        <v>2</v>
      </c>
      <c r="J991" s="22">
        <f t="shared" si="20"/>
        <v>45183</v>
      </c>
      <c r="K991" s="8" t="s">
        <v>1624</v>
      </c>
      <c r="L991" s="8" t="s">
        <v>4</v>
      </c>
      <c r="M991" s="8" t="s">
        <v>1646</v>
      </c>
    </row>
    <row r="992" spans="1:13" ht="13.5" customHeight="1" x14ac:dyDescent="0.3">
      <c r="A992" s="32">
        <v>45078</v>
      </c>
      <c r="B992" s="9">
        <v>1236149</v>
      </c>
      <c r="C992" s="9" t="s">
        <v>1625</v>
      </c>
      <c r="D992" s="9" t="s">
        <v>1597</v>
      </c>
      <c r="E992" s="33">
        <v>272743.2</v>
      </c>
      <c r="F992" s="9" t="s">
        <v>1626</v>
      </c>
      <c r="G992" s="34">
        <v>45077</v>
      </c>
      <c r="H992" s="9" t="s">
        <v>6</v>
      </c>
      <c r="I992" s="35" t="s">
        <v>2</v>
      </c>
      <c r="J992" s="30">
        <f t="shared" si="20"/>
        <v>45122</v>
      </c>
      <c r="K992" s="9" t="s">
        <v>1627</v>
      </c>
      <c r="L992" s="8" t="s">
        <v>4</v>
      </c>
      <c r="M992" s="8" t="s">
        <v>1646</v>
      </c>
    </row>
    <row r="993" spans="1:13" ht="13.5" customHeight="1" x14ac:dyDescent="0.3">
      <c r="A993" s="13">
        <v>45131</v>
      </c>
      <c r="B993" s="3">
        <v>1242145</v>
      </c>
      <c r="C993" s="3" t="s">
        <v>1628</v>
      </c>
      <c r="D993" s="3" t="s">
        <v>1611</v>
      </c>
      <c r="E993" s="10">
        <v>97500</v>
      </c>
      <c r="F993" s="3" t="s">
        <v>1629</v>
      </c>
      <c r="G993" s="27">
        <v>45127</v>
      </c>
      <c r="H993" s="3" t="s">
        <v>1630</v>
      </c>
      <c r="I993" s="31" t="s">
        <v>2</v>
      </c>
      <c r="J993" s="22">
        <f t="shared" si="20"/>
        <v>45172</v>
      </c>
      <c r="K993" s="8" t="s">
        <v>1631</v>
      </c>
      <c r="L993" s="8" t="s">
        <v>4</v>
      </c>
      <c r="M993" s="8" t="s">
        <v>1646</v>
      </c>
    </row>
    <row r="994" spans="1:13" ht="13.5" customHeight="1" x14ac:dyDescent="0.3">
      <c r="A994" s="13">
        <v>45118</v>
      </c>
      <c r="B994" s="3">
        <v>1248417</v>
      </c>
      <c r="C994" s="3" t="s">
        <v>2187</v>
      </c>
      <c r="D994" s="3" t="s">
        <v>1614</v>
      </c>
      <c r="E994" s="10">
        <v>41328</v>
      </c>
      <c r="F994" s="3" t="s">
        <v>2207</v>
      </c>
      <c r="G994" s="27">
        <v>45093</v>
      </c>
      <c r="H994" s="3" t="s">
        <v>182</v>
      </c>
      <c r="I994" s="28" t="s">
        <v>2</v>
      </c>
      <c r="J994" s="22">
        <f t="shared" si="20"/>
        <v>45138</v>
      </c>
      <c r="K994" s="8" t="s">
        <v>2208</v>
      </c>
      <c r="L994" s="8" t="s">
        <v>7</v>
      </c>
      <c r="M994" s="8" t="s">
        <v>1646</v>
      </c>
    </row>
    <row r="995" spans="1:13" ht="13.5" customHeight="1" x14ac:dyDescent="0.3">
      <c r="A995" s="13">
        <v>45131</v>
      </c>
      <c r="B995" s="3">
        <v>1248417</v>
      </c>
      <c r="C995" s="3" t="s">
        <v>2187</v>
      </c>
      <c r="D995" s="3" t="s">
        <v>1597</v>
      </c>
      <c r="E995" s="10">
        <v>41328</v>
      </c>
      <c r="F995" s="3" t="s">
        <v>2209</v>
      </c>
      <c r="G995" s="27">
        <v>45096</v>
      </c>
      <c r="H995" s="3" t="s">
        <v>182</v>
      </c>
      <c r="I995" s="31" t="s">
        <v>2</v>
      </c>
      <c r="J995" s="22">
        <f t="shared" si="20"/>
        <v>45141</v>
      </c>
      <c r="K995" s="8" t="s">
        <v>2210</v>
      </c>
      <c r="L995" s="8" t="s">
        <v>4</v>
      </c>
      <c r="M995" s="8" t="s">
        <v>1646</v>
      </c>
    </row>
    <row r="996" spans="1:13" ht="13.5" customHeight="1" x14ac:dyDescent="0.3">
      <c r="A996" s="13">
        <v>45131</v>
      </c>
      <c r="B996" s="3">
        <v>1248417</v>
      </c>
      <c r="C996" s="3" t="s">
        <v>2187</v>
      </c>
      <c r="D996" s="3" t="s">
        <v>1597</v>
      </c>
      <c r="E996" s="10">
        <v>41328</v>
      </c>
      <c r="F996" s="3" t="s">
        <v>2211</v>
      </c>
      <c r="G996" s="27">
        <v>45098</v>
      </c>
      <c r="H996" s="3" t="s">
        <v>182</v>
      </c>
      <c r="I996" s="31" t="s">
        <v>2</v>
      </c>
      <c r="J996" s="22">
        <f t="shared" si="20"/>
        <v>45143</v>
      </c>
      <c r="K996" s="3" t="s">
        <v>2210</v>
      </c>
      <c r="L996" s="3" t="s">
        <v>4</v>
      </c>
      <c r="M996" s="8" t="s">
        <v>1646</v>
      </c>
    </row>
    <row r="997" spans="1:13" ht="13.5" customHeight="1" x14ac:dyDescent="0.3">
      <c r="A997" s="13">
        <v>45140</v>
      </c>
      <c r="B997" s="3">
        <v>1046414</v>
      </c>
      <c r="C997" s="3" t="s">
        <v>1641</v>
      </c>
      <c r="D997" s="3" t="s">
        <v>1614</v>
      </c>
      <c r="E997" s="10">
        <v>200000</v>
      </c>
      <c r="F997" s="3" t="s">
        <v>2212</v>
      </c>
      <c r="G997" s="27">
        <v>45138</v>
      </c>
      <c r="H997" s="3" t="s">
        <v>29</v>
      </c>
      <c r="I997" s="31" t="s">
        <v>2</v>
      </c>
      <c r="J997" s="22">
        <f t="shared" si="20"/>
        <v>45183</v>
      </c>
      <c r="K997" s="3" t="s">
        <v>2213</v>
      </c>
      <c r="L997" s="3" t="s">
        <v>7</v>
      </c>
      <c r="M997" s="8" t="s">
        <v>1646</v>
      </c>
    </row>
    <row r="998" spans="1:13" ht="13.5" customHeight="1" x14ac:dyDescent="0.3">
      <c r="A998" s="13">
        <v>45149</v>
      </c>
      <c r="B998" s="3">
        <v>1046414</v>
      </c>
      <c r="C998" s="3" t="s">
        <v>1641</v>
      </c>
      <c r="D998" s="3" t="s">
        <v>1614</v>
      </c>
      <c r="E998" s="10">
        <v>100000</v>
      </c>
      <c r="F998" s="3" t="s">
        <v>2214</v>
      </c>
      <c r="G998" s="27">
        <v>45147</v>
      </c>
      <c r="H998" s="3" t="s">
        <v>29</v>
      </c>
      <c r="I998" s="31" t="s">
        <v>2</v>
      </c>
      <c r="J998" s="22">
        <f t="shared" si="20"/>
        <v>45192</v>
      </c>
      <c r="K998" s="3" t="s">
        <v>2215</v>
      </c>
      <c r="L998" s="3" t="s">
        <v>7</v>
      </c>
      <c r="M998" s="8" t="s">
        <v>1646</v>
      </c>
    </row>
    <row r="999" spans="1:13" ht="13.5" customHeight="1" x14ac:dyDescent="0.3">
      <c r="A999" s="13">
        <v>45149</v>
      </c>
      <c r="B999" s="3">
        <v>1046414</v>
      </c>
      <c r="C999" s="3" t="s">
        <v>1641</v>
      </c>
      <c r="D999" s="3" t="s">
        <v>1614</v>
      </c>
      <c r="E999" s="10">
        <v>200000</v>
      </c>
      <c r="F999" s="3" t="s">
        <v>2216</v>
      </c>
      <c r="G999" s="27">
        <v>45147</v>
      </c>
      <c r="H999" s="3" t="s">
        <v>29</v>
      </c>
      <c r="I999" s="31" t="s">
        <v>2</v>
      </c>
      <c r="J999" s="22">
        <f t="shared" si="20"/>
        <v>45192</v>
      </c>
      <c r="K999" s="3" t="s">
        <v>2217</v>
      </c>
      <c r="L999" s="3" t="s">
        <v>7</v>
      </c>
      <c r="M999" s="8" t="s">
        <v>1646</v>
      </c>
    </row>
    <row r="1000" spans="1:13" ht="13.5" customHeight="1" x14ac:dyDescent="0.3">
      <c r="A1000" s="13">
        <v>45153</v>
      </c>
      <c r="B1000" s="3">
        <v>1216148</v>
      </c>
      <c r="C1000" s="3" t="s">
        <v>1766</v>
      </c>
      <c r="D1000" s="3" t="s">
        <v>1611</v>
      </c>
      <c r="E1000" s="10">
        <v>40532.400000000001</v>
      </c>
      <c r="F1000" s="3" t="s">
        <v>2218</v>
      </c>
      <c r="G1000" s="27">
        <v>45148</v>
      </c>
      <c r="H1000" s="3" t="s">
        <v>2219</v>
      </c>
      <c r="I1000" s="31" t="s">
        <v>2</v>
      </c>
      <c r="J1000" s="22">
        <f t="shared" si="20"/>
        <v>45193</v>
      </c>
      <c r="K1000" s="3" t="s">
        <v>2220</v>
      </c>
      <c r="L1000" s="3" t="s">
        <v>7</v>
      </c>
      <c r="M1000" s="8" t="s">
        <v>1646</v>
      </c>
    </row>
    <row r="1001" spans="1:13" ht="13.5" customHeight="1" x14ac:dyDescent="0.3">
      <c r="A1001" s="13">
        <v>45155</v>
      </c>
      <c r="B1001" s="3">
        <v>1244288</v>
      </c>
      <c r="C1001" s="3" t="s">
        <v>2221</v>
      </c>
      <c r="D1001" s="3" t="s">
        <v>1597</v>
      </c>
      <c r="E1001" s="10">
        <v>152000</v>
      </c>
      <c r="F1001" s="3" t="s">
        <v>2222</v>
      </c>
      <c r="G1001" s="27">
        <v>45150</v>
      </c>
      <c r="H1001" s="3" t="s">
        <v>1511</v>
      </c>
      <c r="I1001" s="31" t="s">
        <v>2</v>
      </c>
      <c r="J1001" s="22">
        <f t="shared" si="20"/>
        <v>45195</v>
      </c>
      <c r="K1001" s="3" t="s">
        <v>2220</v>
      </c>
      <c r="L1001" s="3" t="s">
        <v>7</v>
      </c>
      <c r="M1001" s="8" t="s">
        <v>1646</v>
      </c>
    </row>
    <row r="1002" spans="1:13" ht="13.5" customHeight="1" x14ac:dyDescent="0.3">
      <c r="A1002" s="13">
        <v>45155</v>
      </c>
      <c r="B1002" s="3">
        <v>1244288</v>
      </c>
      <c r="C1002" s="3" t="s">
        <v>2221</v>
      </c>
      <c r="D1002" s="3" t="s">
        <v>1597</v>
      </c>
      <c r="E1002" s="10">
        <v>114000</v>
      </c>
      <c r="F1002" s="3" t="s">
        <v>2223</v>
      </c>
      <c r="G1002" s="27">
        <v>45153</v>
      </c>
      <c r="H1002" s="3" t="s">
        <v>1511</v>
      </c>
      <c r="I1002" s="31" t="s">
        <v>2</v>
      </c>
      <c r="J1002" s="22">
        <f t="shared" si="20"/>
        <v>45198</v>
      </c>
      <c r="K1002" s="3" t="s">
        <v>2220</v>
      </c>
      <c r="L1002" s="3" t="s">
        <v>7</v>
      </c>
      <c r="M1002" s="8" t="s">
        <v>1646</v>
      </c>
    </row>
    <row r="1003" spans="1:13" ht="13.5" customHeight="1" x14ac:dyDescent="0.3">
      <c r="A1003" s="13">
        <v>45155</v>
      </c>
      <c r="B1003" s="3">
        <v>1244288</v>
      </c>
      <c r="C1003" s="3" t="s">
        <v>2221</v>
      </c>
      <c r="D1003" s="3" t="s">
        <v>1597</v>
      </c>
      <c r="E1003" s="10">
        <v>152000</v>
      </c>
      <c r="F1003" s="3" t="s">
        <v>2224</v>
      </c>
      <c r="G1003" s="27">
        <v>45153</v>
      </c>
      <c r="H1003" s="3" t="s">
        <v>1511</v>
      </c>
      <c r="I1003" s="31" t="s">
        <v>2</v>
      </c>
      <c r="J1003" s="22">
        <f t="shared" si="20"/>
        <v>45198</v>
      </c>
      <c r="K1003" s="3" t="s">
        <v>2220</v>
      </c>
      <c r="L1003" s="3" t="s">
        <v>7</v>
      </c>
      <c r="M1003" s="8" t="s">
        <v>1646</v>
      </c>
    </row>
    <row r="1004" spans="1:13" ht="13.5" customHeight="1" x14ac:dyDescent="0.3">
      <c r="A1004" s="13">
        <v>45155</v>
      </c>
      <c r="B1004" s="3">
        <v>1244288</v>
      </c>
      <c r="C1004" s="3" t="s">
        <v>2221</v>
      </c>
      <c r="D1004" s="3" t="s">
        <v>1597</v>
      </c>
      <c r="E1004" s="10">
        <v>38000</v>
      </c>
      <c r="F1004" s="3" t="s">
        <v>2225</v>
      </c>
      <c r="G1004" s="27">
        <v>45153</v>
      </c>
      <c r="H1004" s="3" t="s">
        <v>1511</v>
      </c>
      <c r="I1004" s="31" t="s">
        <v>2</v>
      </c>
      <c r="J1004" s="22">
        <f t="shared" si="20"/>
        <v>45198</v>
      </c>
      <c r="K1004" s="3" t="s">
        <v>2220</v>
      </c>
      <c r="L1004" s="3" t="s">
        <v>7</v>
      </c>
      <c r="M1004" s="8" t="s">
        <v>1646</v>
      </c>
    </row>
    <row r="1005" spans="1:13" ht="13.5" customHeight="1" x14ac:dyDescent="0.3">
      <c r="A1005" s="13">
        <v>45155</v>
      </c>
      <c r="B1005" s="3">
        <v>1248612</v>
      </c>
      <c r="C1005" s="3" t="s">
        <v>2226</v>
      </c>
      <c r="D1005" s="3" t="s">
        <v>1597</v>
      </c>
      <c r="E1005" s="10">
        <v>80000</v>
      </c>
      <c r="F1005" s="3" t="s">
        <v>2227</v>
      </c>
      <c r="G1005" s="27">
        <v>45150</v>
      </c>
      <c r="H1005" s="3" t="s">
        <v>1511</v>
      </c>
      <c r="I1005" s="31" t="s">
        <v>2</v>
      </c>
      <c r="J1005" s="22">
        <f t="shared" si="20"/>
        <v>45195</v>
      </c>
      <c r="K1005" s="3" t="s">
        <v>2220</v>
      </c>
      <c r="L1005" s="3" t="s">
        <v>7</v>
      </c>
      <c r="M1005" s="8" t="s">
        <v>1646</v>
      </c>
    </row>
    <row r="1006" spans="1:13" ht="13.5" customHeight="1" x14ac:dyDescent="0.3">
      <c r="A1006" s="13">
        <v>45162</v>
      </c>
      <c r="B1006" s="3">
        <v>1046414</v>
      </c>
      <c r="C1006" s="3" t="s">
        <v>1641</v>
      </c>
      <c r="D1006" s="3" t="s">
        <v>1614</v>
      </c>
      <c r="E1006" s="10">
        <v>200000</v>
      </c>
      <c r="F1006" s="3" t="s">
        <v>2228</v>
      </c>
      <c r="G1006" s="27">
        <v>45157</v>
      </c>
      <c r="H1006" s="3" t="s">
        <v>29</v>
      </c>
      <c r="I1006" s="31" t="s">
        <v>2</v>
      </c>
      <c r="J1006" s="22">
        <f t="shared" si="20"/>
        <v>45202</v>
      </c>
      <c r="K1006" s="3" t="s">
        <v>2229</v>
      </c>
      <c r="L1006" s="3" t="s">
        <v>7</v>
      </c>
      <c r="M1006" s="8" t="s">
        <v>1646</v>
      </c>
    </row>
    <row r="1007" spans="1:13" ht="13.5" customHeight="1" x14ac:dyDescent="0.3">
      <c r="A1007" s="13">
        <v>45156</v>
      </c>
      <c r="B1007" s="3">
        <v>1248330</v>
      </c>
      <c r="C1007" s="3" t="s">
        <v>2230</v>
      </c>
      <c r="D1007" s="3" t="s">
        <v>1614</v>
      </c>
      <c r="E1007" s="10">
        <v>124000</v>
      </c>
      <c r="F1007" s="3" t="s">
        <v>2231</v>
      </c>
      <c r="G1007" s="27">
        <v>45154</v>
      </c>
      <c r="H1007" s="3" t="s">
        <v>29</v>
      </c>
      <c r="I1007" s="31" t="s">
        <v>2</v>
      </c>
      <c r="J1007" s="22">
        <f t="shared" si="20"/>
        <v>45199</v>
      </c>
      <c r="K1007" s="3" t="s">
        <v>2232</v>
      </c>
      <c r="L1007" s="3" t="s">
        <v>7</v>
      </c>
      <c r="M1007" s="8" t="s">
        <v>1646</v>
      </c>
    </row>
    <row r="1008" spans="1:13" ht="13.5" customHeight="1" x14ac:dyDescent="0.3">
      <c r="A1008" s="13">
        <v>45156</v>
      </c>
      <c r="B1008" s="3">
        <v>1047365</v>
      </c>
      <c r="C1008" s="3" t="s">
        <v>1708</v>
      </c>
      <c r="D1008" s="3" t="s">
        <v>1597</v>
      </c>
      <c r="E1008" s="10">
        <v>39500.800000000003</v>
      </c>
      <c r="F1008" s="3" t="s">
        <v>2233</v>
      </c>
      <c r="G1008" s="27">
        <v>45154</v>
      </c>
      <c r="H1008" s="3" t="s">
        <v>22</v>
      </c>
      <c r="I1008" s="31" t="s">
        <v>107</v>
      </c>
      <c r="J1008" s="22">
        <f t="shared" si="20"/>
        <v>45199</v>
      </c>
      <c r="K1008" s="3" t="s">
        <v>2234</v>
      </c>
      <c r="L1008" s="3" t="s">
        <v>7</v>
      </c>
      <c r="M1008" s="8" t="s">
        <v>1646</v>
      </c>
    </row>
    <row r="1009" spans="1:13" ht="13.5" customHeight="1" x14ac:dyDescent="0.3">
      <c r="A1009" s="13">
        <v>45156</v>
      </c>
      <c r="B1009" s="3">
        <v>1047365</v>
      </c>
      <c r="C1009" s="3" t="s">
        <v>1708</v>
      </c>
      <c r="D1009" s="3" t="s">
        <v>1597</v>
      </c>
      <c r="E1009" s="10">
        <v>41036.800000000003</v>
      </c>
      <c r="F1009" s="3" t="s">
        <v>2235</v>
      </c>
      <c r="G1009" s="27">
        <v>45154</v>
      </c>
      <c r="H1009" s="3" t="s">
        <v>22</v>
      </c>
      <c r="I1009" s="31" t="s">
        <v>107</v>
      </c>
      <c r="J1009" s="22">
        <f t="shared" si="20"/>
        <v>45199</v>
      </c>
      <c r="K1009" s="3" t="s">
        <v>2234</v>
      </c>
      <c r="L1009" s="3" t="s">
        <v>7</v>
      </c>
      <c r="M1009" s="8" t="s">
        <v>1646</v>
      </c>
    </row>
    <row r="1010" spans="1:13" ht="13.5" customHeight="1" x14ac:dyDescent="0.3">
      <c r="A1010" s="13">
        <v>45161</v>
      </c>
      <c r="B1010" s="3">
        <v>1226875</v>
      </c>
      <c r="C1010" s="3" t="s">
        <v>2236</v>
      </c>
      <c r="D1010" s="3" t="s">
        <v>1611</v>
      </c>
      <c r="E1010" s="10">
        <v>240000</v>
      </c>
      <c r="F1010" s="3" t="s">
        <v>2237</v>
      </c>
      <c r="G1010" s="27">
        <v>45156</v>
      </c>
      <c r="H1010" s="3" t="s">
        <v>10</v>
      </c>
      <c r="I1010" s="31" t="s">
        <v>35</v>
      </c>
      <c r="J1010" s="22">
        <f t="shared" si="20"/>
        <v>45201</v>
      </c>
      <c r="K1010" s="3" t="s">
        <v>2238</v>
      </c>
      <c r="L1010" s="3" t="s">
        <v>7</v>
      </c>
      <c r="M1010" s="8" t="s">
        <v>1646</v>
      </c>
    </row>
    <row r="1011" spans="1:13" ht="13.5" customHeight="1" x14ac:dyDescent="0.3">
      <c r="A1011" s="13">
        <v>45175</v>
      </c>
      <c r="B1011" s="3">
        <v>1047365</v>
      </c>
      <c r="C1011" s="3" t="s">
        <v>1708</v>
      </c>
      <c r="D1011" s="3" t="s">
        <v>1597</v>
      </c>
      <c r="E1011" s="10">
        <v>16393.599999999999</v>
      </c>
      <c r="F1011" s="3" t="s">
        <v>2239</v>
      </c>
      <c r="G1011" s="27">
        <v>45173</v>
      </c>
      <c r="H1011" s="3" t="s">
        <v>22</v>
      </c>
      <c r="I1011" s="28" t="s">
        <v>107</v>
      </c>
      <c r="J1011" s="22">
        <f t="shared" si="20"/>
        <v>45218</v>
      </c>
      <c r="K1011" s="3" t="s">
        <v>2240</v>
      </c>
      <c r="L1011" s="3" t="s">
        <v>7</v>
      </c>
      <c r="M1011" s="8" t="s">
        <v>1646</v>
      </c>
    </row>
    <row r="1012" spans="1:13" ht="13.5" customHeight="1" x14ac:dyDescent="0.3">
      <c r="A1012" s="13">
        <v>45175</v>
      </c>
      <c r="B1012" s="3">
        <v>1047365</v>
      </c>
      <c r="C1012" s="3" t="s">
        <v>1708</v>
      </c>
      <c r="D1012" s="3" t="s">
        <v>1597</v>
      </c>
      <c r="E1012" s="10">
        <v>39500.800000000003</v>
      </c>
      <c r="F1012" s="3" t="s">
        <v>2241</v>
      </c>
      <c r="G1012" s="27">
        <v>45173</v>
      </c>
      <c r="H1012" s="3" t="s">
        <v>22</v>
      </c>
      <c r="I1012" s="28" t="s">
        <v>107</v>
      </c>
      <c r="J1012" s="22">
        <f t="shared" si="20"/>
        <v>45218</v>
      </c>
      <c r="K1012" s="3" t="s">
        <v>2240</v>
      </c>
      <c r="L1012" s="3" t="s">
        <v>7</v>
      </c>
      <c r="M1012" s="8" t="s">
        <v>1646</v>
      </c>
    </row>
    <row r="1013" spans="1:13" ht="13.5" customHeight="1" x14ac:dyDescent="0.3">
      <c r="A1013" s="13">
        <v>45173</v>
      </c>
      <c r="B1013" s="3">
        <v>1247202</v>
      </c>
      <c r="C1013" s="3" t="s">
        <v>1635</v>
      </c>
      <c r="D1013" s="3" t="s">
        <v>1614</v>
      </c>
      <c r="E1013" s="10">
        <v>21200</v>
      </c>
      <c r="F1013" s="3" t="s">
        <v>2242</v>
      </c>
      <c r="G1013" s="13">
        <v>45169</v>
      </c>
      <c r="H1013" s="3" t="s">
        <v>29</v>
      </c>
      <c r="I1013" s="26" t="s">
        <v>2</v>
      </c>
      <c r="J1013" s="22">
        <f t="shared" si="20"/>
        <v>45214</v>
      </c>
      <c r="K1013" s="3" t="s">
        <v>2243</v>
      </c>
      <c r="L1013" s="3" t="s">
        <v>7</v>
      </c>
      <c r="M1013" s="8" t="s">
        <v>1646</v>
      </c>
    </row>
    <row r="1014" spans="1:13" ht="13.5" customHeight="1" x14ac:dyDescent="0.3">
      <c r="A1014" s="13">
        <v>45173</v>
      </c>
      <c r="B1014" s="3">
        <v>1236126</v>
      </c>
      <c r="C1014" s="3" t="s">
        <v>1718</v>
      </c>
      <c r="D1014" s="3" t="s">
        <v>1614</v>
      </c>
      <c r="E1014" s="10">
        <v>53460</v>
      </c>
      <c r="F1014" s="3" t="s">
        <v>2244</v>
      </c>
      <c r="G1014" s="13">
        <v>45169</v>
      </c>
      <c r="H1014" s="3" t="s">
        <v>29</v>
      </c>
      <c r="I1014" s="26" t="s">
        <v>2</v>
      </c>
      <c r="J1014" s="22">
        <f t="shared" si="20"/>
        <v>45214</v>
      </c>
      <c r="K1014" s="3" t="s">
        <v>2245</v>
      </c>
      <c r="L1014" s="3" t="s">
        <v>7</v>
      </c>
      <c r="M1014" s="8" t="s">
        <v>1646</v>
      </c>
    </row>
    <row r="1015" spans="1:13" ht="13.5" customHeight="1" x14ac:dyDescent="0.3">
      <c r="A1015" s="13">
        <v>45154</v>
      </c>
      <c r="B1015" s="3">
        <v>1047378</v>
      </c>
      <c r="C1015" s="3" t="s">
        <v>1632</v>
      </c>
      <c r="D1015" s="3" t="s">
        <v>1611</v>
      </c>
      <c r="E1015" s="10">
        <v>200000</v>
      </c>
      <c r="F1015" s="3" t="s">
        <v>1633</v>
      </c>
      <c r="G1015" s="13">
        <v>45202</v>
      </c>
      <c r="H1015" s="3" t="s">
        <v>10</v>
      </c>
      <c r="I1015" s="26" t="s">
        <v>170</v>
      </c>
      <c r="J1015" s="22">
        <f t="shared" si="20"/>
        <v>45247</v>
      </c>
      <c r="K1015" s="3" t="s">
        <v>1634</v>
      </c>
      <c r="L1015" s="3" t="s">
        <v>4</v>
      </c>
      <c r="M1015" s="8" t="s">
        <v>1646</v>
      </c>
    </row>
    <row r="1016" spans="1:13" ht="13.5" customHeight="1" x14ac:dyDescent="0.3">
      <c r="A1016" s="13">
        <v>45174</v>
      </c>
      <c r="B1016" s="3">
        <v>1247202</v>
      </c>
      <c r="C1016" s="3" t="s">
        <v>1635</v>
      </c>
      <c r="D1016" s="3" t="s">
        <v>1614</v>
      </c>
      <c r="E1016" s="10">
        <v>88000</v>
      </c>
      <c r="F1016" s="3" t="s">
        <v>1636</v>
      </c>
      <c r="G1016" s="13">
        <v>45170</v>
      </c>
      <c r="H1016" s="3" t="s">
        <v>29</v>
      </c>
      <c r="I1016" s="26" t="s">
        <v>2</v>
      </c>
      <c r="J1016" s="22">
        <f t="shared" si="20"/>
        <v>45215</v>
      </c>
      <c r="K1016" s="3" t="s">
        <v>1634</v>
      </c>
      <c r="L1016" s="3" t="s">
        <v>4</v>
      </c>
      <c r="M1016" s="8" t="s">
        <v>1646</v>
      </c>
    </row>
    <row r="1017" spans="1:13" ht="13.5" customHeight="1" x14ac:dyDescent="0.3">
      <c r="A1017" s="13">
        <v>45174</v>
      </c>
      <c r="B1017" s="3">
        <v>1247202</v>
      </c>
      <c r="C1017" s="3" t="s">
        <v>1635</v>
      </c>
      <c r="D1017" s="3" t="s">
        <v>1614</v>
      </c>
      <c r="E1017" s="10">
        <v>88000</v>
      </c>
      <c r="F1017" s="3" t="s">
        <v>1637</v>
      </c>
      <c r="G1017" s="13">
        <v>45173</v>
      </c>
      <c r="H1017" s="3" t="s">
        <v>29</v>
      </c>
      <c r="I1017" s="26" t="s">
        <v>2</v>
      </c>
      <c r="J1017" s="22">
        <f t="shared" si="20"/>
        <v>45218</v>
      </c>
      <c r="K1017" s="3" t="s">
        <v>1634</v>
      </c>
      <c r="L1017" s="3" t="s">
        <v>4</v>
      </c>
      <c r="M1017" s="8" t="s">
        <v>1646</v>
      </c>
    </row>
    <row r="1018" spans="1:13" ht="13.5" customHeight="1" x14ac:dyDescent="0.3">
      <c r="A1018" s="13">
        <v>45156</v>
      </c>
      <c r="B1018" s="3">
        <v>1248022</v>
      </c>
      <c r="C1018" s="3" t="s">
        <v>2246</v>
      </c>
      <c r="D1018" s="3" t="s">
        <v>1611</v>
      </c>
      <c r="E1018" s="10">
        <v>45036</v>
      </c>
      <c r="F1018" s="3" t="s">
        <v>2247</v>
      </c>
      <c r="G1018" s="13">
        <v>45154</v>
      </c>
      <c r="H1018" s="3" t="s">
        <v>781</v>
      </c>
      <c r="I1018" s="20" t="s">
        <v>2</v>
      </c>
      <c r="J1018" s="22">
        <f t="shared" si="20"/>
        <v>45199</v>
      </c>
      <c r="K1018" s="3" t="s">
        <v>2248</v>
      </c>
      <c r="L1018" s="3" t="s">
        <v>7</v>
      </c>
      <c r="M1018" s="8" t="s">
        <v>1646</v>
      </c>
    </row>
    <row r="1019" spans="1:13" ht="13.5" customHeight="1" x14ac:dyDescent="0.3">
      <c r="A1019" s="13">
        <v>45166</v>
      </c>
      <c r="B1019" s="3">
        <v>1248022</v>
      </c>
      <c r="C1019" s="3" t="s">
        <v>2246</v>
      </c>
      <c r="D1019" s="3" t="s">
        <v>1611</v>
      </c>
      <c r="E1019" s="10">
        <v>45036</v>
      </c>
      <c r="F1019" s="5" t="s">
        <v>2249</v>
      </c>
      <c r="G1019" s="13">
        <v>45154</v>
      </c>
      <c r="H1019" s="3" t="s">
        <v>781</v>
      </c>
      <c r="I1019" s="20" t="s">
        <v>2</v>
      </c>
      <c r="J1019" s="22">
        <f t="shared" si="20"/>
        <v>45199</v>
      </c>
      <c r="K1019" s="3" t="s">
        <v>2250</v>
      </c>
      <c r="L1019" s="3" t="s">
        <v>7</v>
      </c>
      <c r="M1019" s="8" t="s">
        <v>1646</v>
      </c>
    </row>
    <row r="1020" spans="1:13" ht="13.5" customHeight="1" x14ac:dyDescent="0.3">
      <c r="A1020" s="13">
        <v>45149</v>
      </c>
      <c r="B1020" s="3">
        <v>1248490</v>
      </c>
      <c r="C1020" s="3" t="s">
        <v>2038</v>
      </c>
      <c r="D1020" s="3" t="s">
        <v>1614</v>
      </c>
      <c r="E1020" s="10">
        <v>17386</v>
      </c>
      <c r="F1020" s="3" t="s">
        <v>2251</v>
      </c>
      <c r="G1020" s="13">
        <v>45149</v>
      </c>
      <c r="H1020" s="3" t="s">
        <v>2177</v>
      </c>
      <c r="I1020" s="20" t="s">
        <v>2252</v>
      </c>
      <c r="J1020" s="22">
        <f t="shared" si="20"/>
        <v>45194</v>
      </c>
      <c r="K1020" s="3" t="s">
        <v>2253</v>
      </c>
      <c r="L1020" s="3" t="s">
        <v>7</v>
      </c>
      <c r="M1020" s="8" t="s">
        <v>1646</v>
      </c>
    </row>
    <row r="1021" spans="1:13" ht="13.5" customHeight="1" x14ac:dyDescent="0.3">
      <c r="A1021" s="13">
        <v>45180</v>
      </c>
      <c r="B1021" s="3">
        <v>1239104</v>
      </c>
      <c r="C1021" s="3" t="s">
        <v>1884</v>
      </c>
      <c r="D1021" s="3" t="s">
        <v>1614</v>
      </c>
      <c r="E1021" s="10">
        <v>37520</v>
      </c>
      <c r="F1021" s="3" t="s">
        <v>2254</v>
      </c>
      <c r="G1021" s="13">
        <v>45176</v>
      </c>
      <c r="H1021" s="3" t="s">
        <v>2105</v>
      </c>
      <c r="I1021" s="20" t="s">
        <v>2151</v>
      </c>
      <c r="J1021" s="22">
        <f t="shared" si="20"/>
        <v>45221</v>
      </c>
      <c r="K1021" s="3" t="s">
        <v>2255</v>
      </c>
      <c r="L1021" s="3" t="s">
        <v>7</v>
      </c>
      <c r="M1021" s="8" t="s">
        <v>1646</v>
      </c>
    </row>
    <row r="1022" spans="1:13" ht="13.5" customHeight="1" x14ac:dyDescent="0.3">
      <c r="A1022" s="13">
        <v>45196</v>
      </c>
      <c r="B1022" s="3">
        <v>1046414</v>
      </c>
      <c r="C1022" s="3" t="s">
        <v>1641</v>
      </c>
      <c r="D1022" s="3" t="s">
        <v>1614</v>
      </c>
      <c r="E1022" s="10">
        <v>200000</v>
      </c>
      <c r="F1022" s="3" t="s">
        <v>2256</v>
      </c>
      <c r="G1022" s="13">
        <v>45192</v>
      </c>
      <c r="H1022" s="3" t="s">
        <v>29</v>
      </c>
      <c r="I1022" s="20" t="s">
        <v>2</v>
      </c>
      <c r="J1022" s="19">
        <f t="shared" si="20"/>
        <v>45237</v>
      </c>
      <c r="K1022" s="3" t="s">
        <v>2257</v>
      </c>
      <c r="L1022" s="3" t="s">
        <v>7</v>
      </c>
      <c r="M1022" s="8" t="s">
        <v>1646</v>
      </c>
    </row>
    <row r="1023" spans="1:13" ht="13.5" customHeight="1" x14ac:dyDescent="0.3">
      <c r="A1023" s="13">
        <v>45184</v>
      </c>
      <c r="B1023" s="3">
        <v>1046788</v>
      </c>
      <c r="C1023" s="3" t="s">
        <v>1638</v>
      </c>
      <c r="D1023" s="3" t="s">
        <v>1597</v>
      </c>
      <c r="E1023" s="10">
        <v>37027</v>
      </c>
      <c r="F1023" s="3" t="s">
        <v>2258</v>
      </c>
      <c r="G1023" s="13">
        <v>45183</v>
      </c>
      <c r="H1023" s="3" t="s">
        <v>6</v>
      </c>
      <c r="I1023" s="20" t="s">
        <v>167</v>
      </c>
      <c r="J1023" s="19">
        <f t="shared" si="20"/>
        <v>45228</v>
      </c>
      <c r="K1023" s="3" t="s">
        <v>2259</v>
      </c>
      <c r="L1023" s="3" t="s">
        <v>7</v>
      </c>
      <c r="M1023" s="8" t="s">
        <v>1646</v>
      </c>
    </row>
    <row r="1024" spans="1:13" ht="13.5" customHeight="1" x14ac:dyDescent="0.3">
      <c r="A1024" s="13">
        <v>45195</v>
      </c>
      <c r="B1024" s="3">
        <v>1046788</v>
      </c>
      <c r="C1024" s="3" t="s">
        <v>1638</v>
      </c>
      <c r="D1024" s="3" t="s">
        <v>1597</v>
      </c>
      <c r="E1024" s="10">
        <v>39672</v>
      </c>
      <c r="F1024" s="3" t="s">
        <v>2260</v>
      </c>
      <c r="G1024" s="13">
        <v>45194</v>
      </c>
      <c r="H1024" s="3" t="s">
        <v>6</v>
      </c>
      <c r="I1024" s="20" t="s">
        <v>129</v>
      </c>
      <c r="J1024" s="19">
        <f t="shared" si="20"/>
        <v>45239</v>
      </c>
      <c r="K1024" s="3" t="s">
        <v>2261</v>
      </c>
      <c r="L1024" s="3" t="s">
        <v>7</v>
      </c>
      <c r="M1024" s="8" t="s">
        <v>1646</v>
      </c>
    </row>
    <row r="1025" spans="1:13" ht="13.5" customHeight="1" x14ac:dyDescent="0.3">
      <c r="A1025" s="13">
        <v>45195</v>
      </c>
      <c r="B1025" s="3">
        <v>1046788</v>
      </c>
      <c r="C1025" s="3" t="s">
        <v>1638</v>
      </c>
      <c r="D1025" s="3" t="s">
        <v>1597</v>
      </c>
      <c r="E1025" s="10">
        <v>37027.199999999997</v>
      </c>
      <c r="F1025" s="3" t="s">
        <v>1639</v>
      </c>
      <c r="G1025" s="13">
        <v>45191</v>
      </c>
      <c r="H1025" s="3" t="s">
        <v>6</v>
      </c>
      <c r="I1025" s="20" t="s">
        <v>129</v>
      </c>
      <c r="J1025" s="19">
        <f t="shared" si="20"/>
        <v>45236</v>
      </c>
      <c r="K1025" s="3"/>
      <c r="L1025" s="3" t="s">
        <v>4</v>
      </c>
      <c r="M1025" s="8" t="s">
        <v>1646</v>
      </c>
    </row>
    <row r="1026" spans="1:13" ht="13.5" customHeight="1" x14ac:dyDescent="0.3">
      <c r="A1026" s="13">
        <v>45182</v>
      </c>
      <c r="B1026" s="3">
        <v>1047195</v>
      </c>
      <c r="C1026" s="3" t="s">
        <v>2262</v>
      </c>
      <c r="D1026" s="3" t="s">
        <v>1611</v>
      </c>
      <c r="E1026" s="10">
        <v>127428.6</v>
      </c>
      <c r="F1026" s="3" t="s">
        <v>2263</v>
      </c>
      <c r="G1026" s="13">
        <v>45180</v>
      </c>
      <c r="H1026" s="3" t="s">
        <v>2264</v>
      </c>
      <c r="I1026" s="20" t="s">
        <v>35</v>
      </c>
      <c r="J1026" s="19">
        <f t="shared" si="20"/>
        <v>45225</v>
      </c>
      <c r="K1026" s="3" t="s">
        <v>2265</v>
      </c>
      <c r="L1026" s="3" t="s">
        <v>7</v>
      </c>
      <c r="M1026" s="8" t="s">
        <v>1646</v>
      </c>
    </row>
    <row r="1027" spans="1:13" ht="13.5" customHeight="1" x14ac:dyDescent="0.3">
      <c r="A1027" s="13">
        <v>45194</v>
      </c>
      <c r="B1027" s="3">
        <v>1047365</v>
      </c>
      <c r="C1027" s="3" t="s">
        <v>1708</v>
      </c>
      <c r="D1027" s="3" t="s">
        <v>1597</v>
      </c>
      <c r="E1027" s="10">
        <v>38886.400000000001</v>
      </c>
      <c r="F1027" s="3" t="s">
        <v>2266</v>
      </c>
      <c r="G1027" s="13">
        <v>45190</v>
      </c>
      <c r="H1027" s="3" t="s">
        <v>1789</v>
      </c>
      <c r="I1027" s="20" t="s">
        <v>107</v>
      </c>
      <c r="J1027" s="19">
        <f t="shared" si="20"/>
        <v>45235</v>
      </c>
      <c r="K1027" s="3" t="s">
        <v>2267</v>
      </c>
      <c r="L1027" s="3" t="s">
        <v>7</v>
      </c>
      <c r="M1027" s="8" t="s">
        <v>1646</v>
      </c>
    </row>
    <row r="1028" spans="1:13" ht="13.5" customHeight="1" x14ac:dyDescent="0.3">
      <c r="A1028" s="13">
        <v>45191</v>
      </c>
      <c r="B1028" s="3">
        <v>1159172</v>
      </c>
      <c r="C1028" s="3" t="s">
        <v>1810</v>
      </c>
      <c r="D1028" s="3" t="s">
        <v>1611</v>
      </c>
      <c r="E1028" s="10">
        <v>13500</v>
      </c>
      <c r="F1028" s="3" t="s">
        <v>2268</v>
      </c>
      <c r="G1028" s="13">
        <v>45189</v>
      </c>
      <c r="H1028" s="3" t="s">
        <v>1812</v>
      </c>
      <c r="I1028" s="20" t="s">
        <v>272</v>
      </c>
      <c r="J1028" s="19">
        <f t="shared" si="20"/>
        <v>45234</v>
      </c>
      <c r="K1028" s="3" t="s">
        <v>2269</v>
      </c>
      <c r="L1028" s="3" t="s">
        <v>7</v>
      </c>
      <c r="M1028" s="8" t="s">
        <v>1646</v>
      </c>
    </row>
    <row r="1029" spans="1:13" ht="13.5" customHeight="1" x14ac:dyDescent="0.3">
      <c r="A1029" s="13">
        <v>45195</v>
      </c>
      <c r="B1029" s="3">
        <v>1201213</v>
      </c>
      <c r="C1029" s="3" t="s">
        <v>2270</v>
      </c>
      <c r="D1029" s="3" t="s">
        <v>1611</v>
      </c>
      <c r="E1029" s="10">
        <v>94382.5</v>
      </c>
      <c r="F1029" s="3" t="s">
        <v>2271</v>
      </c>
      <c r="G1029" s="13">
        <v>45190</v>
      </c>
      <c r="H1029" s="3" t="s">
        <v>10</v>
      </c>
      <c r="I1029" s="20" t="s">
        <v>2</v>
      </c>
      <c r="J1029" s="19">
        <f t="shared" si="20"/>
        <v>45235</v>
      </c>
      <c r="K1029" s="3" t="s">
        <v>2267</v>
      </c>
      <c r="L1029" s="3" t="s">
        <v>7</v>
      </c>
      <c r="M1029" s="8" t="s">
        <v>1646</v>
      </c>
    </row>
    <row r="1030" spans="1:13" ht="13.5" customHeight="1" x14ac:dyDescent="0.3">
      <c r="A1030" s="13">
        <v>45195</v>
      </c>
      <c r="B1030" s="3">
        <v>1236149</v>
      </c>
      <c r="C1030" s="3" t="s">
        <v>1625</v>
      </c>
      <c r="D1030" s="3" t="s">
        <v>1597</v>
      </c>
      <c r="E1030" s="10">
        <v>272743.2</v>
      </c>
      <c r="F1030" s="3" t="s">
        <v>1640</v>
      </c>
      <c r="G1030" s="13">
        <v>45191</v>
      </c>
      <c r="H1030" s="3" t="s">
        <v>6</v>
      </c>
      <c r="I1030" s="20" t="s">
        <v>2</v>
      </c>
      <c r="J1030" s="19">
        <f t="shared" si="20"/>
        <v>45236</v>
      </c>
      <c r="K1030" s="3"/>
      <c r="L1030" s="3" t="s">
        <v>4</v>
      </c>
      <c r="M1030" s="8" t="s">
        <v>1646</v>
      </c>
    </row>
    <row r="1031" spans="1:13" ht="13.5" customHeight="1" x14ac:dyDescent="0.3">
      <c r="A1031" s="13">
        <v>45194</v>
      </c>
      <c r="B1031" s="3">
        <v>1244288</v>
      </c>
      <c r="C1031" s="3" t="s">
        <v>2221</v>
      </c>
      <c r="D1031" s="3" t="s">
        <v>1597</v>
      </c>
      <c r="E1031" s="10">
        <v>114000</v>
      </c>
      <c r="F1031" s="3" t="s">
        <v>2272</v>
      </c>
      <c r="G1031" s="13">
        <v>45190</v>
      </c>
      <c r="H1031" s="3" t="s">
        <v>2273</v>
      </c>
      <c r="I1031" s="20" t="s">
        <v>1948</v>
      </c>
      <c r="J1031" s="19">
        <f t="shared" si="20"/>
        <v>45235</v>
      </c>
      <c r="K1031" s="3" t="s">
        <v>2274</v>
      </c>
      <c r="L1031" s="3" t="s">
        <v>7</v>
      </c>
      <c r="M1031" s="8" t="s">
        <v>1646</v>
      </c>
    </row>
    <row r="1032" spans="1:13" ht="13.5" customHeight="1" x14ac:dyDescent="0.3">
      <c r="A1032" s="13">
        <v>45184</v>
      </c>
      <c r="B1032" s="3">
        <v>1248487</v>
      </c>
      <c r="C1032" s="3" t="s">
        <v>2019</v>
      </c>
      <c r="D1032" s="3" t="s">
        <v>1614</v>
      </c>
      <c r="E1032" s="10">
        <v>41148</v>
      </c>
      <c r="F1032" s="3" t="s">
        <v>2275</v>
      </c>
      <c r="G1032" s="13">
        <v>45181</v>
      </c>
      <c r="H1032" s="3" t="s">
        <v>2021</v>
      </c>
      <c r="I1032" s="20" t="s">
        <v>2</v>
      </c>
      <c r="J1032" s="19">
        <f t="shared" si="20"/>
        <v>45226</v>
      </c>
      <c r="K1032" s="3" t="s">
        <v>2276</v>
      </c>
      <c r="L1032" s="3" t="s">
        <v>7</v>
      </c>
      <c r="M1032" s="8" t="s">
        <v>1646</v>
      </c>
    </row>
    <row r="1033" spans="1:13" ht="13.5" customHeight="1" x14ac:dyDescent="0.3">
      <c r="A1033" s="13">
        <v>45194</v>
      </c>
      <c r="B1033" s="3">
        <v>1248556</v>
      </c>
      <c r="C1033" s="3" t="s">
        <v>2277</v>
      </c>
      <c r="D1033" s="3" t="s">
        <v>1614</v>
      </c>
      <c r="E1033" s="10">
        <v>37300</v>
      </c>
      <c r="F1033" s="3" t="s">
        <v>2278</v>
      </c>
      <c r="G1033" s="13">
        <v>45190</v>
      </c>
      <c r="H1033" s="3" t="s">
        <v>205</v>
      </c>
      <c r="I1033" s="20" t="s">
        <v>1948</v>
      </c>
      <c r="J1033" s="19">
        <f t="shared" si="20"/>
        <v>45235</v>
      </c>
      <c r="K1033" s="3" t="s">
        <v>2279</v>
      </c>
      <c r="L1033" s="3" t="s">
        <v>7</v>
      </c>
      <c r="M1033" s="8" t="s">
        <v>1646</v>
      </c>
    </row>
    <row r="1034" spans="1:13" ht="13.5" customHeight="1" x14ac:dyDescent="0.3">
      <c r="A1034" s="13">
        <v>45194</v>
      </c>
      <c r="B1034" s="3">
        <v>1248556</v>
      </c>
      <c r="C1034" s="3" t="s">
        <v>2277</v>
      </c>
      <c r="D1034" s="3" t="s">
        <v>1614</v>
      </c>
      <c r="E1034" s="10">
        <v>37600</v>
      </c>
      <c r="F1034" s="3" t="s">
        <v>2280</v>
      </c>
      <c r="G1034" s="13">
        <v>45190</v>
      </c>
      <c r="H1034" s="3" t="s">
        <v>205</v>
      </c>
      <c r="I1034" s="20" t="s">
        <v>1948</v>
      </c>
      <c r="J1034" s="19">
        <f t="shared" si="20"/>
        <v>45235</v>
      </c>
      <c r="K1034" s="3" t="s">
        <v>2279</v>
      </c>
      <c r="L1034" s="3" t="s">
        <v>7</v>
      </c>
      <c r="M1034" s="8" t="s">
        <v>1646</v>
      </c>
    </row>
    <row r="1035" spans="1:13" ht="13.5" customHeight="1" x14ac:dyDescent="0.3">
      <c r="A1035" s="13">
        <v>45194</v>
      </c>
      <c r="B1035" s="3">
        <v>1248556</v>
      </c>
      <c r="C1035" s="3" t="s">
        <v>2277</v>
      </c>
      <c r="D1035" s="3" t="s">
        <v>1614</v>
      </c>
      <c r="E1035" s="10">
        <v>37500</v>
      </c>
      <c r="F1035" s="3" t="s">
        <v>2281</v>
      </c>
      <c r="G1035" s="13">
        <v>45190</v>
      </c>
      <c r="H1035" s="3" t="s">
        <v>205</v>
      </c>
      <c r="I1035" s="20" t="s">
        <v>1948</v>
      </c>
      <c r="J1035" s="19">
        <f t="shared" si="20"/>
        <v>45235</v>
      </c>
      <c r="K1035" s="3" t="s">
        <v>2279</v>
      </c>
      <c r="L1035" s="3" t="s">
        <v>7</v>
      </c>
      <c r="M1035" s="8" t="s">
        <v>1646</v>
      </c>
    </row>
    <row r="1036" spans="1:13" ht="13.5" customHeight="1" x14ac:dyDescent="0.3">
      <c r="A1036" s="13">
        <v>45194</v>
      </c>
      <c r="B1036" s="3">
        <v>1248556</v>
      </c>
      <c r="C1036" s="3" t="s">
        <v>2277</v>
      </c>
      <c r="D1036" s="3" t="s">
        <v>1614</v>
      </c>
      <c r="E1036" s="10">
        <v>37600</v>
      </c>
      <c r="F1036" s="3" t="s">
        <v>2282</v>
      </c>
      <c r="G1036" s="13">
        <v>45190</v>
      </c>
      <c r="H1036" s="3" t="s">
        <v>205</v>
      </c>
      <c r="I1036" s="20" t="s">
        <v>1948</v>
      </c>
      <c r="J1036" s="19">
        <f t="shared" si="20"/>
        <v>45235</v>
      </c>
      <c r="K1036" s="3" t="s">
        <v>2279</v>
      </c>
      <c r="L1036" s="3" t="s">
        <v>7</v>
      </c>
      <c r="M1036" s="8" t="s">
        <v>1646</v>
      </c>
    </row>
    <row r="1037" spans="1:13" ht="13.5" customHeight="1" x14ac:dyDescent="0.3">
      <c r="A1037" s="13">
        <v>45204</v>
      </c>
      <c r="B1037" s="3">
        <v>1046414</v>
      </c>
      <c r="C1037" s="3" t="s">
        <v>1641</v>
      </c>
      <c r="D1037" s="3" t="s">
        <v>1614</v>
      </c>
      <c r="E1037" s="10">
        <v>200000</v>
      </c>
      <c r="F1037" s="3" t="s">
        <v>1642</v>
      </c>
      <c r="G1037" s="13">
        <v>45202</v>
      </c>
      <c r="H1037" s="3" t="s">
        <v>29</v>
      </c>
      <c r="I1037" s="20" t="s">
        <v>2</v>
      </c>
      <c r="J1037" s="29">
        <f t="shared" si="20"/>
        <v>45247</v>
      </c>
      <c r="K1037" s="3"/>
      <c r="L1037" s="3" t="s">
        <v>4</v>
      </c>
      <c r="M1037" s="8" t="s">
        <v>1646</v>
      </c>
    </row>
    <row r="1038" spans="1:13" ht="13.5" customHeight="1" x14ac:dyDescent="0.3">
      <c r="A1038" s="13">
        <v>45205</v>
      </c>
      <c r="B1038" s="3">
        <v>1248648</v>
      </c>
      <c r="C1038" s="3" t="s">
        <v>1643</v>
      </c>
      <c r="D1038" s="3" t="s">
        <v>1614</v>
      </c>
      <c r="E1038" s="10">
        <v>43820</v>
      </c>
      <c r="F1038" s="3" t="s">
        <v>1644</v>
      </c>
      <c r="G1038" s="13">
        <v>45203</v>
      </c>
      <c r="H1038" s="3" t="s">
        <v>1645</v>
      </c>
      <c r="I1038" s="20" t="s">
        <v>2</v>
      </c>
      <c r="J1038" s="29">
        <f t="shared" si="20"/>
        <v>45248</v>
      </c>
      <c r="K1038" s="3"/>
      <c r="L1038" s="3" t="s">
        <v>4</v>
      </c>
      <c r="M1038" s="8" t="s">
        <v>1646</v>
      </c>
    </row>
    <row r="1039" spans="1:13" ht="13.5" customHeight="1" x14ac:dyDescent="0.25"/>
    <row r="1040" spans="1:13" ht="13.5" customHeight="1" x14ac:dyDescent="0.25"/>
    <row r="1041" s="36" customFormat="1" ht="13.5" customHeight="1" x14ac:dyDescent="0.25"/>
    <row r="1042" s="36" customFormat="1" ht="13.5" customHeight="1" x14ac:dyDescent="0.25"/>
    <row r="1043" s="36" customFormat="1" ht="13.5" customHeight="1" x14ac:dyDescent="0.25"/>
    <row r="1044" s="36" customFormat="1" ht="13.5" customHeight="1" x14ac:dyDescent="0.25"/>
    <row r="1045" s="36" customFormat="1" ht="13.5" customHeight="1" x14ac:dyDescent="0.25"/>
    <row r="1046" s="36" customFormat="1" ht="13.5" customHeight="1" x14ac:dyDescent="0.25"/>
    <row r="1047" s="36" customFormat="1" ht="13.5" customHeight="1" x14ac:dyDescent="0.25"/>
    <row r="1048" s="36" customFormat="1" ht="13.5" customHeight="1" x14ac:dyDescent="0.25"/>
    <row r="1049" s="36" customFormat="1" ht="13.5" customHeight="1" x14ac:dyDescent="0.25"/>
    <row r="1050" s="36" customFormat="1" ht="13.5" customHeight="1" x14ac:dyDescent="0.25"/>
    <row r="1051" s="36" customFormat="1" ht="13.5" customHeight="1" x14ac:dyDescent="0.25"/>
    <row r="1052" s="36" customFormat="1" ht="13.5" customHeight="1" x14ac:dyDescent="0.25"/>
    <row r="1053" s="36" customFormat="1" ht="13.5" customHeight="1" x14ac:dyDescent="0.25"/>
    <row r="1054" s="36" customFormat="1" ht="13.5" customHeight="1" x14ac:dyDescent="0.25"/>
    <row r="1055" s="36" customFormat="1" ht="13.5" customHeight="1" x14ac:dyDescent="0.25"/>
    <row r="1056" s="36" customFormat="1" ht="13.5" customHeight="1" x14ac:dyDescent="0.25"/>
    <row r="1057" s="36" customFormat="1" ht="13.5" customHeight="1" x14ac:dyDescent="0.25"/>
    <row r="1058" s="36" customFormat="1" ht="13.5" customHeight="1" x14ac:dyDescent="0.25"/>
    <row r="1059" s="36" customFormat="1" ht="13.5" customHeight="1" x14ac:dyDescent="0.25"/>
    <row r="1060" s="36" customFormat="1" ht="13.5" customHeight="1" x14ac:dyDescent="0.25"/>
    <row r="1061" s="36" customFormat="1" ht="13.5" customHeight="1" x14ac:dyDescent="0.25"/>
    <row r="1062" s="36" customFormat="1" ht="13.5" customHeight="1" x14ac:dyDescent="0.25"/>
    <row r="1063" s="36" customFormat="1" ht="13.5" customHeight="1" x14ac:dyDescent="0.25"/>
    <row r="1064" s="36" customFormat="1" ht="13.5" customHeight="1" x14ac:dyDescent="0.25"/>
    <row r="1065" s="36" customFormat="1" ht="13.5" customHeight="1" x14ac:dyDescent="0.25"/>
    <row r="1066" s="36" customFormat="1" ht="13.5" customHeight="1" x14ac:dyDescent="0.25"/>
    <row r="1067" s="36" customFormat="1" ht="13.5" customHeight="1" x14ac:dyDescent="0.25"/>
    <row r="1068" s="36" customFormat="1" ht="13.5" customHeight="1" x14ac:dyDescent="0.25"/>
    <row r="1069" s="36" customFormat="1" ht="13.5" customHeight="1" x14ac:dyDescent="0.25"/>
    <row r="1070" s="36" customFormat="1" ht="13.5" customHeight="1" x14ac:dyDescent="0.25"/>
    <row r="1071" s="36" customFormat="1" ht="13.5" customHeight="1" x14ac:dyDescent="0.25"/>
    <row r="1072" s="36" customFormat="1" ht="13.5" customHeight="1" x14ac:dyDescent="0.25"/>
    <row r="1073" s="36" customFormat="1" ht="13.5" customHeight="1" x14ac:dyDescent="0.25"/>
    <row r="1074" s="36" customFormat="1" ht="13.5" customHeight="1" x14ac:dyDescent="0.25"/>
    <row r="1075" s="36" customFormat="1" ht="13.5" customHeight="1" x14ac:dyDescent="0.25"/>
    <row r="1076" s="36" customFormat="1" ht="13.5" customHeight="1" x14ac:dyDescent="0.25"/>
    <row r="1077" s="36" customFormat="1" ht="13.5" customHeight="1" x14ac:dyDescent="0.25"/>
    <row r="1078" s="36" customFormat="1" ht="13.5" customHeight="1" x14ac:dyDescent="0.25"/>
    <row r="1079" s="36" customFormat="1" ht="13.5" customHeight="1" x14ac:dyDescent="0.25"/>
    <row r="1080" s="36" customFormat="1" ht="13.5" customHeight="1" x14ac:dyDescent="0.25"/>
    <row r="1081" s="36" customFormat="1" ht="13.5" customHeight="1" x14ac:dyDescent="0.25"/>
    <row r="1082" s="36" customFormat="1" ht="13.5" customHeight="1" x14ac:dyDescent="0.25"/>
    <row r="1083" s="36" customFormat="1" ht="13.5" customHeight="1" x14ac:dyDescent="0.25"/>
    <row r="1084" s="36" customFormat="1" ht="13.5" customHeight="1" x14ac:dyDescent="0.25"/>
    <row r="1085" s="36" customFormat="1" ht="13.5" customHeight="1" x14ac:dyDescent="0.25"/>
    <row r="1086" s="36" customFormat="1" ht="13.5" customHeight="1" x14ac:dyDescent="0.25"/>
    <row r="1087" s="36" customFormat="1" ht="13.5" customHeight="1" x14ac:dyDescent="0.25"/>
    <row r="1088" s="36" customFormat="1" ht="13.5" customHeight="1" x14ac:dyDescent="0.25"/>
    <row r="1089" s="36" customFormat="1" ht="13.5" customHeight="1" x14ac:dyDescent="0.25"/>
    <row r="1090" s="36" customFormat="1" ht="13.5" customHeight="1" x14ac:dyDescent="0.25"/>
    <row r="1091" s="36" customFormat="1" ht="13.5" customHeight="1" x14ac:dyDescent="0.25"/>
    <row r="1092" s="36" customFormat="1" ht="13.5" customHeight="1" x14ac:dyDescent="0.25"/>
    <row r="1093" s="36" customFormat="1" ht="13.5" customHeight="1" x14ac:dyDescent="0.25"/>
    <row r="1094" s="36" customFormat="1" ht="13.5" customHeight="1" x14ac:dyDescent="0.25"/>
    <row r="1095" s="36" customFormat="1" ht="13.5" customHeight="1" x14ac:dyDescent="0.25"/>
    <row r="1096" s="36" customFormat="1" ht="13.5" customHeight="1" x14ac:dyDescent="0.25"/>
    <row r="1097" s="36" customFormat="1" ht="13.5" customHeight="1" x14ac:dyDescent="0.25"/>
    <row r="1098" s="36" customFormat="1" ht="13.5" customHeight="1" x14ac:dyDescent="0.25"/>
    <row r="1099" s="36" customFormat="1" ht="13.5" customHeight="1" x14ac:dyDescent="0.25"/>
    <row r="1100" s="36" customFormat="1" ht="13.5" customHeight="1" x14ac:dyDescent="0.25"/>
    <row r="1101" s="36" customFormat="1" ht="13.5" customHeight="1" x14ac:dyDescent="0.25"/>
    <row r="1102" s="36" customFormat="1" ht="13.5" customHeight="1" x14ac:dyDescent="0.25"/>
    <row r="1103" s="36" customFormat="1" ht="13.5" customHeight="1" x14ac:dyDescent="0.25"/>
    <row r="1104" s="36" customFormat="1" ht="13.5" customHeight="1" x14ac:dyDescent="0.25"/>
    <row r="1105" s="36" customFormat="1" ht="13.5" customHeight="1" x14ac:dyDescent="0.25"/>
    <row r="1106" s="36" customFormat="1" ht="13.5" customHeight="1" x14ac:dyDescent="0.25"/>
    <row r="1107" s="36" customFormat="1" ht="13.5" customHeight="1" x14ac:dyDescent="0.25"/>
    <row r="1108" s="36" customFormat="1" ht="13.5" customHeight="1" x14ac:dyDescent="0.25"/>
    <row r="1109" s="36" customFormat="1" ht="13.5" customHeight="1" x14ac:dyDescent="0.25"/>
    <row r="1110" s="36" customFormat="1" ht="13.5" customHeight="1" x14ac:dyDescent="0.25"/>
    <row r="1111" s="36" customFormat="1" ht="13.5" customHeight="1" x14ac:dyDescent="0.25"/>
    <row r="1112" s="36" customFormat="1" ht="13.5" customHeight="1" x14ac:dyDescent="0.25"/>
    <row r="1113" s="36" customFormat="1" ht="13.5" customHeight="1" x14ac:dyDescent="0.25"/>
    <row r="1114" s="36" customFormat="1" ht="13.5" customHeight="1" x14ac:dyDescent="0.25"/>
    <row r="1115" s="36" customFormat="1" ht="13.5" customHeight="1" x14ac:dyDescent="0.25"/>
    <row r="1116" s="36" customFormat="1" ht="13.5" customHeight="1" x14ac:dyDescent="0.25"/>
    <row r="1117" s="36" customFormat="1" ht="13.5" customHeight="1" x14ac:dyDescent="0.25"/>
    <row r="1118" s="36" customFormat="1" ht="13.5" customHeight="1" x14ac:dyDescent="0.25"/>
    <row r="1119" s="36" customFormat="1" ht="13.5" customHeight="1" x14ac:dyDescent="0.25"/>
    <row r="1120" s="36" customFormat="1" ht="13.5" customHeight="1" x14ac:dyDescent="0.25"/>
    <row r="1121" s="36" customFormat="1" ht="13.5" customHeight="1" x14ac:dyDescent="0.25"/>
    <row r="1122" s="36" customFormat="1" ht="13.5" customHeight="1" x14ac:dyDescent="0.25"/>
    <row r="1123" s="36" customFormat="1" ht="13.5" customHeight="1" x14ac:dyDescent="0.25"/>
    <row r="1124" s="36" customFormat="1" ht="13.5" customHeight="1" x14ac:dyDescent="0.25"/>
    <row r="1125" s="36" customFormat="1" ht="13.5" customHeight="1" x14ac:dyDescent="0.25"/>
    <row r="1126" s="36" customFormat="1" ht="13.5" customHeight="1" x14ac:dyDescent="0.25"/>
    <row r="1127" s="36" customFormat="1" ht="13.5" customHeight="1" x14ac:dyDescent="0.25"/>
    <row r="1128" s="36" customFormat="1" ht="13.5" customHeight="1" x14ac:dyDescent="0.25"/>
    <row r="1129" s="36" customFormat="1" ht="13.5" customHeight="1" x14ac:dyDescent="0.25"/>
    <row r="1130" s="36" customFormat="1" ht="13.5" customHeight="1" x14ac:dyDescent="0.25"/>
    <row r="1131" s="36" customFormat="1" ht="13.5" customHeight="1" x14ac:dyDescent="0.25"/>
    <row r="1132" s="36" customFormat="1" ht="13.5" customHeight="1" x14ac:dyDescent="0.25"/>
    <row r="1133" s="36" customFormat="1" ht="13.5" customHeight="1" x14ac:dyDescent="0.25"/>
    <row r="1134" s="36" customFormat="1" ht="13.5" customHeight="1" x14ac:dyDescent="0.25"/>
    <row r="1135" s="36" customFormat="1" ht="13.5" customHeight="1" x14ac:dyDescent="0.25"/>
    <row r="1136" s="36" customFormat="1" ht="13.5" customHeight="1" x14ac:dyDescent="0.25"/>
    <row r="1137" s="36" customFormat="1" ht="13.5" customHeight="1" x14ac:dyDescent="0.25"/>
    <row r="1138" s="36" customFormat="1" ht="13.5" customHeight="1" x14ac:dyDescent="0.25"/>
    <row r="1139" s="36" customFormat="1" ht="13.5" customHeight="1" x14ac:dyDescent="0.25"/>
    <row r="1140" s="36" customFormat="1" ht="13.5" customHeight="1" x14ac:dyDescent="0.25"/>
    <row r="1141" s="36" customFormat="1" ht="13.5" customHeight="1" x14ac:dyDescent="0.25"/>
    <row r="1142" s="36" customFormat="1" ht="13.5" customHeight="1" x14ac:dyDescent="0.25"/>
    <row r="1143" s="36" customFormat="1" ht="13.5" customHeight="1" x14ac:dyDescent="0.25"/>
    <row r="1144" s="36" customFormat="1" ht="13.5" customHeight="1" x14ac:dyDescent="0.25"/>
    <row r="1145" s="36" customFormat="1" ht="13.5" customHeight="1" x14ac:dyDescent="0.25"/>
    <row r="1146" s="36" customFormat="1" ht="13.5" customHeight="1" x14ac:dyDescent="0.25"/>
    <row r="1147" s="36" customFormat="1" ht="13.5" customHeight="1" x14ac:dyDescent="0.25"/>
    <row r="1148" s="36" customFormat="1" ht="13.5" customHeight="1" x14ac:dyDescent="0.25"/>
    <row r="1149" s="36" customFormat="1" ht="13.5" customHeight="1" x14ac:dyDescent="0.25"/>
    <row r="1150" s="36" customFormat="1" ht="13.5" customHeight="1" x14ac:dyDescent="0.25"/>
    <row r="1151" s="36" customFormat="1" ht="13.5" customHeight="1" x14ac:dyDescent="0.25"/>
    <row r="1152" s="36" customFormat="1" ht="13.5" customHeight="1" x14ac:dyDescent="0.25"/>
    <row r="1153" s="36" customFormat="1" ht="13.5" customHeight="1" x14ac:dyDescent="0.25"/>
    <row r="1154" s="36" customFormat="1" ht="13.5" customHeight="1" x14ac:dyDescent="0.25"/>
    <row r="1155" s="36" customFormat="1" ht="13.5" customHeight="1" x14ac:dyDescent="0.25"/>
    <row r="1156" s="36" customFormat="1" ht="13.5" customHeight="1" x14ac:dyDescent="0.25"/>
    <row r="1157" s="36" customFormat="1" ht="13.5" customHeight="1" x14ac:dyDescent="0.25"/>
    <row r="1158" s="36" customFormat="1" ht="13.5" customHeight="1" x14ac:dyDescent="0.25"/>
    <row r="1159" s="36" customFormat="1" ht="13.5" customHeight="1" x14ac:dyDescent="0.25"/>
    <row r="1160" s="36" customFormat="1" ht="13.5" customHeight="1" x14ac:dyDescent="0.25"/>
    <row r="1161" s="36" customFormat="1" ht="13.5" customHeight="1" x14ac:dyDescent="0.25"/>
    <row r="1162" s="36" customFormat="1" ht="13.5" customHeight="1" x14ac:dyDescent="0.25"/>
    <row r="1163" s="36" customFormat="1" ht="13.5" customHeight="1" x14ac:dyDescent="0.25"/>
    <row r="1164" s="36" customFormat="1" ht="13.5" customHeight="1" x14ac:dyDescent="0.25"/>
    <row r="1165" s="36" customFormat="1" ht="13.5" customHeight="1" x14ac:dyDescent="0.25"/>
    <row r="1166" s="36" customFormat="1" ht="13.5" customHeight="1" x14ac:dyDescent="0.25"/>
    <row r="1167" s="36" customFormat="1" ht="13.5" customHeight="1" x14ac:dyDescent="0.25"/>
    <row r="1168" s="36" customFormat="1" ht="13.5" customHeight="1" x14ac:dyDescent="0.25"/>
    <row r="1169" s="36" customFormat="1" ht="13.5" customHeight="1" x14ac:dyDescent="0.25"/>
    <row r="1170" s="36" customFormat="1" ht="13.5" customHeight="1" x14ac:dyDescent="0.25"/>
    <row r="1171" s="36" customFormat="1" ht="13.5" customHeight="1" x14ac:dyDescent="0.25"/>
    <row r="1172" s="36" customFormat="1" ht="13.5" customHeight="1" x14ac:dyDescent="0.25"/>
    <row r="1173" s="36" customFormat="1" ht="13.5" customHeight="1" x14ac:dyDescent="0.25"/>
    <row r="1174" s="36" customFormat="1" ht="13.5" customHeight="1" x14ac:dyDescent="0.25"/>
    <row r="1175" s="36" customFormat="1" ht="13.5" customHeight="1" x14ac:dyDescent="0.25"/>
    <row r="1176" s="36" customFormat="1" ht="13.5" customHeight="1" x14ac:dyDescent="0.25"/>
    <row r="1177" s="36" customFormat="1" ht="13.5" customHeight="1" x14ac:dyDescent="0.25"/>
    <row r="1178" s="36" customFormat="1" ht="13.5" customHeight="1" x14ac:dyDescent="0.25"/>
    <row r="1179" s="36" customFormat="1" ht="13.5" customHeight="1" x14ac:dyDescent="0.25"/>
    <row r="1180" s="36" customFormat="1" ht="13.5" customHeight="1" x14ac:dyDescent="0.25"/>
    <row r="1181" s="36" customFormat="1" ht="13.5" customHeight="1" x14ac:dyDescent="0.25"/>
    <row r="1182" s="36" customFormat="1" ht="13.5" customHeight="1" x14ac:dyDescent="0.25"/>
    <row r="1183" s="36" customFormat="1" ht="13.5" customHeight="1" x14ac:dyDescent="0.25"/>
    <row r="1184" s="36" customFormat="1" ht="13.5" customHeight="1" x14ac:dyDescent="0.25"/>
    <row r="1185" s="36" customFormat="1" ht="13.5" customHeight="1" x14ac:dyDescent="0.25"/>
    <row r="1186" s="36" customFormat="1" ht="13.5" customHeight="1" x14ac:dyDescent="0.25"/>
    <row r="1187" s="36" customFormat="1" ht="13.5" customHeight="1" x14ac:dyDescent="0.25"/>
    <row r="1188" s="36" customFormat="1" ht="13.5" customHeight="1" x14ac:dyDescent="0.25"/>
    <row r="1189" s="36" customFormat="1" ht="13.5" customHeight="1" x14ac:dyDescent="0.25"/>
    <row r="1190" s="36" customFormat="1" ht="13.5" customHeight="1" x14ac:dyDescent="0.25"/>
    <row r="1191" s="36" customFormat="1" ht="13.5" customHeight="1" x14ac:dyDescent="0.25"/>
    <row r="1192" s="36" customFormat="1" ht="13.5" customHeight="1" x14ac:dyDescent="0.25"/>
    <row r="1193" s="36" customFormat="1" ht="13.5" customHeight="1" x14ac:dyDescent="0.25"/>
    <row r="1194" s="36" customFormat="1" ht="13.5" customHeight="1" x14ac:dyDescent="0.25"/>
    <row r="1195" s="36" customFormat="1" ht="13.5" customHeight="1" x14ac:dyDescent="0.25"/>
    <row r="1196" s="36" customFormat="1" ht="13.5" customHeight="1" x14ac:dyDescent="0.25"/>
    <row r="1197" s="36" customFormat="1" ht="13.5" customHeight="1" x14ac:dyDescent="0.25"/>
    <row r="1198" s="36" customFormat="1" ht="13.5" customHeight="1" x14ac:dyDescent="0.25"/>
    <row r="1199" s="36" customFormat="1" ht="13.5" customHeight="1" x14ac:dyDescent="0.25"/>
    <row r="1200" s="36" customFormat="1" ht="13.5" customHeight="1" x14ac:dyDescent="0.25"/>
    <row r="1201" s="36" customFormat="1" ht="13.5" customHeight="1" x14ac:dyDescent="0.25"/>
    <row r="1202" s="36" customFormat="1" ht="13.5" customHeight="1" x14ac:dyDescent="0.25"/>
    <row r="1203" s="36" customFormat="1" ht="13.5" customHeight="1" x14ac:dyDescent="0.25"/>
    <row r="1204" s="36" customFormat="1" ht="13.5" customHeight="1" x14ac:dyDescent="0.25"/>
    <row r="1205" s="36" customFormat="1" ht="13.5" customHeight="1" x14ac:dyDescent="0.25"/>
    <row r="1206" s="36" customFormat="1" ht="13.5" customHeight="1" x14ac:dyDescent="0.25"/>
    <row r="1207" s="36" customFormat="1" ht="13.5" customHeight="1" x14ac:dyDescent="0.25"/>
    <row r="1208" s="36" customFormat="1" ht="13.5" customHeight="1" x14ac:dyDescent="0.25"/>
    <row r="1209" s="36" customFormat="1" ht="13.5" customHeight="1" x14ac:dyDescent="0.25"/>
    <row r="1210" s="36" customFormat="1" ht="13.5" customHeight="1" x14ac:dyDescent="0.25"/>
    <row r="1211" s="36" customFormat="1" ht="13.5" customHeight="1" x14ac:dyDescent="0.25"/>
    <row r="1212" s="36" customFormat="1" ht="13.5" customHeight="1" x14ac:dyDescent="0.25"/>
    <row r="1213" s="36" customFormat="1" ht="13.5" customHeight="1" x14ac:dyDescent="0.25"/>
    <row r="1214" s="36" customFormat="1" ht="13.5" customHeight="1" x14ac:dyDescent="0.25"/>
    <row r="1215" s="36" customFormat="1" ht="13.5" customHeight="1" x14ac:dyDescent="0.25"/>
    <row r="1216" s="36" customFormat="1" ht="13.5" customHeight="1" x14ac:dyDescent="0.25"/>
    <row r="1217" s="36" customFormat="1" ht="13.5" customHeight="1" x14ac:dyDescent="0.25"/>
    <row r="1218" s="36" customFormat="1" ht="13.5" customHeight="1" x14ac:dyDescent="0.25"/>
    <row r="1219" s="36" customFormat="1" ht="13.5" customHeight="1" x14ac:dyDescent="0.25"/>
    <row r="1220" s="36" customFormat="1" ht="13.5" customHeight="1" x14ac:dyDescent="0.25"/>
    <row r="1221" s="36" customFormat="1" ht="13.5" customHeight="1" x14ac:dyDescent="0.25"/>
    <row r="1222" s="36" customFormat="1" ht="13.5" customHeight="1" x14ac:dyDescent="0.25"/>
    <row r="1223" s="36" customFormat="1" ht="13.5" customHeight="1" x14ac:dyDescent="0.25"/>
    <row r="1224" s="36" customFormat="1" ht="13.5" customHeight="1" x14ac:dyDescent="0.25"/>
    <row r="1225" s="36" customFormat="1" ht="13.5" customHeight="1" x14ac:dyDescent="0.25"/>
    <row r="1226" s="36" customFormat="1" ht="13.5" customHeight="1" x14ac:dyDescent="0.25"/>
    <row r="1227" s="36" customFormat="1" ht="13.5" customHeight="1" x14ac:dyDescent="0.25"/>
    <row r="1228" s="36" customFormat="1" ht="13.5" customHeight="1" x14ac:dyDescent="0.25"/>
    <row r="1229" s="36" customFormat="1" ht="13.5" customHeight="1" x14ac:dyDescent="0.25"/>
    <row r="1230" s="36" customFormat="1" ht="13.5" customHeight="1" x14ac:dyDescent="0.25"/>
    <row r="1231" s="36" customFormat="1" ht="13.5" customHeight="1" x14ac:dyDescent="0.25"/>
    <row r="1232" s="36" customFormat="1" ht="13.5" customHeight="1" x14ac:dyDescent="0.25"/>
    <row r="1233" s="36" customFormat="1" ht="13.5" customHeight="1" x14ac:dyDescent="0.25"/>
    <row r="1234" s="36" customFormat="1" ht="13.5" customHeight="1" x14ac:dyDescent="0.25"/>
    <row r="1235" s="36" customFormat="1" ht="13.5" customHeight="1" x14ac:dyDescent="0.25"/>
    <row r="1236" s="36" customFormat="1" ht="13.5" customHeight="1" x14ac:dyDescent="0.25"/>
    <row r="1237" s="36" customFormat="1" ht="13.5" customHeight="1" x14ac:dyDescent="0.25"/>
    <row r="1238" s="36" customFormat="1" ht="13.5" customHeight="1" x14ac:dyDescent="0.25"/>
    <row r="1239" s="36" customFormat="1" ht="13.5" customHeight="1" x14ac:dyDescent="0.25"/>
    <row r="1240" s="36" customFormat="1" ht="13.5" customHeight="1" x14ac:dyDescent="0.25"/>
    <row r="1241" s="36" customFormat="1" ht="13.5" customHeight="1" x14ac:dyDescent="0.25"/>
    <row r="1242" s="36" customFormat="1" ht="13.5" customHeight="1" x14ac:dyDescent="0.25"/>
    <row r="1243" s="36" customFormat="1" ht="13.5" customHeight="1" x14ac:dyDescent="0.25"/>
    <row r="1244" s="36" customFormat="1" ht="13.5" customHeight="1" x14ac:dyDescent="0.25"/>
    <row r="1245" s="36" customFormat="1" ht="13.5" customHeight="1" x14ac:dyDescent="0.25"/>
    <row r="1246" s="36" customFormat="1" ht="13.5" customHeight="1" x14ac:dyDescent="0.25"/>
    <row r="1247" s="36" customFormat="1" ht="13.5" customHeight="1" x14ac:dyDescent="0.25"/>
    <row r="1248" s="36" customFormat="1" ht="13.5" customHeight="1" x14ac:dyDescent="0.25"/>
    <row r="1249" s="36" customFormat="1" ht="13.5" customHeight="1" x14ac:dyDescent="0.25"/>
    <row r="1250" s="36" customFormat="1" ht="13.5" customHeight="1" x14ac:dyDescent="0.25"/>
    <row r="1251" s="36" customFormat="1" ht="13.5" customHeight="1" x14ac:dyDescent="0.25"/>
    <row r="1252" s="36" customFormat="1" ht="13.5" customHeight="1" x14ac:dyDescent="0.25"/>
    <row r="1253" s="36" customFormat="1" ht="13.5" customHeight="1" x14ac:dyDescent="0.25"/>
    <row r="1254" s="36" customFormat="1" ht="13.5" customHeight="1" x14ac:dyDescent="0.25"/>
    <row r="1255" s="36" customFormat="1" ht="13.5" customHeight="1" x14ac:dyDescent="0.25"/>
    <row r="1256" s="36" customFormat="1" ht="13.5" customHeight="1" x14ac:dyDescent="0.25"/>
    <row r="1257" s="36" customFormat="1" ht="13.5" customHeight="1" x14ac:dyDescent="0.25"/>
    <row r="1258" s="36" customFormat="1" ht="13.5" customHeight="1" x14ac:dyDescent="0.25"/>
    <row r="1259" s="36" customFormat="1" ht="13.5" customHeight="1" x14ac:dyDescent="0.25"/>
    <row r="1260" s="36" customFormat="1" ht="13.5" customHeight="1" x14ac:dyDescent="0.25"/>
    <row r="1261" s="36" customFormat="1" ht="13.5" customHeight="1" x14ac:dyDescent="0.25"/>
    <row r="1262" s="36" customFormat="1" ht="13.5" customHeight="1" x14ac:dyDescent="0.25"/>
    <row r="1263" s="36" customFormat="1" ht="13.5" customHeight="1" x14ac:dyDescent="0.25"/>
    <row r="1264" s="36" customFormat="1" ht="13.5" customHeight="1" x14ac:dyDescent="0.25"/>
    <row r="1265" s="36" customFormat="1" ht="13.5" customHeight="1" x14ac:dyDescent="0.25"/>
    <row r="1266" s="36" customFormat="1" ht="13.5" customHeight="1" x14ac:dyDescent="0.25"/>
    <row r="1267" s="36" customFormat="1" ht="13.5" customHeight="1" x14ac:dyDescent="0.25"/>
    <row r="1268" s="36" customFormat="1" ht="13.5" customHeight="1" x14ac:dyDescent="0.25"/>
    <row r="1269" s="36" customFormat="1" ht="13.5" customHeight="1" x14ac:dyDescent="0.25"/>
    <row r="1270" s="36" customFormat="1" ht="13.5" customHeight="1" x14ac:dyDescent="0.25"/>
    <row r="1271" s="36" customFormat="1" ht="13.5" customHeight="1" x14ac:dyDescent="0.25"/>
    <row r="1272" s="36" customFormat="1" ht="13.5" customHeight="1" x14ac:dyDescent="0.25"/>
    <row r="1273" s="36" customFormat="1" ht="13.5" customHeight="1" x14ac:dyDescent="0.25"/>
    <row r="1274" s="36" customFormat="1" ht="13.5" customHeight="1" x14ac:dyDescent="0.25"/>
    <row r="1275" s="36" customFormat="1" ht="13.5" customHeight="1" x14ac:dyDescent="0.25"/>
    <row r="1276" s="36" customFormat="1" ht="13.5" customHeight="1" x14ac:dyDescent="0.25"/>
    <row r="1277" s="36" customFormat="1" ht="13.5" customHeight="1" x14ac:dyDescent="0.25"/>
    <row r="1278" s="36" customFormat="1" ht="13.5" customHeight="1" x14ac:dyDescent="0.25"/>
    <row r="1279" s="36" customFormat="1" ht="13.5" customHeight="1" x14ac:dyDescent="0.25"/>
    <row r="1280" s="36" customFormat="1" ht="13.5" customHeight="1" x14ac:dyDescent="0.25"/>
    <row r="1281" s="36" customFormat="1" ht="13.5" customHeight="1" x14ac:dyDescent="0.25"/>
    <row r="1282" s="36" customFormat="1" ht="13.5" customHeight="1" x14ac:dyDescent="0.25"/>
    <row r="1283" s="36" customFormat="1" ht="13.5" customHeight="1" x14ac:dyDescent="0.25"/>
    <row r="1284" s="36" customFormat="1" ht="13.5" customHeight="1" x14ac:dyDescent="0.25"/>
    <row r="1285" s="36" customFormat="1" ht="13.5" customHeight="1" x14ac:dyDescent="0.25"/>
    <row r="1286" s="36" customFormat="1" ht="13.5" customHeight="1" x14ac:dyDescent="0.25"/>
    <row r="1287" s="36" customFormat="1" ht="13.5" customHeight="1" x14ac:dyDescent="0.25"/>
    <row r="1288" s="36" customFormat="1" ht="13.5" customHeight="1" x14ac:dyDescent="0.25"/>
    <row r="1289" s="36" customFormat="1" ht="13.5" customHeight="1" x14ac:dyDescent="0.25"/>
    <row r="1290" s="36" customFormat="1" ht="13.5" customHeight="1" x14ac:dyDescent="0.25"/>
    <row r="1291" s="36" customFormat="1" ht="13.5" customHeight="1" x14ac:dyDescent="0.25"/>
    <row r="1292" s="36" customFormat="1" ht="13.5" customHeight="1" x14ac:dyDescent="0.25"/>
    <row r="1293" s="36" customFormat="1" ht="13.5" customHeight="1" x14ac:dyDescent="0.25"/>
    <row r="1294" s="36" customFormat="1" ht="13.5" customHeight="1" x14ac:dyDescent="0.25"/>
    <row r="1295" s="36" customFormat="1" ht="13.5" customHeight="1" x14ac:dyDescent="0.25"/>
    <row r="1296" s="36" customFormat="1" ht="13.5" customHeight="1" x14ac:dyDescent="0.25"/>
    <row r="1297" s="36" customFormat="1" ht="13.5" customHeight="1" x14ac:dyDescent="0.25"/>
    <row r="1298" s="36" customFormat="1" ht="13.5" customHeight="1" x14ac:dyDescent="0.25"/>
    <row r="1299" s="36" customFormat="1" ht="13.5" customHeight="1" x14ac:dyDescent="0.25"/>
    <row r="1300" s="36" customFormat="1" ht="13.5" customHeight="1" x14ac:dyDescent="0.25"/>
    <row r="1301" s="36" customFormat="1" ht="13.5" customHeight="1" x14ac:dyDescent="0.25"/>
    <row r="1302" s="36" customFormat="1" ht="13.5" customHeight="1" x14ac:dyDescent="0.25"/>
    <row r="1303" s="36" customFormat="1" ht="13.5" customHeight="1" x14ac:dyDescent="0.25"/>
    <row r="1304" s="36" customFormat="1" ht="13.5" customHeight="1" x14ac:dyDescent="0.25"/>
    <row r="1305" s="36" customFormat="1" ht="13.5" customHeight="1" x14ac:dyDescent="0.25"/>
    <row r="1306" s="36" customFormat="1" ht="13.5" customHeight="1" x14ac:dyDescent="0.25"/>
    <row r="1307" s="36" customFormat="1" ht="13.5" customHeight="1" x14ac:dyDescent="0.25"/>
    <row r="1308" s="36" customFormat="1" ht="13.5" customHeight="1" x14ac:dyDescent="0.25"/>
    <row r="1309" s="36" customFormat="1" ht="13.5" customHeight="1" x14ac:dyDescent="0.25"/>
    <row r="1310" s="36" customFormat="1" ht="13.5" customHeight="1" x14ac:dyDescent="0.25"/>
    <row r="1311" s="36" customFormat="1" ht="13.5" customHeight="1" x14ac:dyDescent="0.25"/>
    <row r="1312" s="36" customFormat="1" ht="13.5" customHeight="1" x14ac:dyDescent="0.25"/>
    <row r="1313" s="36" customFormat="1" ht="13.5" customHeight="1" x14ac:dyDescent="0.25"/>
    <row r="1314" s="36" customFormat="1" ht="13.5" customHeight="1" x14ac:dyDescent="0.25"/>
    <row r="1315" s="36" customFormat="1" ht="13.5" customHeight="1" x14ac:dyDescent="0.25"/>
    <row r="1316" s="36" customFormat="1" ht="13.5" customHeight="1" x14ac:dyDescent="0.25"/>
    <row r="1317" s="36" customFormat="1" ht="13.5" customHeight="1" x14ac:dyDescent="0.25"/>
    <row r="1318" s="36" customFormat="1" ht="13.5" customHeight="1" x14ac:dyDescent="0.25"/>
    <row r="1319" s="36" customFormat="1" ht="13.5" customHeight="1" x14ac:dyDescent="0.25"/>
    <row r="1320" s="36" customFormat="1" ht="13.5" customHeight="1" x14ac:dyDescent="0.25"/>
    <row r="1321" s="36" customFormat="1" ht="13.5" customHeight="1" x14ac:dyDescent="0.25"/>
    <row r="1322" s="36" customFormat="1" ht="13.5" customHeight="1" x14ac:dyDescent="0.25"/>
    <row r="1323" s="36" customFormat="1" ht="13.5" customHeight="1" x14ac:dyDescent="0.25"/>
    <row r="1324" s="36" customFormat="1" ht="13.5" customHeight="1" x14ac:dyDescent="0.25"/>
    <row r="1325" s="36" customFormat="1" ht="13.5" customHeight="1" x14ac:dyDescent="0.25"/>
    <row r="1326" s="36" customFormat="1" ht="13.5" customHeight="1" x14ac:dyDescent="0.25"/>
    <row r="1327" s="36" customFormat="1" ht="13.5" customHeight="1" x14ac:dyDescent="0.25"/>
    <row r="1328" s="36" customFormat="1" ht="13.5" customHeight="1" x14ac:dyDescent="0.25"/>
    <row r="1329" s="36" customFormat="1" ht="13.5" customHeight="1" x14ac:dyDescent="0.25"/>
    <row r="1330" s="36" customFormat="1" ht="13.5" customHeight="1" x14ac:dyDescent="0.25"/>
    <row r="1331" s="36" customFormat="1" ht="13.5" customHeight="1" x14ac:dyDescent="0.25"/>
    <row r="1332" s="36" customFormat="1" ht="13.5" customHeight="1" x14ac:dyDescent="0.25"/>
    <row r="1333" s="36" customFormat="1" ht="13.5" customHeight="1" x14ac:dyDescent="0.25"/>
    <row r="1334" s="36" customFormat="1" ht="13.5" customHeight="1" x14ac:dyDescent="0.25"/>
    <row r="1335" s="36" customFormat="1" ht="13.5" customHeight="1" x14ac:dyDescent="0.25"/>
    <row r="1336" s="36" customFormat="1" ht="13.5" customHeight="1" x14ac:dyDescent="0.25"/>
    <row r="1337" s="36" customFormat="1" ht="13.5" customHeight="1" x14ac:dyDescent="0.25"/>
    <row r="1338" s="36" customFormat="1" ht="13.5" customHeight="1" x14ac:dyDescent="0.25"/>
    <row r="1339" s="36" customFormat="1" ht="13.5" customHeight="1" x14ac:dyDescent="0.25"/>
    <row r="1340" s="36" customFormat="1" ht="13.5" customHeight="1" x14ac:dyDescent="0.25"/>
    <row r="1341" s="36" customFormat="1" ht="13.5" customHeight="1" x14ac:dyDescent="0.25"/>
    <row r="1342" s="36" customFormat="1" ht="13.5" customHeight="1" x14ac:dyDescent="0.25"/>
    <row r="1343" s="36" customFormat="1" ht="13.5" customHeight="1" x14ac:dyDescent="0.25"/>
    <row r="1344" s="36" customFormat="1" ht="13.5" customHeight="1" x14ac:dyDescent="0.25"/>
    <row r="1345" s="36" customFormat="1" ht="13.5" customHeight="1" x14ac:dyDescent="0.25"/>
    <row r="1346" s="36" customFormat="1" ht="13.5" customHeight="1" x14ac:dyDescent="0.25"/>
    <row r="1347" s="36" customFormat="1" ht="13.5" customHeight="1" x14ac:dyDescent="0.25"/>
    <row r="1348" s="36" customFormat="1" ht="13.5" customHeight="1" x14ac:dyDescent="0.25"/>
    <row r="1349" s="36" customFormat="1" ht="13.5" customHeight="1" x14ac:dyDescent="0.25"/>
    <row r="1350" s="36" customFormat="1" ht="13.5" customHeight="1" x14ac:dyDescent="0.25"/>
    <row r="1351" s="36" customFormat="1" ht="13.5" customHeight="1" x14ac:dyDescent="0.25"/>
    <row r="1352" s="36" customFormat="1" ht="13.5" customHeight="1" x14ac:dyDescent="0.25"/>
    <row r="1353" s="36" customFormat="1" ht="13.5" customHeight="1" x14ac:dyDescent="0.25"/>
    <row r="1354" s="36" customFormat="1" ht="13.5" customHeight="1" x14ac:dyDescent="0.25"/>
    <row r="1355" s="36" customFormat="1" ht="13.5" customHeight="1" x14ac:dyDescent="0.25"/>
    <row r="1356" s="36" customFormat="1" ht="13.5" customHeight="1" x14ac:dyDescent="0.25"/>
    <row r="1357" s="36" customFormat="1" ht="13.5" customHeight="1" x14ac:dyDescent="0.25"/>
    <row r="1358" s="36" customFormat="1" ht="13.5" customHeight="1" x14ac:dyDescent="0.25"/>
    <row r="1359" s="36" customFormat="1" ht="13.5" customHeight="1" x14ac:dyDescent="0.25"/>
    <row r="1360" s="36" customFormat="1" ht="13.5" customHeight="1" x14ac:dyDescent="0.25"/>
    <row r="1361" s="36" customFormat="1" ht="13.5" customHeight="1" x14ac:dyDescent="0.25"/>
    <row r="1362" s="36" customFormat="1" ht="13.5" customHeight="1" x14ac:dyDescent="0.25"/>
    <row r="1363" s="36" customFormat="1" ht="13.5" customHeight="1" x14ac:dyDescent="0.25"/>
    <row r="1364" s="36" customFormat="1" ht="13.5" customHeight="1" x14ac:dyDescent="0.25"/>
    <row r="1365" s="36" customFormat="1" ht="13.5" customHeight="1" x14ac:dyDescent="0.25"/>
    <row r="1366" s="36" customFormat="1" ht="13.5" customHeight="1" x14ac:dyDescent="0.25"/>
    <row r="1367" s="36" customFormat="1" ht="13.5" customHeight="1" x14ac:dyDescent="0.25"/>
    <row r="1368" s="36" customFormat="1" ht="13.5" customHeight="1" x14ac:dyDescent="0.25"/>
    <row r="1369" s="36" customFormat="1" ht="13.5" customHeight="1" x14ac:dyDescent="0.25"/>
    <row r="1370" s="36" customFormat="1" ht="13.5" customHeight="1" x14ac:dyDescent="0.25"/>
    <row r="1371" s="36" customFormat="1" ht="13.5" customHeight="1" x14ac:dyDescent="0.25"/>
    <row r="1372" s="36" customFormat="1" ht="13.5" customHeight="1" x14ac:dyDescent="0.25"/>
    <row r="1373" s="36" customFormat="1" ht="13.5" customHeight="1" x14ac:dyDescent="0.25"/>
    <row r="1374" s="36" customFormat="1" ht="13.5" customHeight="1" x14ac:dyDescent="0.25"/>
    <row r="1375" s="36" customFormat="1" ht="13.5" customHeight="1" x14ac:dyDescent="0.25"/>
    <row r="1376" s="36" customFormat="1" ht="13.5" customHeight="1" x14ac:dyDescent="0.25"/>
    <row r="1377" s="36" customFormat="1" ht="13.5" customHeight="1" x14ac:dyDescent="0.25"/>
    <row r="1378" s="36" customFormat="1" ht="13.5" customHeight="1" x14ac:dyDescent="0.25"/>
    <row r="1379" s="36" customFormat="1" ht="13.5" customHeight="1" x14ac:dyDescent="0.25"/>
    <row r="1380" s="36" customFormat="1" ht="13.5" customHeight="1" x14ac:dyDescent="0.25"/>
    <row r="1381" s="36" customFormat="1" ht="13.5" customHeight="1" x14ac:dyDescent="0.25"/>
    <row r="1382" s="36" customFormat="1" ht="13.5" customHeight="1" x14ac:dyDescent="0.25"/>
    <row r="1383" s="36" customFormat="1" ht="13.5" customHeight="1" x14ac:dyDescent="0.25"/>
    <row r="1384" s="36" customFormat="1" ht="13.5" customHeight="1" x14ac:dyDescent="0.25"/>
    <row r="1385" s="36" customFormat="1" ht="13.5" customHeight="1" x14ac:dyDescent="0.25"/>
    <row r="1386" s="36" customFormat="1" ht="13.5" customHeight="1" x14ac:dyDescent="0.25"/>
    <row r="1387" s="36" customFormat="1" ht="13.5" customHeight="1" x14ac:dyDescent="0.25"/>
    <row r="1388" s="36" customFormat="1" ht="13.5" customHeight="1" x14ac:dyDescent="0.25"/>
    <row r="1389" s="36" customFormat="1" ht="13.5" customHeight="1" x14ac:dyDescent="0.25"/>
    <row r="1390" s="36" customFormat="1" ht="13.5" customHeight="1" x14ac:dyDescent="0.25"/>
    <row r="1391" s="36" customFormat="1" ht="13.5" customHeight="1" x14ac:dyDescent="0.25"/>
    <row r="1392" s="36" customFormat="1" ht="13.5" customHeight="1" x14ac:dyDescent="0.25"/>
    <row r="1393" s="36" customFormat="1" ht="13.5" customHeight="1" x14ac:dyDescent="0.25"/>
    <row r="1394" s="36" customFormat="1" ht="13.5" customHeight="1" x14ac:dyDescent="0.25"/>
    <row r="1395" s="36" customFormat="1" ht="13.5" customHeight="1" x14ac:dyDescent="0.25"/>
    <row r="1396" s="36" customFormat="1" ht="13.5" customHeight="1" x14ac:dyDescent="0.25"/>
    <row r="1397" s="36" customFormat="1" ht="13.5" customHeight="1" x14ac:dyDescent="0.25"/>
    <row r="1398" s="36" customFormat="1" ht="13.5" customHeight="1" x14ac:dyDescent="0.25"/>
    <row r="1399" s="36" customFormat="1" ht="13.5" customHeight="1" x14ac:dyDescent="0.25"/>
    <row r="1400" s="36" customFormat="1" ht="13.5" customHeight="1" x14ac:dyDescent="0.25"/>
    <row r="1401" s="36" customFormat="1" ht="13.5" customHeight="1" x14ac:dyDescent="0.25"/>
    <row r="1402" s="36" customFormat="1" ht="13.5" customHeight="1" x14ac:dyDescent="0.25"/>
    <row r="1403" s="36" customFormat="1" ht="13.5" customHeight="1" x14ac:dyDescent="0.25"/>
    <row r="1404" s="36" customFormat="1" ht="13.5" customHeight="1" x14ac:dyDescent="0.25"/>
    <row r="1405" s="36" customFormat="1" ht="13.5" customHeight="1" x14ac:dyDescent="0.25"/>
    <row r="1406" s="36" customFormat="1" ht="13.5" customHeight="1" x14ac:dyDescent="0.25"/>
    <row r="1407" s="36" customFormat="1" ht="13.5" customHeight="1" x14ac:dyDescent="0.25"/>
    <row r="1408" s="36" customFormat="1" ht="13.5" customHeight="1" x14ac:dyDescent="0.25"/>
    <row r="1409" s="36" customFormat="1" ht="13.5" customHeight="1" x14ac:dyDescent="0.25"/>
    <row r="1410" s="36" customFormat="1" ht="13.5" customHeight="1" x14ac:dyDescent="0.25"/>
    <row r="1411" s="36" customFormat="1" ht="13.5" customHeight="1" x14ac:dyDescent="0.25"/>
    <row r="1412" s="36" customFormat="1" ht="13.5" customHeight="1" x14ac:dyDescent="0.25"/>
    <row r="1413" s="36" customFormat="1" ht="13.5" customHeight="1" x14ac:dyDescent="0.25"/>
    <row r="1414" s="36" customFormat="1" ht="13.5" customHeight="1" x14ac:dyDescent="0.25"/>
    <row r="1415" s="36" customFormat="1" ht="13.5" customHeight="1" x14ac:dyDescent="0.25"/>
    <row r="1416" s="36" customFormat="1" ht="13.5" customHeight="1" x14ac:dyDescent="0.25"/>
    <row r="1417" s="36" customFormat="1" ht="13.5" customHeight="1" x14ac:dyDescent="0.25"/>
    <row r="1418" s="36" customFormat="1" ht="13.5" customHeight="1" x14ac:dyDescent="0.25"/>
    <row r="1419" s="36" customFormat="1" ht="13.5" customHeight="1" x14ac:dyDescent="0.25"/>
    <row r="1420" s="36" customFormat="1" ht="13.5" customHeight="1" x14ac:dyDescent="0.25"/>
    <row r="1421" s="36" customFormat="1" ht="13.5" customHeight="1" x14ac:dyDescent="0.25"/>
    <row r="1422" s="36" customFormat="1" ht="13.5" customHeight="1" x14ac:dyDescent="0.25"/>
    <row r="1423" s="36" customFormat="1" ht="13.5" customHeight="1" x14ac:dyDescent="0.25"/>
    <row r="1424" s="36" customFormat="1" ht="13.5" customHeight="1" x14ac:dyDescent="0.25"/>
    <row r="1425" s="36" customFormat="1" ht="13.5" customHeight="1" x14ac:dyDescent="0.25"/>
    <row r="1426" s="36" customFormat="1" ht="13.5" customHeight="1" x14ac:dyDescent="0.25"/>
    <row r="1427" s="36" customFormat="1" ht="13.5" customHeight="1" x14ac:dyDescent="0.25"/>
    <row r="1428" s="36" customFormat="1" ht="13.5" customHeight="1" x14ac:dyDescent="0.25"/>
    <row r="1429" s="36" customFormat="1" ht="13.5" customHeight="1" x14ac:dyDescent="0.25"/>
    <row r="1430" s="36" customFormat="1" ht="13.5" customHeight="1" x14ac:dyDescent="0.25"/>
    <row r="1431" s="36" customFormat="1" ht="13.5" customHeight="1" x14ac:dyDescent="0.25"/>
    <row r="1432" s="36" customFormat="1" ht="13.5" customHeight="1" x14ac:dyDescent="0.25"/>
    <row r="1433" s="36" customFormat="1" ht="13.5" customHeight="1" x14ac:dyDescent="0.25"/>
    <row r="1434" s="36" customFormat="1" ht="13.5" customHeight="1" x14ac:dyDescent="0.25"/>
    <row r="1435" s="36" customFormat="1" ht="13.5" customHeight="1" x14ac:dyDescent="0.25"/>
    <row r="1436" s="36" customFormat="1" ht="13.5" customHeight="1" x14ac:dyDescent="0.25"/>
    <row r="1437" s="36" customFormat="1" ht="13.5" customHeight="1" x14ac:dyDescent="0.25"/>
    <row r="1438" s="36" customFormat="1" ht="13.5" customHeight="1" x14ac:dyDescent="0.25"/>
    <row r="1439" s="36" customFormat="1" ht="13.5" customHeight="1" x14ac:dyDescent="0.25"/>
    <row r="1440" s="36" customFormat="1" ht="13.5" customHeight="1" x14ac:dyDescent="0.25"/>
    <row r="1441" s="36" customFormat="1" ht="13.5" customHeight="1" x14ac:dyDescent="0.25"/>
    <row r="1442" s="36" customFormat="1" ht="13.5" customHeight="1" x14ac:dyDescent="0.25"/>
    <row r="1443" s="36" customFormat="1" ht="13.5" customHeight="1" x14ac:dyDescent="0.25"/>
    <row r="1444" s="36" customFormat="1" ht="13.5" customHeight="1" x14ac:dyDescent="0.25"/>
    <row r="1445" s="36" customFormat="1" ht="13.5" customHeight="1" x14ac:dyDescent="0.25"/>
    <row r="1446" s="36" customFormat="1" ht="13.5" customHeight="1" x14ac:dyDescent="0.25"/>
    <row r="1447" s="36" customFormat="1" ht="13.5" customHeight="1" x14ac:dyDescent="0.25"/>
    <row r="1448" s="36" customFormat="1" ht="13.5" customHeight="1" x14ac:dyDescent="0.25"/>
    <row r="1449" s="36" customFormat="1" ht="13.5" customHeight="1" x14ac:dyDescent="0.25"/>
    <row r="1450" s="36" customFormat="1" ht="13.5" customHeight="1" x14ac:dyDescent="0.25"/>
    <row r="1451" s="36" customFormat="1" ht="13.5" customHeight="1" x14ac:dyDescent="0.25"/>
    <row r="1452" s="36" customFormat="1" ht="13.5" customHeight="1" x14ac:dyDescent="0.25"/>
    <row r="1453" s="36" customFormat="1" ht="13.5" customHeight="1" x14ac:dyDescent="0.25"/>
    <row r="1454" s="36" customFormat="1" ht="13.5" customHeight="1" x14ac:dyDescent="0.25"/>
    <row r="1455" s="36" customFormat="1" ht="13.5" customHeight="1" x14ac:dyDescent="0.25"/>
    <row r="1456" s="36" customFormat="1" ht="13.5" customHeight="1" x14ac:dyDescent="0.25"/>
    <row r="1457" s="36" customFormat="1" ht="13.5" customHeight="1" x14ac:dyDescent="0.25"/>
    <row r="1458" s="36" customFormat="1" ht="13.5" customHeight="1" x14ac:dyDescent="0.25"/>
    <row r="1459" s="36" customFormat="1" ht="13.5" customHeight="1" x14ac:dyDescent="0.25"/>
    <row r="1460" s="36" customFormat="1" ht="13.5" customHeight="1" x14ac:dyDescent="0.25"/>
    <row r="1461" s="36" customFormat="1" ht="13.5" customHeight="1" x14ac:dyDescent="0.25"/>
    <row r="1462" s="36" customFormat="1" ht="13.5" customHeight="1" x14ac:dyDescent="0.25"/>
    <row r="1463" s="36" customFormat="1" ht="13.5" customHeight="1" x14ac:dyDescent="0.25"/>
  </sheetData>
  <autoFilter ref="A1:M711" xr:uid="{68B05E71-93CF-455E-AED7-94BB65659C8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67E5-85FB-481C-8742-1DFD3BF815A4}">
  <dimension ref="A1:H1641"/>
  <sheetViews>
    <sheetView topLeftCell="A1623" workbookViewId="0">
      <selection activeCell="B1635" sqref="B1635"/>
    </sheetView>
  </sheetViews>
  <sheetFormatPr baseColWidth="10" defaultColWidth="9" defaultRowHeight="13.8" x14ac:dyDescent="0.25"/>
  <cols>
    <col min="1" max="1" width="9" style="36"/>
    <col min="2" max="2" width="40" style="36" customWidth="1"/>
    <col min="3" max="3" width="14.09765625" style="36" customWidth="1"/>
    <col min="4" max="7" width="15.8984375" style="36" customWidth="1"/>
    <col min="8" max="8" width="14.09765625" style="36" customWidth="1"/>
    <col min="9" max="16384" width="9" style="36"/>
  </cols>
  <sheetData>
    <row r="1" spans="1:8" ht="28.8" x14ac:dyDescent="0.3">
      <c r="A1" s="43" t="s">
        <v>3410</v>
      </c>
      <c r="B1" s="43" t="s">
        <v>3411</v>
      </c>
      <c r="C1" s="43" t="s">
        <v>2287</v>
      </c>
      <c r="D1" s="43" t="s">
        <v>2288</v>
      </c>
      <c r="E1" s="43" t="s">
        <v>3412</v>
      </c>
      <c r="F1" s="43" t="s">
        <v>3413</v>
      </c>
      <c r="G1" s="43" t="s">
        <v>3414</v>
      </c>
      <c r="H1" s="43" t="s">
        <v>1594</v>
      </c>
    </row>
    <row r="2" spans="1:8" ht="14.4" x14ac:dyDescent="0.3">
      <c r="A2" s="58">
        <v>1047927</v>
      </c>
      <c r="B2" s="8" t="s">
        <v>2289</v>
      </c>
      <c r="C2" s="25" t="s">
        <v>2290</v>
      </c>
      <c r="D2" s="6">
        <v>37960</v>
      </c>
      <c r="E2" s="11">
        <v>30574.99</v>
      </c>
      <c r="F2" s="11">
        <v>0</v>
      </c>
      <c r="G2" s="11">
        <f>E2-F2</f>
        <v>30574.99</v>
      </c>
      <c r="H2" s="25" t="s">
        <v>1595</v>
      </c>
    </row>
    <row r="3" spans="1:8" ht="14.4" x14ac:dyDescent="0.3">
      <c r="A3" s="58">
        <v>1046898</v>
      </c>
      <c r="B3" s="8" t="s">
        <v>2291</v>
      </c>
      <c r="C3" s="25" t="s">
        <v>2290</v>
      </c>
      <c r="D3" s="6">
        <v>38246</v>
      </c>
      <c r="E3" s="11">
        <v>53100</v>
      </c>
      <c r="F3" s="11">
        <v>42000</v>
      </c>
      <c r="G3" s="11">
        <f>E3-F3</f>
        <v>11100</v>
      </c>
      <c r="H3" s="25" t="s">
        <v>1595</v>
      </c>
    </row>
    <row r="4" spans="1:8" ht="14.4" x14ac:dyDescent="0.3">
      <c r="A4" s="58">
        <v>1082046</v>
      </c>
      <c r="B4" s="8" t="s">
        <v>2292</v>
      </c>
      <c r="C4" s="25" t="s">
        <v>2290</v>
      </c>
      <c r="D4" s="6">
        <v>38561</v>
      </c>
      <c r="E4" s="11">
        <v>172725</v>
      </c>
      <c r="F4" s="11">
        <f>92719.98+2598.96+9760+12322.75+12415.58+9520+19040+9520</f>
        <v>167897.27000000002</v>
      </c>
      <c r="G4" s="11">
        <f>+E4-F4</f>
        <v>4827.7299999999814</v>
      </c>
      <c r="H4" s="25" t="s">
        <v>1595</v>
      </c>
    </row>
    <row r="5" spans="1:8" ht="14.4" x14ac:dyDescent="0.3">
      <c r="A5" s="58">
        <v>1049083</v>
      </c>
      <c r="B5" s="58" t="s">
        <v>2293</v>
      </c>
      <c r="C5" s="25" t="s">
        <v>2290</v>
      </c>
      <c r="D5" s="6">
        <v>38602</v>
      </c>
      <c r="E5" s="11">
        <v>14392.4</v>
      </c>
      <c r="F5" s="11">
        <v>0</v>
      </c>
      <c r="G5" s="11">
        <f>+E5-F5</f>
        <v>14392.4</v>
      </c>
      <c r="H5" s="25" t="s">
        <v>1595</v>
      </c>
    </row>
    <row r="6" spans="1:8" ht="14.4" x14ac:dyDescent="0.3">
      <c r="A6" s="58">
        <v>1049166</v>
      </c>
      <c r="B6" s="25" t="s">
        <v>2294</v>
      </c>
      <c r="C6" s="25" t="s">
        <v>2290</v>
      </c>
      <c r="D6" s="6">
        <v>38631</v>
      </c>
      <c r="E6" s="11">
        <v>170313</v>
      </c>
      <c r="F6" s="11">
        <v>0</v>
      </c>
      <c r="G6" s="11">
        <f>+E6-F6</f>
        <v>170313</v>
      </c>
      <c r="H6" s="25" t="s">
        <v>1595</v>
      </c>
    </row>
    <row r="7" spans="1:8" ht="14.4" x14ac:dyDescent="0.3">
      <c r="A7" s="58">
        <v>1082000</v>
      </c>
      <c r="B7" s="25" t="s">
        <v>2295</v>
      </c>
      <c r="C7" s="25" t="s">
        <v>2290</v>
      </c>
      <c r="D7" s="6">
        <v>38776</v>
      </c>
      <c r="E7" s="16">
        <v>218726.8</v>
      </c>
      <c r="F7" s="16">
        <f>61773.95+58560+93008.69</f>
        <v>213342.64</v>
      </c>
      <c r="G7" s="11">
        <f t="shared" ref="G7:G13" si="0">+E7-F7</f>
        <v>5384.1599999999744</v>
      </c>
      <c r="H7" s="25" t="s">
        <v>1595</v>
      </c>
    </row>
    <row r="8" spans="1:8" ht="14.4" x14ac:dyDescent="0.3">
      <c r="A8" s="58">
        <v>1094681</v>
      </c>
      <c r="B8" s="25" t="s">
        <v>2296</v>
      </c>
      <c r="C8" s="25" t="s">
        <v>2290</v>
      </c>
      <c r="D8" s="6">
        <v>38776</v>
      </c>
      <c r="E8" s="16">
        <v>6360</v>
      </c>
      <c r="F8" s="16">
        <v>0</v>
      </c>
      <c r="G8" s="11">
        <f t="shared" si="0"/>
        <v>6360</v>
      </c>
      <c r="H8" s="25" t="s">
        <v>1595</v>
      </c>
    </row>
    <row r="9" spans="1:8" ht="14.4" x14ac:dyDescent="0.3">
      <c r="A9" s="58">
        <v>1050348</v>
      </c>
      <c r="B9" s="25" t="s">
        <v>2297</v>
      </c>
      <c r="C9" s="25" t="s">
        <v>2290</v>
      </c>
      <c r="D9" s="6">
        <v>38881</v>
      </c>
      <c r="E9" s="16">
        <v>257524.9</v>
      </c>
      <c r="F9" s="16">
        <v>100000</v>
      </c>
      <c r="G9" s="11">
        <f t="shared" si="0"/>
        <v>157524.9</v>
      </c>
      <c r="H9" s="25" t="s">
        <v>1595</v>
      </c>
    </row>
    <row r="10" spans="1:8" ht="14.4" x14ac:dyDescent="0.3">
      <c r="A10" s="58">
        <v>1064345</v>
      </c>
      <c r="B10" s="25" t="s">
        <v>2298</v>
      </c>
      <c r="C10" s="25" t="s">
        <v>2290</v>
      </c>
      <c r="D10" s="6">
        <v>38953</v>
      </c>
      <c r="E10" s="16">
        <v>260896</v>
      </c>
      <c r="F10" s="16">
        <f>80000+164977.16</f>
        <v>244977.16</v>
      </c>
      <c r="G10" s="11">
        <f t="shared" si="0"/>
        <v>15918.839999999997</v>
      </c>
      <c r="H10" s="25" t="s">
        <v>1595</v>
      </c>
    </row>
    <row r="11" spans="1:8" ht="14.4" x14ac:dyDescent="0.3">
      <c r="A11" s="58">
        <v>1081260</v>
      </c>
      <c r="B11" s="8" t="s">
        <v>2299</v>
      </c>
      <c r="C11" s="25" t="s">
        <v>2300</v>
      </c>
      <c r="D11" s="6">
        <v>38966</v>
      </c>
      <c r="E11" s="11">
        <v>39896</v>
      </c>
      <c r="F11" s="11">
        <v>30000</v>
      </c>
      <c r="G11" s="11">
        <f t="shared" si="0"/>
        <v>9896</v>
      </c>
      <c r="H11" s="25" t="s">
        <v>1595</v>
      </c>
    </row>
    <row r="12" spans="1:8" ht="14.4" x14ac:dyDescent="0.3">
      <c r="A12" s="58">
        <v>1047862</v>
      </c>
      <c r="B12" s="25" t="s">
        <v>2301</v>
      </c>
      <c r="C12" s="25" t="s">
        <v>2290</v>
      </c>
      <c r="D12" s="6">
        <v>38968</v>
      </c>
      <c r="E12" s="16">
        <v>159212.4</v>
      </c>
      <c r="F12" s="16">
        <v>0</v>
      </c>
      <c r="G12" s="11">
        <f t="shared" si="0"/>
        <v>159212.4</v>
      </c>
      <c r="H12" s="25" t="s">
        <v>1595</v>
      </c>
    </row>
    <row r="13" spans="1:8" ht="14.4" x14ac:dyDescent="0.3">
      <c r="A13" s="58">
        <v>1085198</v>
      </c>
      <c r="B13" s="25" t="s">
        <v>2302</v>
      </c>
      <c r="C13" s="25" t="s">
        <v>2290</v>
      </c>
      <c r="D13" s="6">
        <v>38968</v>
      </c>
      <c r="E13" s="16">
        <v>20726.599999999999</v>
      </c>
      <c r="F13" s="16">
        <v>7140</v>
      </c>
      <c r="G13" s="11">
        <f t="shared" si="0"/>
        <v>13586.599999999999</v>
      </c>
      <c r="H13" s="25" t="s">
        <v>1595</v>
      </c>
    </row>
    <row r="14" spans="1:8" ht="14.4" x14ac:dyDescent="0.3">
      <c r="A14" s="58">
        <v>1047699</v>
      </c>
      <c r="B14" s="8" t="s">
        <v>2303</v>
      </c>
      <c r="C14" s="25" t="s">
        <v>2304</v>
      </c>
      <c r="D14" s="6">
        <v>39280</v>
      </c>
      <c r="E14" s="16">
        <v>343812.62</v>
      </c>
      <c r="F14" s="16">
        <f>129751.2+179520</f>
        <v>309271.2</v>
      </c>
      <c r="G14" s="11">
        <f t="shared" ref="G14:G30" si="1">+E14-F14</f>
        <v>34541.419999999984</v>
      </c>
      <c r="H14" s="25" t="s">
        <v>1595</v>
      </c>
    </row>
    <row r="15" spans="1:8" ht="14.4" x14ac:dyDescent="0.3">
      <c r="A15" s="58">
        <v>1084382</v>
      </c>
      <c r="B15" s="8" t="s">
        <v>2305</v>
      </c>
      <c r="C15" s="25" t="s">
        <v>2304</v>
      </c>
      <c r="D15" s="6">
        <v>39280</v>
      </c>
      <c r="E15" s="16">
        <v>348380.4</v>
      </c>
      <c r="F15" s="16">
        <f>179210.4+136956</f>
        <v>316166.40000000002</v>
      </c>
      <c r="G15" s="11">
        <f t="shared" si="1"/>
        <v>32214</v>
      </c>
      <c r="H15" s="25" t="s">
        <v>1595</v>
      </c>
    </row>
    <row r="16" spans="1:8" ht="14.4" x14ac:dyDescent="0.3">
      <c r="A16" s="58">
        <v>1072026</v>
      </c>
      <c r="B16" s="8" t="s">
        <v>2306</v>
      </c>
      <c r="C16" s="25" t="s">
        <v>2307</v>
      </c>
      <c r="D16" s="6">
        <v>39434</v>
      </c>
      <c r="E16" s="16">
        <v>87972</v>
      </c>
      <c r="F16" s="16">
        <v>0</v>
      </c>
      <c r="G16" s="11">
        <f t="shared" si="1"/>
        <v>87972</v>
      </c>
      <c r="H16" s="25" t="s">
        <v>1595</v>
      </c>
    </row>
    <row r="17" spans="1:8" ht="14.4" x14ac:dyDescent="0.3">
      <c r="A17" s="58">
        <v>1084641</v>
      </c>
      <c r="B17" s="8" t="s">
        <v>2308</v>
      </c>
      <c r="C17" s="8" t="s">
        <v>2290</v>
      </c>
      <c r="D17" s="6">
        <v>39491</v>
      </c>
      <c r="E17" s="16">
        <v>45900</v>
      </c>
      <c r="F17" s="16">
        <v>0</v>
      </c>
      <c r="G17" s="16">
        <f t="shared" si="1"/>
        <v>45900</v>
      </c>
      <c r="H17" s="25" t="s">
        <v>1595</v>
      </c>
    </row>
    <row r="18" spans="1:8" ht="14.4" x14ac:dyDescent="0.3">
      <c r="A18" s="58">
        <v>1109484</v>
      </c>
      <c r="B18" s="8" t="s">
        <v>2309</v>
      </c>
      <c r="C18" s="25" t="s">
        <v>2304</v>
      </c>
      <c r="D18" s="6">
        <v>39632</v>
      </c>
      <c r="E18" s="16">
        <v>14932.8</v>
      </c>
      <c r="F18" s="16">
        <v>0</v>
      </c>
      <c r="G18" s="16">
        <f t="shared" si="1"/>
        <v>14932.8</v>
      </c>
      <c r="H18" s="25" t="s">
        <v>1595</v>
      </c>
    </row>
    <row r="19" spans="1:8" ht="14.4" x14ac:dyDescent="0.3">
      <c r="A19" s="58">
        <v>1114013</v>
      </c>
      <c r="B19" s="8" t="s">
        <v>2310</v>
      </c>
      <c r="C19" s="8" t="s">
        <v>2311</v>
      </c>
      <c r="D19" s="6">
        <v>39654</v>
      </c>
      <c r="E19" s="16">
        <v>270900</v>
      </c>
      <c r="F19" s="16">
        <f>70000+100000</f>
        <v>170000</v>
      </c>
      <c r="G19" s="16">
        <f t="shared" si="1"/>
        <v>100900</v>
      </c>
      <c r="H19" s="25" t="s">
        <v>1595</v>
      </c>
    </row>
    <row r="20" spans="1:8" ht="14.4" x14ac:dyDescent="0.3">
      <c r="A20" s="58">
        <v>1122463</v>
      </c>
      <c r="B20" s="8" t="s">
        <v>2312</v>
      </c>
      <c r="C20" s="8" t="s">
        <v>2311</v>
      </c>
      <c r="D20" s="6">
        <v>39654</v>
      </c>
      <c r="E20" s="16">
        <v>100707</v>
      </c>
      <c r="F20" s="16">
        <v>0</v>
      </c>
      <c r="G20" s="16">
        <f t="shared" si="1"/>
        <v>100707</v>
      </c>
      <c r="H20" s="25" t="s">
        <v>1595</v>
      </c>
    </row>
    <row r="21" spans="1:8" ht="14.4" x14ac:dyDescent="0.3">
      <c r="A21" s="58">
        <v>1140581</v>
      </c>
      <c r="B21" s="8" t="s">
        <v>2313</v>
      </c>
      <c r="C21" s="8" t="s">
        <v>2314</v>
      </c>
      <c r="D21" s="6">
        <v>40084</v>
      </c>
      <c r="E21" s="16">
        <v>40020</v>
      </c>
      <c r="F21" s="16">
        <v>0</v>
      </c>
      <c r="G21" s="16">
        <f t="shared" si="1"/>
        <v>40020</v>
      </c>
      <c r="H21" s="25" t="s">
        <v>1595</v>
      </c>
    </row>
    <row r="22" spans="1:8" ht="14.4" x14ac:dyDescent="0.3">
      <c r="A22" s="58">
        <v>1135978</v>
      </c>
      <c r="B22" s="8" t="s">
        <v>2315</v>
      </c>
      <c r="C22" s="8" t="s">
        <v>2300</v>
      </c>
      <c r="D22" s="6">
        <v>40199</v>
      </c>
      <c r="E22" s="16">
        <v>921504</v>
      </c>
      <c r="F22" s="16">
        <v>700000</v>
      </c>
      <c r="G22" s="16">
        <f t="shared" si="1"/>
        <v>221504</v>
      </c>
      <c r="H22" s="25" t="s">
        <v>1595</v>
      </c>
    </row>
    <row r="23" spans="1:8" ht="14.4" x14ac:dyDescent="0.3">
      <c r="A23" s="58">
        <v>1155374</v>
      </c>
      <c r="B23" s="8" t="s">
        <v>2316</v>
      </c>
      <c r="C23" s="8" t="s">
        <v>2317</v>
      </c>
      <c r="D23" s="6">
        <v>40605</v>
      </c>
      <c r="E23" s="16">
        <v>132610</v>
      </c>
      <c r="F23" s="16">
        <f>50000+41630+41000-41630</f>
        <v>91000</v>
      </c>
      <c r="G23" s="16">
        <f t="shared" si="1"/>
        <v>41610</v>
      </c>
      <c r="H23" s="25" t="s">
        <v>1595</v>
      </c>
    </row>
    <row r="24" spans="1:8" ht="14.4" x14ac:dyDescent="0.3">
      <c r="A24" s="58">
        <v>1160842</v>
      </c>
      <c r="B24" s="8" t="s">
        <v>2318</v>
      </c>
      <c r="C24" s="8" t="s">
        <v>2319</v>
      </c>
      <c r="D24" s="6">
        <v>40835</v>
      </c>
      <c r="E24" s="16">
        <v>161928</v>
      </c>
      <c r="F24" s="16">
        <v>52104</v>
      </c>
      <c r="G24" s="16">
        <f t="shared" si="1"/>
        <v>109824</v>
      </c>
      <c r="H24" s="25" t="s">
        <v>1595</v>
      </c>
    </row>
    <row r="25" spans="1:8" ht="14.4" x14ac:dyDescent="0.3">
      <c r="A25" s="58">
        <v>1047227</v>
      </c>
      <c r="B25" s="8" t="s">
        <v>2320</v>
      </c>
      <c r="C25" s="8" t="s">
        <v>2321</v>
      </c>
      <c r="D25" s="6">
        <v>40904</v>
      </c>
      <c r="E25" s="16">
        <v>60118</v>
      </c>
      <c r="F25" s="16">
        <v>0</v>
      </c>
      <c r="G25" s="16">
        <f t="shared" si="1"/>
        <v>60118</v>
      </c>
      <c r="H25" s="25" t="s">
        <v>1595</v>
      </c>
    </row>
    <row r="26" spans="1:8" ht="14.4" x14ac:dyDescent="0.3">
      <c r="A26" s="58">
        <v>1165891</v>
      </c>
      <c r="B26" s="8" t="s">
        <v>2322</v>
      </c>
      <c r="C26" s="8" t="s">
        <v>28</v>
      </c>
      <c r="D26" s="6">
        <v>40904</v>
      </c>
      <c r="E26" s="16">
        <v>26112</v>
      </c>
      <c r="F26" s="16">
        <v>0</v>
      </c>
      <c r="G26" s="16">
        <f t="shared" si="1"/>
        <v>26112</v>
      </c>
      <c r="H26" s="25" t="s">
        <v>1595</v>
      </c>
    </row>
    <row r="27" spans="1:8" ht="14.4" x14ac:dyDescent="0.3">
      <c r="A27" s="58">
        <v>1048475</v>
      </c>
      <c r="B27" s="8" t="s">
        <v>2323</v>
      </c>
      <c r="C27" s="8" t="s">
        <v>2290</v>
      </c>
      <c r="D27" s="6">
        <v>40904</v>
      </c>
      <c r="E27" s="16">
        <v>906273</v>
      </c>
      <c r="F27" s="16">
        <v>0</v>
      </c>
      <c r="G27" s="16">
        <f t="shared" si="1"/>
        <v>906273</v>
      </c>
      <c r="H27" s="25" t="s">
        <v>1595</v>
      </c>
    </row>
    <row r="28" spans="1:8" ht="14.4" x14ac:dyDescent="0.3">
      <c r="A28" s="58">
        <v>1047553</v>
      </c>
      <c r="B28" s="8" t="s">
        <v>2324</v>
      </c>
      <c r="C28" s="8" t="s">
        <v>2325</v>
      </c>
      <c r="D28" s="6">
        <v>40948</v>
      </c>
      <c r="E28" s="16">
        <v>409808.8</v>
      </c>
      <c r="F28" s="16">
        <f>188838+42624</f>
        <v>231462</v>
      </c>
      <c r="G28" s="16">
        <f t="shared" si="1"/>
        <v>178346.8</v>
      </c>
      <c r="H28" s="25" t="s">
        <v>1595</v>
      </c>
    </row>
    <row r="29" spans="1:8" ht="14.4" x14ac:dyDescent="0.3">
      <c r="A29" s="58">
        <v>1157706</v>
      </c>
      <c r="B29" s="8" t="s">
        <v>2326</v>
      </c>
      <c r="C29" s="8" t="s">
        <v>2300</v>
      </c>
      <c r="D29" s="6">
        <v>41145</v>
      </c>
      <c r="E29" s="16">
        <v>69066</v>
      </c>
      <c r="F29" s="16">
        <v>66442.58</v>
      </c>
      <c r="G29" s="16">
        <f t="shared" si="1"/>
        <v>2623.4199999999983</v>
      </c>
      <c r="H29" s="25" t="s">
        <v>1595</v>
      </c>
    </row>
    <row r="30" spans="1:8" ht="14.4" x14ac:dyDescent="0.3">
      <c r="A30" s="58">
        <v>1167414</v>
      </c>
      <c r="B30" s="8" t="s">
        <v>2327</v>
      </c>
      <c r="C30" s="8" t="s">
        <v>2328</v>
      </c>
      <c r="D30" s="6">
        <v>41187</v>
      </c>
      <c r="E30" s="16">
        <v>10080</v>
      </c>
      <c r="F30" s="16">
        <v>0</v>
      </c>
      <c r="G30" s="16">
        <f t="shared" si="1"/>
        <v>10080</v>
      </c>
      <c r="H30" s="25" t="s">
        <v>1595</v>
      </c>
    </row>
    <row r="31" spans="1:8" ht="14.4" x14ac:dyDescent="0.3">
      <c r="A31" s="58">
        <v>1176052</v>
      </c>
      <c r="B31" s="8" t="s">
        <v>2329</v>
      </c>
      <c r="C31" s="8" t="s">
        <v>0</v>
      </c>
      <c r="D31" s="6">
        <v>41220</v>
      </c>
      <c r="E31" s="16">
        <v>645654.80000000005</v>
      </c>
      <c r="F31" s="16">
        <f>495654.8+100000</f>
        <v>595654.80000000005</v>
      </c>
      <c r="G31" s="16">
        <f>E31-F31</f>
        <v>50000</v>
      </c>
      <c r="H31" s="25" t="s">
        <v>1595</v>
      </c>
    </row>
    <row r="32" spans="1:8" ht="14.4" x14ac:dyDescent="0.3">
      <c r="A32" s="58">
        <v>1176857</v>
      </c>
      <c r="B32" s="8" t="s">
        <v>2330</v>
      </c>
      <c r="C32" s="8" t="s">
        <v>2314</v>
      </c>
      <c r="D32" s="6">
        <v>41220</v>
      </c>
      <c r="E32" s="16">
        <v>163212.4</v>
      </c>
      <c r="F32" s="16">
        <f>53000+25000+30212.4+20000+10000</f>
        <v>138212.4</v>
      </c>
      <c r="G32" s="16">
        <f>+E32-F32</f>
        <v>25000</v>
      </c>
      <c r="H32" s="25" t="s">
        <v>1595</v>
      </c>
    </row>
    <row r="33" spans="1:8" ht="14.4" x14ac:dyDescent="0.3">
      <c r="A33" s="58">
        <v>1174756</v>
      </c>
      <c r="B33" s="8" t="s">
        <v>2331</v>
      </c>
      <c r="C33" s="8" t="s">
        <v>0</v>
      </c>
      <c r="D33" s="6">
        <v>41220</v>
      </c>
      <c r="E33" s="16">
        <v>118686.39999999999</v>
      </c>
      <c r="F33" s="16">
        <f>E33-G33</f>
        <v>67144</v>
      </c>
      <c r="G33" s="16">
        <v>51542.400000000001</v>
      </c>
      <c r="H33" s="25" t="s">
        <v>1595</v>
      </c>
    </row>
    <row r="34" spans="1:8" ht="14.4" x14ac:dyDescent="0.3">
      <c r="A34" s="58">
        <v>1174564</v>
      </c>
      <c r="B34" s="8" t="s">
        <v>2332</v>
      </c>
      <c r="C34" s="8" t="s">
        <v>2328</v>
      </c>
      <c r="D34" s="6">
        <v>41247</v>
      </c>
      <c r="E34" s="16">
        <v>369602.73</v>
      </c>
      <c r="F34" s="16">
        <v>0</v>
      </c>
      <c r="G34" s="16">
        <f>+E34-F34</f>
        <v>369602.73</v>
      </c>
      <c r="H34" s="25" t="s">
        <v>1595</v>
      </c>
    </row>
    <row r="35" spans="1:8" ht="14.4" x14ac:dyDescent="0.3">
      <c r="A35" s="58">
        <v>1173413</v>
      </c>
      <c r="B35" s="8" t="s">
        <v>2333</v>
      </c>
      <c r="C35" s="8" t="s">
        <v>2304</v>
      </c>
      <c r="D35" s="6">
        <v>41247</v>
      </c>
      <c r="E35" s="16">
        <v>8100</v>
      </c>
      <c r="F35" s="16">
        <v>0</v>
      </c>
      <c r="G35" s="16">
        <f>+E35-F35</f>
        <v>8100</v>
      </c>
      <c r="H35" s="25" t="s">
        <v>1595</v>
      </c>
    </row>
    <row r="36" spans="1:8" ht="14.4" x14ac:dyDescent="0.3">
      <c r="A36" s="59">
        <v>1169625</v>
      </c>
      <c r="B36" s="8" t="s">
        <v>2334</v>
      </c>
      <c r="C36" s="8" t="s">
        <v>2328</v>
      </c>
      <c r="D36" s="6">
        <v>41281</v>
      </c>
      <c r="E36" s="16">
        <v>11118</v>
      </c>
      <c r="F36" s="16">
        <v>0</v>
      </c>
      <c r="G36" s="16">
        <f t="shared" ref="G36:G54" si="2">+E36-F36</f>
        <v>11118</v>
      </c>
      <c r="H36" s="25" t="s">
        <v>1595</v>
      </c>
    </row>
    <row r="37" spans="1:8" ht="14.4" x14ac:dyDescent="0.3">
      <c r="A37" s="59">
        <v>1162590</v>
      </c>
      <c r="B37" s="8" t="s">
        <v>2335</v>
      </c>
      <c r="C37" s="8" t="s">
        <v>2328</v>
      </c>
      <c r="D37" s="6">
        <v>41313</v>
      </c>
      <c r="E37" s="16">
        <v>383548</v>
      </c>
      <c r="F37" s="16">
        <v>0</v>
      </c>
      <c r="G37" s="16">
        <f t="shared" si="2"/>
        <v>383548</v>
      </c>
      <c r="H37" s="25" t="s">
        <v>1595</v>
      </c>
    </row>
    <row r="38" spans="1:8" ht="14.4" x14ac:dyDescent="0.3">
      <c r="A38" s="59">
        <v>1151257</v>
      </c>
      <c r="B38" s="8" t="s">
        <v>2336</v>
      </c>
      <c r="C38" s="51" t="s">
        <v>8</v>
      </c>
      <c r="D38" s="6">
        <v>41313</v>
      </c>
      <c r="E38" s="16">
        <v>202308</v>
      </c>
      <c r="F38" s="16">
        <v>0</v>
      </c>
      <c r="G38" s="16">
        <f t="shared" si="2"/>
        <v>202308</v>
      </c>
      <c r="H38" s="25" t="s">
        <v>1595</v>
      </c>
    </row>
    <row r="39" spans="1:8" ht="14.4" x14ac:dyDescent="0.3">
      <c r="A39" s="59">
        <v>1049282</v>
      </c>
      <c r="B39" s="8" t="s">
        <v>2337</v>
      </c>
      <c r="C39" s="8" t="s">
        <v>2304</v>
      </c>
      <c r="D39" s="6">
        <v>41373</v>
      </c>
      <c r="E39" s="16">
        <v>793297.2</v>
      </c>
      <c r="F39" s="16">
        <v>0</v>
      </c>
      <c r="G39" s="16">
        <f t="shared" si="2"/>
        <v>793297.2</v>
      </c>
      <c r="H39" s="25" t="s">
        <v>1595</v>
      </c>
    </row>
    <row r="40" spans="1:8" ht="14.4" x14ac:dyDescent="0.3">
      <c r="A40" s="59">
        <v>1169441</v>
      </c>
      <c r="B40" s="8" t="s">
        <v>2338</v>
      </c>
      <c r="C40" s="8" t="s">
        <v>2339</v>
      </c>
      <c r="D40" s="6">
        <v>41373</v>
      </c>
      <c r="E40" s="16">
        <v>107100</v>
      </c>
      <c r="F40" s="16">
        <v>0</v>
      </c>
      <c r="G40" s="16">
        <f t="shared" si="2"/>
        <v>107100</v>
      </c>
      <c r="H40" s="25" t="s">
        <v>1595</v>
      </c>
    </row>
    <row r="41" spans="1:8" ht="14.4" x14ac:dyDescent="0.3">
      <c r="A41" s="59">
        <v>1174148</v>
      </c>
      <c r="B41" s="8" t="s">
        <v>2340</v>
      </c>
      <c r="C41" s="8" t="s">
        <v>0</v>
      </c>
      <c r="D41" s="6">
        <v>41444</v>
      </c>
      <c r="E41" s="16">
        <v>93797.8</v>
      </c>
      <c r="F41" s="16">
        <v>20000</v>
      </c>
      <c r="G41" s="16">
        <f t="shared" si="2"/>
        <v>73797.8</v>
      </c>
      <c r="H41" s="25" t="s">
        <v>1595</v>
      </c>
    </row>
    <row r="42" spans="1:8" ht="14.4" x14ac:dyDescent="0.3">
      <c r="A42" s="59">
        <v>1178455</v>
      </c>
      <c r="B42" s="8" t="s">
        <v>2341</v>
      </c>
      <c r="C42" s="25" t="s">
        <v>33</v>
      </c>
      <c r="D42" s="6">
        <v>41465</v>
      </c>
      <c r="E42" s="16">
        <v>48806.400000000001</v>
      </c>
      <c r="F42" s="16">
        <v>0</v>
      </c>
      <c r="G42" s="16">
        <f t="shared" si="2"/>
        <v>48806.400000000001</v>
      </c>
      <c r="H42" s="25" t="s">
        <v>1595</v>
      </c>
    </row>
    <row r="43" spans="1:8" ht="14.4" x14ac:dyDescent="0.3">
      <c r="A43" s="59">
        <v>1176443</v>
      </c>
      <c r="B43" s="8" t="s">
        <v>2342</v>
      </c>
      <c r="C43" s="8" t="s">
        <v>2325</v>
      </c>
      <c r="D43" s="6">
        <v>41465</v>
      </c>
      <c r="E43" s="16">
        <v>8724</v>
      </c>
      <c r="F43" s="16">
        <v>0</v>
      </c>
      <c r="G43" s="16">
        <f t="shared" si="2"/>
        <v>8724</v>
      </c>
      <c r="H43" s="25" t="s">
        <v>1595</v>
      </c>
    </row>
    <row r="44" spans="1:8" ht="14.4" x14ac:dyDescent="0.3">
      <c r="A44" s="59">
        <v>1101451</v>
      </c>
      <c r="B44" s="8" t="s">
        <v>2343</v>
      </c>
      <c r="C44" s="8" t="s">
        <v>2304</v>
      </c>
      <c r="D44" s="6">
        <v>41494</v>
      </c>
      <c r="E44" s="16">
        <v>2467194.37</v>
      </c>
      <c r="F44" s="16">
        <v>0</v>
      </c>
      <c r="G44" s="16">
        <f t="shared" si="2"/>
        <v>2467194.37</v>
      </c>
      <c r="H44" s="25" t="s">
        <v>1595</v>
      </c>
    </row>
    <row r="45" spans="1:8" ht="14.4" x14ac:dyDescent="0.3">
      <c r="A45" s="59">
        <v>1178505</v>
      </c>
      <c r="B45" s="8" t="s">
        <v>2344</v>
      </c>
      <c r="C45" s="8" t="s">
        <v>2345</v>
      </c>
      <c r="D45" s="6">
        <v>41494</v>
      </c>
      <c r="E45" s="16">
        <v>382178.4</v>
      </c>
      <c r="F45" s="16">
        <f>240000+20001+20001+20000+20000+20000</f>
        <v>340002</v>
      </c>
      <c r="G45" s="16">
        <f t="shared" si="2"/>
        <v>42176.400000000023</v>
      </c>
      <c r="H45" s="25" t="s">
        <v>1595</v>
      </c>
    </row>
    <row r="46" spans="1:8" ht="14.4" x14ac:dyDescent="0.3">
      <c r="A46" s="59">
        <v>1046831</v>
      </c>
      <c r="B46" s="8" t="s">
        <v>2346</v>
      </c>
      <c r="C46" s="8" t="s">
        <v>2328</v>
      </c>
      <c r="D46" s="6">
        <v>41494</v>
      </c>
      <c r="E46" s="16">
        <v>309589.48</v>
      </c>
      <c r="F46" s="16">
        <v>0</v>
      </c>
      <c r="G46" s="16">
        <f t="shared" si="2"/>
        <v>309589.48</v>
      </c>
      <c r="H46" s="25" t="s">
        <v>1595</v>
      </c>
    </row>
    <row r="47" spans="1:8" ht="14.4" x14ac:dyDescent="0.3">
      <c r="A47" s="59">
        <v>1048108</v>
      </c>
      <c r="B47" s="8" t="s">
        <v>2347</v>
      </c>
      <c r="C47" s="8" t="s">
        <v>2319</v>
      </c>
      <c r="D47" s="6">
        <v>41494</v>
      </c>
      <c r="E47" s="16">
        <v>97110</v>
      </c>
      <c r="F47" s="16">
        <v>32370</v>
      </c>
      <c r="G47" s="16">
        <f t="shared" si="2"/>
        <v>64740</v>
      </c>
      <c r="H47" s="25" t="s">
        <v>1595</v>
      </c>
    </row>
    <row r="48" spans="1:8" ht="14.4" x14ac:dyDescent="0.3">
      <c r="A48" s="59">
        <v>1046437</v>
      </c>
      <c r="B48" s="8" t="s">
        <v>2348</v>
      </c>
      <c r="C48" s="25" t="s">
        <v>33</v>
      </c>
      <c r="D48" s="6">
        <v>41536</v>
      </c>
      <c r="E48" s="16">
        <v>83206.8</v>
      </c>
      <c r="F48" s="16">
        <v>2713.2</v>
      </c>
      <c r="G48" s="16">
        <f t="shared" si="2"/>
        <v>80493.600000000006</v>
      </c>
      <c r="H48" s="25" t="s">
        <v>1595</v>
      </c>
    </row>
    <row r="49" spans="1:8" ht="14.4" x14ac:dyDescent="0.3">
      <c r="A49" s="60" t="s">
        <v>2349</v>
      </c>
      <c r="B49" s="8" t="s">
        <v>2350</v>
      </c>
      <c r="C49" s="8" t="s">
        <v>2328</v>
      </c>
      <c r="D49" s="6">
        <v>41561</v>
      </c>
      <c r="E49" s="16">
        <v>101382.53</v>
      </c>
      <c r="F49" s="16">
        <v>0</v>
      </c>
      <c r="G49" s="16">
        <f t="shared" si="2"/>
        <v>101382.53</v>
      </c>
      <c r="H49" s="25" t="s">
        <v>1595</v>
      </c>
    </row>
    <row r="50" spans="1:8" ht="14.4" x14ac:dyDescent="0.3">
      <c r="A50" s="59">
        <v>1166328</v>
      </c>
      <c r="B50" s="8" t="s">
        <v>2351</v>
      </c>
      <c r="C50" s="8" t="s">
        <v>2328</v>
      </c>
      <c r="D50" s="6">
        <v>41575</v>
      </c>
      <c r="E50" s="16">
        <v>420087.53</v>
      </c>
      <c r="F50" s="16">
        <v>220000</v>
      </c>
      <c r="G50" s="16">
        <f t="shared" si="2"/>
        <v>200087.53000000003</v>
      </c>
      <c r="H50" s="25" t="s">
        <v>1595</v>
      </c>
    </row>
    <row r="51" spans="1:8" ht="14.4" x14ac:dyDescent="0.3">
      <c r="A51" s="59">
        <v>1154132</v>
      </c>
      <c r="B51" s="8" t="s">
        <v>2352</v>
      </c>
      <c r="C51" s="8" t="s">
        <v>2317</v>
      </c>
      <c r="D51" s="6">
        <v>41590</v>
      </c>
      <c r="E51" s="16">
        <v>29226</v>
      </c>
      <c r="F51" s="16">
        <f>20947-20947</f>
        <v>0</v>
      </c>
      <c r="G51" s="16">
        <f t="shared" si="2"/>
        <v>29226</v>
      </c>
      <c r="H51" s="25" t="s">
        <v>1595</v>
      </c>
    </row>
    <row r="52" spans="1:8" ht="14.4" x14ac:dyDescent="0.3">
      <c r="A52" s="59">
        <v>1166475</v>
      </c>
      <c r="B52" s="8" t="s">
        <v>2353</v>
      </c>
      <c r="C52" s="25" t="s">
        <v>33</v>
      </c>
      <c r="D52" s="6">
        <v>41590</v>
      </c>
      <c r="E52" s="16">
        <v>18912</v>
      </c>
      <c r="F52" s="16">
        <v>0</v>
      </c>
      <c r="G52" s="16">
        <f t="shared" si="2"/>
        <v>18912</v>
      </c>
      <c r="H52" s="25" t="s">
        <v>1595</v>
      </c>
    </row>
    <row r="53" spans="1:8" ht="14.4" x14ac:dyDescent="0.3">
      <c r="A53" s="59">
        <v>1047589</v>
      </c>
      <c r="B53" s="8" t="s">
        <v>2354</v>
      </c>
      <c r="C53" s="8" t="s">
        <v>2328</v>
      </c>
      <c r="D53" s="6">
        <v>41590</v>
      </c>
      <c r="E53" s="16">
        <v>271435.2</v>
      </c>
      <c r="F53" s="16">
        <v>0</v>
      </c>
      <c r="G53" s="16">
        <f t="shared" si="2"/>
        <v>271435.2</v>
      </c>
      <c r="H53" s="25" t="s">
        <v>1595</v>
      </c>
    </row>
    <row r="54" spans="1:8" ht="14.4" x14ac:dyDescent="0.3">
      <c r="A54" s="59">
        <v>1176041</v>
      </c>
      <c r="B54" s="8" t="s">
        <v>2355</v>
      </c>
      <c r="C54" s="8" t="s">
        <v>2356</v>
      </c>
      <c r="D54" s="6">
        <v>41621</v>
      </c>
      <c r="E54" s="16">
        <v>1311045.28</v>
      </c>
      <c r="F54" s="16">
        <v>418452.72</v>
      </c>
      <c r="G54" s="16">
        <f t="shared" si="2"/>
        <v>892592.56</v>
      </c>
      <c r="H54" s="8" t="s">
        <v>1596</v>
      </c>
    </row>
    <row r="55" spans="1:8" ht="14.4" x14ac:dyDescent="0.3">
      <c r="A55" s="59">
        <v>1174820</v>
      </c>
      <c r="B55" s="8" t="s">
        <v>2357</v>
      </c>
      <c r="C55" s="51" t="s">
        <v>8</v>
      </c>
      <c r="D55" s="6">
        <v>41621</v>
      </c>
      <c r="E55" s="16">
        <v>132166.39999999999</v>
      </c>
      <c r="F55" s="16">
        <v>40000</v>
      </c>
      <c r="G55" s="16">
        <f>+E55-F55</f>
        <v>92166.399999999994</v>
      </c>
      <c r="H55" s="25" t="s">
        <v>1595</v>
      </c>
    </row>
    <row r="56" spans="1:8" ht="14.4" x14ac:dyDescent="0.3">
      <c r="A56" s="59">
        <v>1186750</v>
      </c>
      <c r="B56" s="8" t="s">
        <v>2358</v>
      </c>
      <c r="C56" s="8" t="s">
        <v>2319</v>
      </c>
      <c r="D56" s="6">
        <v>41753</v>
      </c>
      <c r="E56" s="16">
        <v>137776</v>
      </c>
      <c r="F56" s="16">
        <v>0</v>
      </c>
      <c r="G56" s="16">
        <f t="shared" ref="G56:G62" si="3">+E56-F56</f>
        <v>137776</v>
      </c>
      <c r="H56" s="25" t="s">
        <v>1595</v>
      </c>
    </row>
    <row r="57" spans="1:8" ht="14.4" x14ac:dyDescent="0.3">
      <c r="A57" s="59">
        <v>1184510</v>
      </c>
      <c r="B57" s="8" t="s">
        <v>2359</v>
      </c>
      <c r="C57" s="8" t="s">
        <v>0</v>
      </c>
      <c r="D57" s="6">
        <v>41870</v>
      </c>
      <c r="E57" s="16">
        <v>185872</v>
      </c>
      <c r="F57" s="16">
        <v>171119.74</v>
      </c>
      <c r="G57" s="16">
        <f t="shared" si="3"/>
        <v>14752.260000000009</v>
      </c>
      <c r="H57" s="25" t="s">
        <v>1595</v>
      </c>
    </row>
    <row r="58" spans="1:8" ht="14.4" x14ac:dyDescent="0.3">
      <c r="A58" s="59">
        <v>1186913</v>
      </c>
      <c r="B58" s="8" t="s">
        <v>2360</v>
      </c>
      <c r="C58" s="8" t="s">
        <v>2311</v>
      </c>
      <c r="D58" s="6">
        <v>41960</v>
      </c>
      <c r="E58" s="16">
        <v>177400</v>
      </c>
      <c r="F58" s="16">
        <f>163974.06+13320</f>
        <v>177294.06</v>
      </c>
      <c r="G58" s="16">
        <f t="shared" si="3"/>
        <v>105.94000000000233</v>
      </c>
      <c r="H58" s="25" t="s">
        <v>1595</v>
      </c>
    </row>
    <row r="59" spans="1:8" ht="14.4" x14ac:dyDescent="0.3">
      <c r="A59" s="59">
        <v>1190995</v>
      </c>
      <c r="B59" s="8" t="s">
        <v>2361</v>
      </c>
      <c r="C59" s="8" t="s">
        <v>2345</v>
      </c>
      <c r="D59" s="6">
        <v>41960</v>
      </c>
      <c r="E59" s="16">
        <v>155724</v>
      </c>
      <c r="F59" s="16">
        <v>0</v>
      </c>
      <c r="G59" s="16">
        <f t="shared" si="3"/>
        <v>155724</v>
      </c>
      <c r="H59" s="25" t="s">
        <v>1595</v>
      </c>
    </row>
    <row r="60" spans="1:8" ht="14.4" x14ac:dyDescent="0.3">
      <c r="A60" s="59">
        <v>1187685</v>
      </c>
      <c r="B60" s="8" t="s">
        <v>2362</v>
      </c>
      <c r="C60" s="8" t="s">
        <v>2319</v>
      </c>
      <c r="D60" s="6">
        <v>41960</v>
      </c>
      <c r="E60" s="16">
        <v>252596</v>
      </c>
      <c r="F60" s="16">
        <f>60000-60000</f>
        <v>0</v>
      </c>
      <c r="G60" s="16">
        <f t="shared" si="3"/>
        <v>252596</v>
      </c>
      <c r="H60" s="25" t="s">
        <v>1595</v>
      </c>
    </row>
    <row r="61" spans="1:8" ht="14.4" x14ac:dyDescent="0.3">
      <c r="A61" s="59">
        <v>1166206</v>
      </c>
      <c r="B61" s="8" t="s">
        <v>2363</v>
      </c>
      <c r="C61" s="8" t="s">
        <v>2345</v>
      </c>
      <c r="D61" s="6">
        <v>41981</v>
      </c>
      <c r="E61" s="16">
        <v>128100</v>
      </c>
      <c r="F61" s="16">
        <f>38088.51+38937.98</f>
        <v>77026.490000000005</v>
      </c>
      <c r="G61" s="16">
        <f t="shared" si="3"/>
        <v>51073.509999999995</v>
      </c>
      <c r="H61" s="25" t="s">
        <v>1595</v>
      </c>
    </row>
    <row r="62" spans="1:8" ht="14.4" x14ac:dyDescent="0.3">
      <c r="A62" s="59">
        <v>1182869</v>
      </c>
      <c r="B62" s="8" t="s">
        <v>2364</v>
      </c>
      <c r="C62" s="8" t="s">
        <v>2356</v>
      </c>
      <c r="D62" s="6">
        <v>41985</v>
      </c>
      <c r="E62" s="16">
        <v>1986567.03</v>
      </c>
      <c r="F62" s="16">
        <v>0</v>
      </c>
      <c r="G62" s="16">
        <f t="shared" si="3"/>
        <v>1986567.03</v>
      </c>
      <c r="H62" s="8" t="s">
        <v>1596</v>
      </c>
    </row>
    <row r="63" spans="1:8" ht="14.4" x14ac:dyDescent="0.3">
      <c r="A63" s="59">
        <v>1174046</v>
      </c>
      <c r="B63" s="8" t="s">
        <v>2365</v>
      </c>
      <c r="C63" s="8" t="s">
        <v>2339</v>
      </c>
      <c r="D63" s="6">
        <v>42061</v>
      </c>
      <c r="E63" s="16">
        <v>32640</v>
      </c>
      <c r="F63" s="16">
        <v>0</v>
      </c>
      <c r="G63" s="16">
        <f>+E63-F63</f>
        <v>32640</v>
      </c>
      <c r="H63" s="25" t="s">
        <v>1595</v>
      </c>
    </row>
    <row r="64" spans="1:8" ht="14.4" x14ac:dyDescent="0.3">
      <c r="A64" s="59">
        <v>1193462</v>
      </c>
      <c r="B64" s="8" t="s">
        <v>2366</v>
      </c>
      <c r="C64" s="8" t="s">
        <v>2307</v>
      </c>
      <c r="D64" s="6">
        <v>42095</v>
      </c>
      <c r="E64" s="16">
        <v>121704</v>
      </c>
      <c r="F64" s="16">
        <f>20000+20000+10000+10000+6400+10000+10000+10000+10000+12800</f>
        <v>119200</v>
      </c>
      <c r="G64" s="16">
        <f>+E64-F64</f>
        <v>2504</v>
      </c>
      <c r="H64" s="25" t="s">
        <v>1595</v>
      </c>
    </row>
    <row r="65" spans="1:8" ht="14.4" x14ac:dyDescent="0.3">
      <c r="A65" s="59">
        <v>1184279</v>
      </c>
      <c r="B65" s="8" t="s">
        <v>2367</v>
      </c>
      <c r="C65" s="8" t="s">
        <v>2345</v>
      </c>
      <c r="D65" s="6">
        <v>42095</v>
      </c>
      <c r="E65" s="16">
        <v>117180</v>
      </c>
      <c r="F65" s="16">
        <v>0</v>
      </c>
      <c r="G65" s="16">
        <f>+E65-F65</f>
        <v>117180</v>
      </c>
      <c r="H65" s="25" t="s">
        <v>1595</v>
      </c>
    </row>
    <row r="66" spans="1:8" ht="14.4" x14ac:dyDescent="0.3">
      <c r="A66" s="59">
        <v>1196141</v>
      </c>
      <c r="B66" s="8" t="s">
        <v>2368</v>
      </c>
      <c r="C66" s="51" t="s">
        <v>8</v>
      </c>
      <c r="D66" s="6">
        <v>42102</v>
      </c>
      <c r="E66" s="16">
        <v>106860</v>
      </c>
      <c r="F66" s="16">
        <v>0</v>
      </c>
      <c r="G66" s="16">
        <f>+E66-F66</f>
        <v>106860</v>
      </c>
      <c r="H66" s="25" t="s">
        <v>1595</v>
      </c>
    </row>
    <row r="67" spans="1:8" ht="14.4" x14ac:dyDescent="0.3">
      <c r="A67" s="59">
        <v>1157657</v>
      </c>
      <c r="B67" s="8" t="s">
        <v>2369</v>
      </c>
      <c r="C67" s="8" t="s">
        <v>2317</v>
      </c>
      <c r="D67" s="6">
        <v>42180</v>
      </c>
      <c r="E67" s="16">
        <v>70000</v>
      </c>
      <c r="F67" s="16">
        <v>0</v>
      </c>
      <c r="G67" s="16">
        <f>+E67-F67</f>
        <v>70000</v>
      </c>
      <c r="H67" s="25" t="s">
        <v>1595</v>
      </c>
    </row>
    <row r="68" spans="1:8" ht="14.4" x14ac:dyDescent="0.3">
      <c r="A68" s="59">
        <v>1194786</v>
      </c>
      <c r="B68" s="8" t="s">
        <v>2370</v>
      </c>
      <c r="C68" s="8" t="s">
        <v>2339</v>
      </c>
      <c r="D68" s="6">
        <v>42180</v>
      </c>
      <c r="E68" s="16">
        <v>174098</v>
      </c>
      <c r="F68" s="16">
        <v>133872</v>
      </c>
      <c r="G68" s="16">
        <f>E68-F68</f>
        <v>40226</v>
      </c>
      <c r="H68" s="25" t="s">
        <v>1595</v>
      </c>
    </row>
    <row r="69" spans="1:8" ht="14.4" x14ac:dyDescent="0.3">
      <c r="A69" s="59">
        <v>1110004</v>
      </c>
      <c r="B69" s="8" t="s">
        <v>2371</v>
      </c>
      <c r="C69" s="8" t="s">
        <v>2325</v>
      </c>
      <c r="D69" s="6">
        <v>42206</v>
      </c>
      <c r="E69" s="16">
        <v>21525</v>
      </c>
      <c r="F69" s="16">
        <v>0</v>
      </c>
      <c r="G69" s="16">
        <f t="shared" ref="G69:G74" si="4">+E69-F69</f>
        <v>21525</v>
      </c>
      <c r="H69" s="25" t="s">
        <v>1595</v>
      </c>
    </row>
    <row r="70" spans="1:8" ht="14.4" x14ac:dyDescent="0.3">
      <c r="A70" s="59">
        <v>1199211</v>
      </c>
      <c r="B70" s="8" t="s">
        <v>2372</v>
      </c>
      <c r="C70" s="8" t="s">
        <v>2373</v>
      </c>
      <c r="D70" s="6">
        <v>42228</v>
      </c>
      <c r="E70" s="16">
        <v>356058</v>
      </c>
      <c r="F70" s="16">
        <f>114756+90390+50304</f>
        <v>255450</v>
      </c>
      <c r="G70" s="16">
        <f t="shared" si="4"/>
        <v>100608</v>
      </c>
      <c r="H70" s="25" t="s">
        <v>1595</v>
      </c>
    </row>
    <row r="71" spans="1:8" ht="14.4" x14ac:dyDescent="0.3">
      <c r="A71" s="59">
        <v>1193136</v>
      </c>
      <c r="B71" s="8" t="s">
        <v>2374</v>
      </c>
      <c r="C71" s="8" t="s">
        <v>28</v>
      </c>
      <c r="D71" s="6">
        <v>42228</v>
      </c>
      <c r="E71" s="16">
        <v>16524</v>
      </c>
      <c r="F71" s="16">
        <v>0</v>
      </c>
      <c r="G71" s="16">
        <f t="shared" si="4"/>
        <v>16524</v>
      </c>
      <c r="H71" s="25" t="s">
        <v>1595</v>
      </c>
    </row>
    <row r="72" spans="1:8" ht="14.4" x14ac:dyDescent="0.3">
      <c r="A72" s="59">
        <v>1114113</v>
      </c>
      <c r="B72" s="8" t="s">
        <v>2375</v>
      </c>
      <c r="C72" s="8" t="s">
        <v>0</v>
      </c>
      <c r="D72" s="6">
        <v>42228</v>
      </c>
      <c r="E72" s="16">
        <v>222270</v>
      </c>
      <c r="F72" s="16">
        <v>205333.86</v>
      </c>
      <c r="G72" s="16">
        <f t="shared" si="4"/>
        <v>16936.140000000014</v>
      </c>
      <c r="H72" s="25" t="s">
        <v>1595</v>
      </c>
    </row>
    <row r="73" spans="1:8" ht="14.4" x14ac:dyDescent="0.3">
      <c r="A73" s="59">
        <v>1187355</v>
      </c>
      <c r="B73" s="8" t="s">
        <v>2376</v>
      </c>
      <c r="C73" s="51" t="s">
        <v>2339</v>
      </c>
      <c r="D73" s="6">
        <v>42305</v>
      </c>
      <c r="E73" s="16">
        <v>9288</v>
      </c>
      <c r="F73" s="16">
        <v>0</v>
      </c>
      <c r="G73" s="16">
        <f t="shared" si="4"/>
        <v>9288</v>
      </c>
      <c r="H73" s="25" t="s">
        <v>1595</v>
      </c>
    </row>
    <row r="74" spans="1:8" ht="14.4" x14ac:dyDescent="0.3">
      <c r="A74" s="59">
        <v>1120511</v>
      </c>
      <c r="B74" s="8" t="s">
        <v>2377</v>
      </c>
      <c r="C74" s="8" t="s">
        <v>2345</v>
      </c>
      <c r="D74" s="6">
        <v>42305</v>
      </c>
      <c r="E74" s="16">
        <v>86364</v>
      </c>
      <c r="F74" s="16">
        <v>0</v>
      </c>
      <c r="G74" s="16">
        <f t="shared" si="4"/>
        <v>86364</v>
      </c>
      <c r="H74" s="25" t="s">
        <v>1595</v>
      </c>
    </row>
    <row r="75" spans="1:8" ht="14.4" x14ac:dyDescent="0.3">
      <c r="A75" s="59">
        <v>1191056</v>
      </c>
      <c r="B75" s="8" t="s">
        <v>2378</v>
      </c>
      <c r="C75" s="8" t="s">
        <v>2379</v>
      </c>
      <c r="D75" s="6">
        <v>42320</v>
      </c>
      <c r="E75" s="16">
        <v>163506</v>
      </c>
      <c r="F75" s="16">
        <f>39000+27330+25920-25920+60216.7</f>
        <v>126546.7</v>
      </c>
      <c r="G75" s="16">
        <f>E75-F75</f>
        <v>36959.300000000003</v>
      </c>
      <c r="H75" s="25" t="s">
        <v>1595</v>
      </c>
    </row>
    <row r="76" spans="1:8" ht="14.4" x14ac:dyDescent="0.3">
      <c r="A76" s="59">
        <v>1198688</v>
      </c>
      <c r="B76" s="8" t="s">
        <v>2380</v>
      </c>
      <c r="C76" s="51" t="s">
        <v>2345</v>
      </c>
      <c r="D76" s="6">
        <v>42471</v>
      </c>
      <c r="E76" s="16">
        <v>34200</v>
      </c>
      <c r="F76" s="16">
        <v>0</v>
      </c>
      <c r="G76" s="16">
        <f t="shared" ref="G76:G86" si="5">+E76-F76</f>
        <v>34200</v>
      </c>
      <c r="H76" s="25" t="s">
        <v>1595</v>
      </c>
    </row>
    <row r="77" spans="1:8" ht="14.4" x14ac:dyDescent="0.3">
      <c r="A77" s="59">
        <v>1198936</v>
      </c>
      <c r="B77" s="8" t="s">
        <v>2381</v>
      </c>
      <c r="C77" s="8" t="s">
        <v>2328</v>
      </c>
      <c r="D77" s="6">
        <v>42471</v>
      </c>
      <c r="E77" s="16">
        <v>149697.60000000001</v>
      </c>
      <c r="F77" s="16">
        <f>47078.4+2080.8</f>
        <v>49159.200000000004</v>
      </c>
      <c r="G77" s="16">
        <f t="shared" si="5"/>
        <v>100538.4</v>
      </c>
      <c r="H77" s="25" t="s">
        <v>1595</v>
      </c>
    </row>
    <row r="78" spans="1:8" ht="14.4" x14ac:dyDescent="0.3">
      <c r="A78" s="59">
        <v>1151758</v>
      </c>
      <c r="B78" s="8" t="s">
        <v>2382</v>
      </c>
      <c r="C78" s="8" t="s">
        <v>57</v>
      </c>
      <c r="D78" s="6">
        <v>42710</v>
      </c>
      <c r="E78" s="16">
        <v>52794</v>
      </c>
      <c r="F78" s="16">
        <v>0</v>
      </c>
      <c r="G78" s="16">
        <f t="shared" si="5"/>
        <v>52794</v>
      </c>
      <c r="H78" s="25" t="s">
        <v>1595</v>
      </c>
    </row>
    <row r="79" spans="1:8" ht="14.4" x14ac:dyDescent="0.3">
      <c r="A79" s="59">
        <v>1192402</v>
      </c>
      <c r="B79" s="8" t="s">
        <v>2383</v>
      </c>
      <c r="C79" s="8" t="s">
        <v>2384</v>
      </c>
      <c r="D79" s="6">
        <v>42803</v>
      </c>
      <c r="E79" s="16">
        <v>132618</v>
      </c>
      <c r="F79" s="16">
        <v>80000</v>
      </c>
      <c r="G79" s="16">
        <f t="shared" si="5"/>
        <v>52618</v>
      </c>
      <c r="H79" s="25" t="s">
        <v>1595</v>
      </c>
    </row>
    <row r="80" spans="1:8" ht="14.4" x14ac:dyDescent="0.3">
      <c r="A80" s="59">
        <v>1206087</v>
      </c>
      <c r="B80" s="8" t="s">
        <v>2385</v>
      </c>
      <c r="C80" s="8" t="s">
        <v>2328</v>
      </c>
      <c r="D80" s="6">
        <v>42832</v>
      </c>
      <c r="E80" s="16">
        <v>16200</v>
      </c>
      <c r="F80" s="16">
        <v>0</v>
      </c>
      <c r="G80" s="16">
        <f t="shared" si="5"/>
        <v>16200</v>
      </c>
      <c r="H80" s="25" t="s">
        <v>1595</v>
      </c>
    </row>
    <row r="81" spans="1:8" ht="14.4" x14ac:dyDescent="0.3">
      <c r="A81" s="59">
        <v>1174141</v>
      </c>
      <c r="B81" s="8" t="s">
        <v>2386</v>
      </c>
      <c r="C81" s="8" t="s">
        <v>2328</v>
      </c>
      <c r="D81" s="6">
        <v>42928</v>
      </c>
      <c r="E81" s="16">
        <v>250971</v>
      </c>
      <c r="F81" s="16">
        <v>0</v>
      </c>
      <c r="G81" s="16">
        <f t="shared" si="5"/>
        <v>250971</v>
      </c>
      <c r="H81" s="25" t="s">
        <v>1595</v>
      </c>
    </row>
    <row r="82" spans="1:8" ht="14.4" x14ac:dyDescent="0.3">
      <c r="A82" s="59">
        <v>1214522</v>
      </c>
      <c r="B82" s="8" t="s">
        <v>2387</v>
      </c>
      <c r="C82" s="8" t="s">
        <v>2328</v>
      </c>
      <c r="D82" s="6">
        <v>43082</v>
      </c>
      <c r="E82" s="16">
        <v>218400</v>
      </c>
      <c r="F82" s="16">
        <f>120130-42000</f>
        <v>78130</v>
      </c>
      <c r="G82" s="16">
        <f t="shared" si="5"/>
        <v>140270</v>
      </c>
      <c r="H82" s="25" t="s">
        <v>1595</v>
      </c>
    </row>
    <row r="83" spans="1:8" ht="14.4" x14ac:dyDescent="0.3">
      <c r="A83" s="59">
        <v>1215429</v>
      </c>
      <c r="B83" s="8" t="s">
        <v>2388</v>
      </c>
      <c r="C83" s="8" t="s">
        <v>57</v>
      </c>
      <c r="D83" s="6">
        <v>43082</v>
      </c>
      <c r="E83" s="16">
        <v>454280</v>
      </c>
      <c r="F83" s="16">
        <f>112176+100000</f>
        <v>212176</v>
      </c>
      <c r="G83" s="16">
        <f t="shared" si="5"/>
        <v>242104</v>
      </c>
      <c r="H83" s="25" t="s">
        <v>1595</v>
      </c>
    </row>
    <row r="84" spans="1:8" ht="14.4" x14ac:dyDescent="0.3">
      <c r="A84" s="59">
        <v>1205326</v>
      </c>
      <c r="B84" s="8" t="s">
        <v>2389</v>
      </c>
      <c r="C84" s="8" t="s">
        <v>2328</v>
      </c>
      <c r="D84" s="6">
        <v>43140</v>
      </c>
      <c r="E84" s="16">
        <v>83384</v>
      </c>
      <c r="F84" s="16">
        <f>7000+10000</f>
        <v>17000</v>
      </c>
      <c r="G84" s="16">
        <f t="shared" si="5"/>
        <v>66384</v>
      </c>
      <c r="H84" s="25" t="s">
        <v>1595</v>
      </c>
    </row>
    <row r="85" spans="1:8" ht="14.4" x14ac:dyDescent="0.3">
      <c r="A85" s="59">
        <v>1163877</v>
      </c>
      <c r="B85" s="8" t="s">
        <v>2390</v>
      </c>
      <c r="C85" s="8" t="s">
        <v>2391</v>
      </c>
      <c r="D85" s="6">
        <v>43140</v>
      </c>
      <c r="E85" s="16">
        <v>508950</v>
      </c>
      <c r="F85" s="16">
        <v>0</v>
      </c>
      <c r="G85" s="16">
        <f t="shared" si="5"/>
        <v>508950</v>
      </c>
      <c r="H85" s="25" t="s">
        <v>1595</v>
      </c>
    </row>
    <row r="86" spans="1:8" ht="14.4" x14ac:dyDescent="0.3">
      <c r="A86" s="59">
        <v>1217013</v>
      </c>
      <c r="B86" s="8" t="s">
        <v>2392</v>
      </c>
      <c r="C86" s="16" t="s">
        <v>2393</v>
      </c>
      <c r="D86" s="6">
        <v>43189</v>
      </c>
      <c r="E86" s="16">
        <v>154128</v>
      </c>
      <c r="F86" s="16">
        <v>0</v>
      </c>
      <c r="G86" s="16">
        <f t="shared" si="5"/>
        <v>154128</v>
      </c>
      <c r="H86" s="25" t="s">
        <v>1595</v>
      </c>
    </row>
    <row r="87" spans="1:8" ht="14.4" x14ac:dyDescent="0.3">
      <c r="A87" s="59">
        <v>1179793</v>
      </c>
      <c r="B87" s="8" t="s">
        <v>2394</v>
      </c>
      <c r="C87" s="16" t="s">
        <v>2345</v>
      </c>
      <c r="D87" s="6">
        <v>43319</v>
      </c>
      <c r="E87" s="16">
        <v>10728</v>
      </c>
      <c r="F87" s="16">
        <v>0</v>
      </c>
      <c r="G87" s="16">
        <f t="shared" ref="G87:G106" si="6">+E87-F87</f>
        <v>10728</v>
      </c>
      <c r="H87" s="25" t="s">
        <v>1595</v>
      </c>
    </row>
    <row r="88" spans="1:8" ht="14.4" x14ac:dyDescent="0.3">
      <c r="A88" s="59">
        <v>1216206</v>
      </c>
      <c r="B88" s="8" t="s">
        <v>2395</v>
      </c>
      <c r="C88" s="16" t="s">
        <v>2345</v>
      </c>
      <c r="D88" s="6">
        <v>43319</v>
      </c>
      <c r="E88" s="16">
        <v>104358</v>
      </c>
      <c r="F88" s="16">
        <f>44358+60000-15000</f>
        <v>89358</v>
      </c>
      <c r="G88" s="16">
        <f t="shared" si="6"/>
        <v>15000</v>
      </c>
      <c r="H88" s="25" t="s">
        <v>1595</v>
      </c>
    </row>
    <row r="89" spans="1:8" ht="14.4" x14ac:dyDescent="0.3">
      <c r="A89" s="59">
        <v>1220633</v>
      </c>
      <c r="B89" s="8" t="s">
        <v>2396</v>
      </c>
      <c r="C89" s="25" t="s">
        <v>41</v>
      </c>
      <c r="D89" s="6">
        <v>43381</v>
      </c>
      <c r="E89" s="16">
        <v>208890</v>
      </c>
      <c r="F89" s="16">
        <v>0</v>
      </c>
      <c r="G89" s="16">
        <f t="shared" si="6"/>
        <v>208890</v>
      </c>
      <c r="H89" s="25" t="s">
        <v>1595</v>
      </c>
    </row>
    <row r="90" spans="1:8" ht="14.4" x14ac:dyDescent="0.3">
      <c r="A90" s="59">
        <v>1186381</v>
      </c>
      <c r="B90" s="8" t="s">
        <v>2397</v>
      </c>
      <c r="C90" s="16" t="s">
        <v>2328</v>
      </c>
      <c r="D90" s="6">
        <v>43404</v>
      </c>
      <c r="E90" s="16">
        <v>32160</v>
      </c>
      <c r="F90" s="16">
        <v>0</v>
      </c>
      <c r="G90" s="16">
        <f t="shared" si="6"/>
        <v>32160</v>
      </c>
      <c r="H90" s="25" t="s">
        <v>1595</v>
      </c>
    </row>
    <row r="91" spans="1:8" ht="14.4" x14ac:dyDescent="0.3">
      <c r="A91" s="59">
        <v>1223934</v>
      </c>
      <c r="B91" s="8" t="s">
        <v>75</v>
      </c>
      <c r="C91" s="16" t="s">
        <v>18</v>
      </c>
      <c r="D91" s="6">
        <v>43469</v>
      </c>
      <c r="E91" s="16">
        <v>273900</v>
      </c>
      <c r="F91" s="16">
        <f>E91-G91</f>
        <v>147325.66</v>
      </c>
      <c r="G91" s="16">
        <v>126574.34</v>
      </c>
      <c r="H91" s="25" t="s">
        <v>1595</v>
      </c>
    </row>
    <row r="92" spans="1:8" ht="14.4" x14ac:dyDescent="0.3">
      <c r="A92" s="61">
        <v>1223358</v>
      </c>
      <c r="B92" s="8" t="s">
        <v>2398</v>
      </c>
      <c r="C92" s="8" t="s">
        <v>28</v>
      </c>
      <c r="D92" s="6">
        <v>43508</v>
      </c>
      <c r="E92" s="16">
        <v>188082</v>
      </c>
      <c r="F92" s="16">
        <f>55919.98+72080.08+45197.08</f>
        <v>173197.14</v>
      </c>
      <c r="G92" s="16">
        <f t="shared" si="6"/>
        <v>14884.859999999986</v>
      </c>
      <c r="H92" s="25" t="s">
        <v>1595</v>
      </c>
    </row>
    <row r="93" spans="1:8" ht="14.4" x14ac:dyDescent="0.3">
      <c r="A93" s="61">
        <v>1222968</v>
      </c>
      <c r="B93" s="8" t="s">
        <v>2399</v>
      </c>
      <c r="C93" s="51" t="s">
        <v>2345</v>
      </c>
      <c r="D93" s="6">
        <v>43508</v>
      </c>
      <c r="E93" s="16">
        <v>522600</v>
      </c>
      <c r="F93" s="16">
        <v>0</v>
      </c>
      <c r="G93" s="16">
        <f t="shared" si="6"/>
        <v>522600</v>
      </c>
      <c r="H93" s="25" t="s">
        <v>1595</v>
      </c>
    </row>
    <row r="94" spans="1:8" ht="14.4" x14ac:dyDescent="0.3">
      <c r="A94" s="61">
        <v>1047958</v>
      </c>
      <c r="B94" s="8" t="s">
        <v>2400</v>
      </c>
      <c r="C94" s="51" t="s">
        <v>2325</v>
      </c>
      <c r="D94" s="6">
        <v>43539</v>
      </c>
      <c r="E94" s="16">
        <v>85144</v>
      </c>
      <c r="F94" s="16">
        <v>0</v>
      </c>
      <c r="G94" s="16">
        <f t="shared" si="6"/>
        <v>85144</v>
      </c>
      <c r="H94" s="25" t="s">
        <v>1595</v>
      </c>
    </row>
    <row r="95" spans="1:8" ht="14.4" x14ac:dyDescent="0.3">
      <c r="A95" s="61">
        <v>1223168</v>
      </c>
      <c r="B95" s="8" t="s">
        <v>2401</v>
      </c>
      <c r="C95" s="51" t="s">
        <v>2391</v>
      </c>
      <c r="D95" s="6">
        <v>43591</v>
      </c>
      <c r="E95" s="16">
        <v>8424</v>
      </c>
      <c r="F95" s="16">
        <v>0</v>
      </c>
      <c r="G95" s="16">
        <f t="shared" si="6"/>
        <v>8424</v>
      </c>
      <c r="H95" s="25" t="s">
        <v>1595</v>
      </c>
    </row>
    <row r="96" spans="1:8" ht="14.4" x14ac:dyDescent="0.3">
      <c r="A96" s="61">
        <v>1227201</v>
      </c>
      <c r="B96" s="8" t="s">
        <v>2402</v>
      </c>
      <c r="C96" s="51" t="s">
        <v>2290</v>
      </c>
      <c r="D96" s="6">
        <v>43630</v>
      </c>
      <c r="E96" s="16">
        <v>34410</v>
      </c>
      <c r="F96" s="16">
        <v>0</v>
      </c>
      <c r="G96" s="16">
        <f t="shared" si="6"/>
        <v>34410</v>
      </c>
      <c r="H96" s="25" t="s">
        <v>1595</v>
      </c>
    </row>
    <row r="97" spans="1:8" ht="14.4" x14ac:dyDescent="0.3">
      <c r="A97" s="61">
        <v>1179909</v>
      </c>
      <c r="B97" s="8" t="s">
        <v>2403</v>
      </c>
      <c r="C97" s="51" t="s">
        <v>18</v>
      </c>
      <c r="D97" s="6">
        <v>43766</v>
      </c>
      <c r="E97" s="16">
        <v>135099</v>
      </c>
      <c r="F97" s="16">
        <v>0</v>
      </c>
      <c r="G97" s="16">
        <f t="shared" si="6"/>
        <v>135099</v>
      </c>
      <c r="H97" s="25" t="s">
        <v>1595</v>
      </c>
    </row>
    <row r="98" spans="1:8" ht="14.4" x14ac:dyDescent="0.3">
      <c r="A98" s="61">
        <v>1226298</v>
      </c>
      <c r="B98" s="8" t="s">
        <v>2404</v>
      </c>
      <c r="C98" s="51" t="s">
        <v>2405</v>
      </c>
      <c r="D98" s="6">
        <v>43754</v>
      </c>
      <c r="E98" s="16">
        <v>18144</v>
      </c>
      <c r="F98" s="16">
        <v>0</v>
      </c>
      <c r="G98" s="16">
        <f t="shared" si="6"/>
        <v>18144</v>
      </c>
      <c r="H98" s="25" t="s">
        <v>1595</v>
      </c>
    </row>
    <row r="99" spans="1:8" ht="14.4" x14ac:dyDescent="0.3">
      <c r="A99" s="61">
        <v>1223949</v>
      </c>
      <c r="B99" s="8" t="s">
        <v>2406</v>
      </c>
      <c r="C99" s="51" t="s">
        <v>18</v>
      </c>
      <c r="D99" s="6">
        <v>43801</v>
      </c>
      <c r="E99" s="16">
        <v>89640</v>
      </c>
      <c r="F99" s="16">
        <v>30000</v>
      </c>
      <c r="G99" s="16">
        <f t="shared" si="6"/>
        <v>59640</v>
      </c>
      <c r="H99" s="25" t="s">
        <v>1595</v>
      </c>
    </row>
    <row r="100" spans="1:8" ht="14.4" x14ac:dyDescent="0.3">
      <c r="A100" s="61">
        <v>1229627</v>
      </c>
      <c r="B100" s="8" t="s">
        <v>2407</v>
      </c>
      <c r="C100" s="51" t="s">
        <v>2405</v>
      </c>
      <c r="D100" s="6">
        <v>43801</v>
      </c>
      <c r="E100" s="16">
        <v>100800</v>
      </c>
      <c r="F100" s="16">
        <v>28800</v>
      </c>
      <c r="G100" s="16">
        <f t="shared" si="6"/>
        <v>72000</v>
      </c>
      <c r="H100" s="25" t="s">
        <v>1595</v>
      </c>
    </row>
    <row r="101" spans="1:8" ht="14.4" x14ac:dyDescent="0.3">
      <c r="A101" s="61">
        <v>1196403</v>
      </c>
      <c r="B101" s="8" t="s">
        <v>2408</v>
      </c>
      <c r="C101" s="51" t="s">
        <v>2325</v>
      </c>
      <c r="D101" s="6">
        <v>43801</v>
      </c>
      <c r="E101" s="16">
        <v>425501.05</v>
      </c>
      <c r="F101" s="16">
        <v>208542</v>
      </c>
      <c r="G101" s="16">
        <f t="shared" si="6"/>
        <v>216959.05</v>
      </c>
      <c r="H101" s="25" t="s">
        <v>1595</v>
      </c>
    </row>
    <row r="102" spans="1:8" ht="14.4" x14ac:dyDescent="0.3">
      <c r="A102" s="61">
        <v>1226638</v>
      </c>
      <c r="B102" s="8" t="s">
        <v>55</v>
      </c>
      <c r="C102" s="51" t="s">
        <v>2328</v>
      </c>
      <c r="D102" s="6">
        <v>43819</v>
      </c>
      <c r="E102" s="16">
        <v>64560</v>
      </c>
      <c r="F102" s="16">
        <v>0</v>
      </c>
      <c r="G102" s="16">
        <f t="shared" si="6"/>
        <v>64560</v>
      </c>
      <c r="H102" s="25" t="s">
        <v>1595</v>
      </c>
    </row>
    <row r="103" spans="1:8" ht="14.4" x14ac:dyDescent="0.3">
      <c r="A103" s="61">
        <v>1177586</v>
      </c>
      <c r="B103" s="8" t="s">
        <v>2409</v>
      </c>
      <c r="C103" s="8" t="s">
        <v>28</v>
      </c>
      <c r="D103" s="6">
        <v>43830</v>
      </c>
      <c r="E103" s="16">
        <v>46032</v>
      </c>
      <c r="F103" s="16">
        <v>0</v>
      </c>
      <c r="G103" s="16">
        <f t="shared" si="6"/>
        <v>46032</v>
      </c>
      <c r="H103" s="25" t="s">
        <v>1595</v>
      </c>
    </row>
    <row r="104" spans="1:8" ht="14.4" x14ac:dyDescent="0.3">
      <c r="A104" s="61">
        <v>1224806</v>
      </c>
      <c r="B104" s="8" t="s">
        <v>2410</v>
      </c>
      <c r="C104" s="51" t="s">
        <v>2405</v>
      </c>
      <c r="D104" s="6">
        <v>43830</v>
      </c>
      <c r="E104" s="16">
        <v>16954.86</v>
      </c>
      <c r="F104" s="16">
        <v>0</v>
      </c>
      <c r="G104" s="16">
        <f t="shared" si="6"/>
        <v>16954.86</v>
      </c>
      <c r="H104" s="25" t="s">
        <v>1595</v>
      </c>
    </row>
    <row r="105" spans="1:8" ht="14.4" x14ac:dyDescent="0.3">
      <c r="A105" s="61">
        <v>1146465</v>
      </c>
      <c r="B105" s="8" t="s">
        <v>133</v>
      </c>
      <c r="C105" s="51" t="s">
        <v>43</v>
      </c>
      <c r="D105" s="6">
        <v>43830</v>
      </c>
      <c r="E105" s="16">
        <v>79728</v>
      </c>
      <c r="F105" s="16">
        <v>0</v>
      </c>
      <c r="G105" s="16">
        <f t="shared" si="6"/>
        <v>79728</v>
      </c>
      <c r="H105" s="25" t="s">
        <v>1595</v>
      </c>
    </row>
    <row r="106" spans="1:8" ht="14.4" x14ac:dyDescent="0.3">
      <c r="A106" s="61">
        <v>1167452</v>
      </c>
      <c r="B106" s="8" t="s">
        <v>2411</v>
      </c>
      <c r="C106" s="25" t="s">
        <v>2328</v>
      </c>
      <c r="D106" s="6">
        <v>43830</v>
      </c>
      <c r="E106" s="16">
        <v>19475.2</v>
      </c>
      <c r="F106" s="16">
        <v>0</v>
      </c>
      <c r="G106" s="16">
        <f t="shared" si="6"/>
        <v>19475.2</v>
      </c>
      <c r="H106" s="25" t="s">
        <v>1595</v>
      </c>
    </row>
    <row r="107" spans="1:8" ht="14.4" x14ac:dyDescent="0.3">
      <c r="A107" s="61">
        <v>1225444</v>
      </c>
      <c r="B107" s="8" t="s">
        <v>2412</v>
      </c>
      <c r="C107" s="51" t="s">
        <v>2328</v>
      </c>
      <c r="D107" s="6">
        <v>43889</v>
      </c>
      <c r="E107" s="16">
        <v>507184</v>
      </c>
      <c r="F107" s="16">
        <f>12000+6241.38+37728+15000</f>
        <v>70969.38</v>
      </c>
      <c r="G107" s="16">
        <f t="shared" ref="G107:G116" si="7">+E107-F107</f>
        <v>436214.62</v>
      </c>
      <c r="H107" s="25" t="s">
        <v>1595</v>
      </c>
    </row>
    <row r="108" spans="1:8" ht="14.4" x14ac:dyDescent="0.3">
      <c r="A108" s="61">
        <v>1206582</v>
      </c>
      <c r="B108" s="8" t="s">
        <v>2413</v>
      </c>
      <c r="C108" s="51" t="s">
        <v>8</v>
      </c>
      <c r="D108" s="6">
        <v>43889</v>
      </c>
      <c r="E108" s="16">
        <v>1076318</v>
      </c>
      <c r="F108" s="16">
        <f>200000+100000+100000+100000+153756+100000+52562+122562+50000</f>
        <v>978880</v>
      </c>
      <c r="G108" s="16">
        <f t="shared" si="7"/>
        <v>97438</v>
      </c>
      <c r="H108" s="25" t="s">
        <v>1595</v>
      </c>
    </row>
    <row r="109" spans="1:8" ht="14.4" x14ac:dyDescent="0.3">
      <c r="A109" s="61">
        <v>1229156</v>
      </c>
      <c r="B109" s="8" t="s">
        <v>2414</v>
      </c>
      <c r="C109" s="51" t="s">
        <v>43</v>
      </c>
      <c r="D109" s="6">
        <v>43889</v>
      </c>
      <c r="E109" s="16">
        <v>194256</v>
      </c>
      <c r="F109" s="16">
        <v>0</v>
      </c>
      <c r="G109" s="16">
        <f t="shared" si="7"/>
        <v>194256</v>
      </c>
      <c r="H109" s="25" t="s">
        <v>1595</v>
      </c>
    </row>
    <row r="110" spans="1:8" ht="14.4" x14ac:dyDescent="0.3">
      <c r="A110" s="61">
        <v>1229348</v>
      </c>
      <c r="B110" s="8" t="s">
        <v>2415</v>
      </c>
      <c r="C110" s="51" t="s">
        <v>18</v>
      </c>
      <c r="D110" s="6">
        <v>43927</v>
      </c>
      <c r="E110" s="16">
        <v>10350</v>
      </c>
      <c r="F110" s="16">
        <v>0</v>
      </c>
      <c r="G110" s="16">
        <f t="shared" si="7"/>
        <v>10350</v>
      </c>
      <c r="H110" s="25" t="s">
        <v>1595</v>
      </c>
    </row>
    <row r="111" spans="1:8" ht="14.4" x14ac:dyDescent="0.3">
      <c r="A111" s="61">
        <v>1201955</v>
      </c>
      <c r="B111" s="8" t="s">
        <v>2416</v>
      </c>
      <c r="C111" s="8" t="s">
        <v>2328</v>
      </c>
      <c r="D111" s="6">
        <v>43977</v>
      </c>
      <c r="E111" s="16">
        <v>5826</v>
      </c>
      <c r="F111" s="16">
        <v>0</v>
      </c>
      <c r="G111" s="16">
        <f t="shared" si="7"/>
        <v>5826</v>
      </c>
      <c r="H111" s="25" t="s">
        <v>1595</v>
      </c>
    </row>
    <row r="112" spans="1:8" ht="14.4" x14ac:dyDescent="0.3">
      <c r="A112" s="61">
        <v>1216480</v>
      </c>
      <c r="B112" s="8" t="s">
        <v>2417</v>
      </c>
      <c r="C112" s="25" t="s">
        <v>33</v>
      </c>
      <c r="D112" s="6">
        <v>44041</v>
      </c>
      <c r="E112" s="16">
        <v>39039</v>
      </c>
      <c r="F112" s="16">
        <v>0</v>
      </c>
      <c r="G112" s="16">
        <f t="shared" si="7"/>
        <v>39039</v>
      </c>
      <c r="H112" s="25" t="s">
        <v>1595</v>
      </c>
    </row>
    <row r="113" spans="1:8" ht="14.4" x14ac:dyDescent="0.3">
      <c r="A113" s="8">
        <v>1170256</v>
      </c>
      <c r="B113" s="8" t="s">
        <v>180</v>
      </c>
      <c r="C113" s="8" t="s">
        <v>2328</v>
      </c>
      <c r="D113" s="6">
        <v>44200</v>
      </c>
      <c r="E113" s="52">
        <v>27172</v>
      </c>
      <c r="F113" s="16">
        <v>10000</v>
      </c>
      <c r="G113" s="16">
        <f t="shared" si="7"/>
        <v>17172</v>
      </c>
      <c r="H113" s="25" t="s">
        <v>1595</v>
      </c>
    </row>
    <row r="114" spans="1:8" ht="14.4" x14ac:dyDescent="0.3">
      <c r="A114" s="8">
        <v>1228234</v>
      </c>
      <c r="B114" s="8" t="s">
        <v>186</v>
      </c>
      <c r="C114" s="8" t="s">
        <v>28</v>
      </c>
      <c r="D114" s="6">
        <v>44222</v>
      </c>
      <c r="E114" s="52">
        <v>43524</v>
      </c>
      <c r="F114" s="16">
        <v>0</v>
      </c>
      <c r="G114" s="16">
        <f t="shared" si="7"/>
        <v>43524</v>
      </c>
      <c r="H114" s="25" t="s">
        <v>1595</v>
      </c>
    </row>
    <row r="115" spans="1:8" ht="14.4" x14ac:dyDescent="0.3">
      <c r="A115" s="8">
        <v>1229484</v>
      </c>
      <c r="B115" s="8" t="s">
        <v>122</v>
      </c>
      <c r="C115" s="51" t="s">
        <v>8</v>
      </c>
      <c r="D115" s="6">
        <v>44281</v>
      </c>
      <c r="E115" s="52">
        <v>172296</v>
      </c>
      <c r="F115" s="16">
        <v>0</v>
      </c>
      <c r="G115" s="16">
        <f t="shared" si="7"/>
        <v>172296</v>
      </c>
      <c r="H115" s="25" t="s">
        <v>1595</v>
      </c>
    </row>
    <row r="116" spans="1:8" ht="14.4" x14ac:dyDescent="0.3">
      <c r="A116" s="8">
        <v>1113923</v>
      </c>
      <c r="B116" s="8" t="s">
        <v>2418</v>
      </c>
      <c r="C116" s="16" t="s">
        <v>28</v>
      </c>
      <c r="D116" s="6">
        <v>44405</v>
      </c>
      <c r="E116" s="52">
        <v>203176</v>
      </c>
      <c r="F116" s="16">
        <v>0</v>
      </c>
      <c r="G116" s="16">
        <f t="shared" si="7"/>
        <v>203176</v>
      </c>
      <c r="H116" s="25" t="s">
        <v>1595</v>
      </c>
    </row>
    <row r="117" spans="1:8" ht="14.4" x14ac:dyDescent="0.3">
      <c r="A117" s="8">
        <v>1241888</v>
      </c>
      <c r="B117" s="8" t="s">
        <v>226</v>
      </c>
      <c r="C117" s="8" t="s">
        <v>0</v>
      </c>
      <c r="D117" s="6">
        <v>44466</v>
      </c>
      <c r="E117" s="16">
        <v>493020</v>
      </c>
      <c r="F117" s="16">
        <v>0</v>
      </c>
      <c r="G117" s="16">
        <f>+E117-F117</f>
        <v>493020</v>
      </c>
      <c r="H117" s="25" t="s">
        <v>1595</v>
      </c>
    </row>
    <row r="118" spans="1:8" ht="14.4" x14ac:dyDescent="0.3">
      <c r="A118" s="8">
        <v>1242457</v>
      </c>
      <c r="B118" s="8" t="s">
        <v>274</v>
      </c>
      <c r="C118" s="8" t="s">
        <v>2328</v>
      </c>
      <c r="D118" s="6">
        <v>44628</v>
      </c>
      <c r="E118" s="16">
        <v>48176</v>
      </c>
      <c r="F118" s="16">
        <v>0</v>
      </c>
      <c r="G118" s="16">
        <f t="shared" ref="G118:G141" si="8">+E118-F118</f>
        <v>48176</v>
      </c>
      <c r="H118" s="25" t="s">
        <v>1595</v>
      </c>
    </row>
    <row r="119" spans="1:8" ht="14.4" x14ac:dyDescent="0.3">
      <c r="A119" s="8">
        <v>1240615</v>
      </c>
      <c r="B119" s="8" t="s">
        <v>2419</v>
      </c>
      <c r="C119" s="51" t="s">
        <v>204</v>
      </c>
      <c r="D119" s="6">
        <v>44711</v>
      </c>
      <c r="E119" s="16">
        <v>25400</v>
      </c>
      <c r="F119" s="16">
        <v>0</v>
      </c>
      <c r="G119" s="16">
        <f t="shared" si="8"/>
        <v>25400</v>
      </c>
      <c r="H119" s="25" t="s">
        <v>1595</v>
      </c>
    </row>
    <row r="120" spans="1:8" ht="14.4" x14ac:dyDescent="0.3">
      <c r="A120" s="8">
        <v>1086292</v>
      </c>
      <c r="B120" s="8" t="s">
        <v>2420</v>
      </c>
      <c r="C120" s="25" t="s">
        <v>8</v>
      </c>
      <c r="D120" s="6">
        <v>44879</v>
      </c>
      <c r="E120" s="16">
        <v>206229.2</v>
      </c>
      <c r="F120" s="16">
        <f>40000+40000+40000+30000</f>
        <v>150000</v>
      </c>
      <c r="G120" s="16">
        <f>+E120-F120</f>
        <v>56229.200000000012</v>
      </c>
      <c r="H120" s="25" t="s">
        <v>1595</v>
      </c>
    </row>
    <row r="121" spans="1:8" ht="14.4" x14ac:dyDescent="0.3">
      <c r="A121" s="8">
        <v>1246182</v>
      </c>
      <c r="B121" s="8" t="s">
        <v>2421</v>
      </c>
      <c r="C121" s="25" t="s">
        <v>28</v>
      </c>
      <c r="D121" s="6">
        <v>44909</v>
      </c>
      <c r="E121" s="16">
        <v>200489.95</v>
      </c>
      <c r="F121" s="16">
        <f>11105.95+45000+20000+10000+24384+30000+30000</f>
        <v>170489.95</v>
      </c>
      <c r="G121" s="16">
        <f>+E121-F121</f>
        <v>30000</v>
      </c>
      <c r="H121" s="25" t="s">
        <v>1595</v>
      </c>
    </row>
    <row r="122" spans="1:8" ht="14.4" x14ac:dyDescent="0.3">
      <c r="A122" s="8">
        <v>1145671</v>
      </c>
      <c r="B122" s="8" t="s">
        <v>2422</v>
      </c>
      <c r="C122" s="25" t="s">
        <v>2423</v>
      </c>
      <c r="D122" s="6">
        <v>44911</v>
      </c>
      <c r="E122" s="16">
        <v>369534.31</v>
      </c>
      <c r="F122" s="16">
        <f>230191.39+14598.72+69936.91+2055.55</f>
        <v>316782.57</v>
      </c>
      <c r="G122" s="16">
        <f>+E122-F122</f>
        <v>52751.739999999991</v>
      </c>
      <c r="H122" s="8" t="s">
        <v>1596</v>
      </c>
    </row>
    <row r="123" spans="1:8" ht="14.4" x14ac:dyDescent="0.3">
      <c r="A123" s="8">
        <v>1247995</v>
      </c>
      <c r="B123" s="8" t="s">
        <v>931</v>
      </c>
      <c r="C123" s="25" t="s">
        <v>204</v>
      </c>
      <c r="D123" s="6">
        <v>44942</v>
      </c>
      <c r="E123" s="16">
        <v>199962</v>
      </c>
      <c r="F123" s="16">
        <v>0</v>
      </c>
      <c r="G123" s="16">
        <f t="shared" si="8"/>
        <v>199962</v>
      </c>
      <c r="H123" s="25" t="s">
        <v>1595</v>
      </c>
    </row>
    <row r="124" spans="1:8" ht="14.4" x14ac:dyDescent="0.3">
      <c r="A124" s="8">
        <v>1201292</v>
      </c>
      <c r="B124" s="8" t="s">
        <v>2424</v>
      </c>
      <c r="C124" s="25" t="s">
        <v>1438</v>
      </c>
      <c r="D124" s="6">
        <v>44942</v>
      </c>
      <c r="E124" s="16">
        <v>162849.98000000001</v>
      </c>
      <c r="F124" s="16">
        <v>10000</v>
      </c>
      <c r="G124" s="16">
        <f t="shared" si="8"/>
        <v>152849.98000000001</v>
      </c>
      <c r="H124" s="25" t="s">
        <v>1595</v>
      </c>
    </row>
    <row r="125" spans="1:8" ht="14.4" x14ac:dyDescent="0.3">
      <c r="A125" s="8">
        <v>1226346</v>
      </c>
      <c r="B125" s="8" t="s">
        <v>42</v>
      </c>
      <c r="C125" s="25" t="s">
        <v>8</v>
      </c>
      <c r="D125" s="6">
        <v>44944</v>
      </c>
      <c r="E125" s="16">
        <v>415000</v>
      </c>
      <c r="F125" s="16">
        <f>204000+100000+30000</f>
        <v>334000</v>
      </c>
      <c r="G125" s="16">
        <f t="shared" si="8"/>
        <v>81000</v>
      </c>
      <c r="H125" s="25" t="s">
        <v>1595</v>
      </c>
    </row>
    <row r="126" spans="1:8" ht="14.4" x14ac:dyDescent="0.3">
      <c r="A126" s="8">
        <v>1193857</v>
      </c>
      <c r="B126" s="8" t="s">
        <v>602</v>
      </c>
      <c r="C126" s="25" t="s">
        <v>13</v>
      </c>
      <c r="D126" s="6">
        <v>44945</v>
      </c>
      <c r="E126" s="16">
        <v>2644584</v>
      </c>
      <c r="F126" s="16">
        <v>0</v>
      </c>
      <c r="G126" s="16">
        <f t="shared" si="8"/>
        <v>2644584</v>
      </c>
      <c r="H126" s="25" t="s">
        <v>1595</v>
      </c>
    </row>
    <row r="127" spans="1:8" ht="14.4" x14ac:dyDescent="0.3">
      <c r="A127" s="8">
        <v>1179177</v>
      </c>
      <c r="B127" s="8" t="s">
        <v>2425</v>
      </c>
      <c r="C127" s="25" t="s">
        <v>2426</v>
      </c>
      <c r="D127" s="6">
        <v>44957</v>
      </c>
      <c r="E127" s="16">
        <v>160988.85999999999</v>
      </c>
      <c r="F127" s="16">
        <f>85000+19000+11000</f>
        <v>115000</v>
      </c>
      <c r="G127" s="16">
        <f t="shared" si="8"/>
        <v>45988.859999999986</v>
      </c>
      <c r="H127" s="25" t="s">
        <v>1595</v>
      </c>
    </row>
    <row r="128" spans="1:8" ht="14.4" x14ac:dyDescent="0.3">
      <c r="A128" s="8">
        <v>1046975</v>
      </c>
      <c r="B128" s="8" t="s">
        <v>265</v>
      </c>
      <c r="C128" s="8" t="s">
        <v>2427</v>
      </c>
      <c r="D128" s="6">
        <v>45020</v>
      </c>
      <c r="E128" s="16">
        <v>2051111.8</v>
      </c>
      <c r="F128" s="16">
        <f>155000+156000+170748</f>
        <v>481748</v>
      </c>
      <c r="G128" s="16">
        <f t="shared" si="8"/>
        <v>1569363.8</v>
      </c>
      <c r="H128" s="25" t="s">
        <v>1595</v>
      </c>
    </row>
    <row r="129" spans="1:8" ht="14.4" x14ac:dyDescent="0.3">
      <c r="A129" s="8">
        <v>1246427</v>
      </c>
      <c r="B129" s="8" t="s">
        <v>2428</v>
      </c>
      <c r="C129" s="51" t="s">
        <v>13</v>
      </c>
      <c r="D129" s="6">
        <v>45045</v>
      </c>
      <c r="E129" s="16">
        <v>109136</v>
      </c>
      <c r="F129" s="16">
        <v>40000</v>
      </c>
      <c r="G129" s="16">
        <f t="shared" si="8"/>
        <v>69136</v>
      </c>
      <c r="H129" s="25" t="s">
        <v>1595</v>
      </c>
    </row>
    <row r="130" spans="1:8" ht="14.4" x14ac:dyDescent="0.3">
      <c r="A130" s="8">
        <v>1130102</v>
      </c>
      <c r="B130" s="8" t="s">
        <v>1217</v>
      </c>
      <c r="C130" s="8" t="s">
        <v>5</v>
      </c>
      <c r="D130" s="6">
        <v>45077</v>
      </c>
      <c r="E130" s="16">
        <v>114048</v>
      </c>
      <c r="F130" s="16">
        <v>0</v>
      </c>
      <c r="G130" s="16">
        <f t="shared" si="8"/>
        <v>114048</v>
      </c>
      <c r="H130" s="25" t="s">
        <v>1595</v>
      </c>
    </row>
    <row r="131" spans="1:8" ht="14.4" x14ac:dyDescent="0.3">
      <c r="A131" s="8">
        <v>1221325</v>
      </c>
      <c r="B131" s="8" t="s">
        <v>131</v>
      </c>
      <c r="C131" s="8" t="s">
        <v>28</v>
      </c>
      <c r="D131" s="6">
        <v>45090</v>
      </c>
      <c r="E131" s="16">
        <v>194052</v>
      </c>
      <c r="F131" s="16">
        <v>0</v>
      </c>
      <c r="G131" s="16">
        <f t="shared" si="8"/>
        <v>194052</v>
      </c>
      <c r="H131" s="25" t="s">
        <v>1595</v>
      </c>
    </row>
    <row r="132" spans="1:8" ht="14.4" x14ac:dyDescent="0.3">
      <c r="A132" s="8">
        <v>1248308</v>
      </c>
      <c r="B132" s="8" t="s">
        <v>1150</v>
      </c>
      <c r="C132" s="8" t="s">
        <v>33</v>
      </c>
      <c r="D132" s="6">
        <v>45091</v>
      </c>
      <c r="E132" s="16">
        <v>729002</v>
      </c>
      <c r="F132" s="16">
        <v>0</v>
      </c>
      <c r="G132" s="16">
        <f t="shared" si="8"/>
        <v>729002</v>
      </c>
      <c r="H132" s="25" t="s">
        <v>1595</v>
      </c>
    </row>
    <row r="133" spans="1:8" ht="14.4" x14ac:dyDescent="0.3">
      <c r="A133" s="8">
        <v>1193711</v>
      </c>
      <c r="B133" s="8" t="s">
        <v>1143</v>
      </c>
      <c r="C133" s="8" t="s">
        <v>71</v>
      </c>
      <c r="D133" s="6">
        <v>45091</v>
      </c>
      <c r="E133" s="16">
        <v>155232</v>
      </c>
      <c r="F133" s="16">
        <v>0</v>
      </c>
      <c r="G133" s="16">
        <f t="shared" si="8"/>
        <v>155232</v>
      </c>
      <c r="H133" s="25" t="s">
        <v>1595</v>
      </c>
    </row>
    <row r="134" spans="1:8" ht="14.4" x14ac:dyDescent="0.3">
      <c r="A134" s="8">
        <v>1221484</v>
      </c>
      <c r="B134" s="8" t="s">
        <v>94</v>
      </c>
      <c r="C134" s="8" t="s">
        <v>43</v>
      </c>
      <c r="D134" s="6">
        <v>45104</v>
      </c>
      <c r="E134" s="16">
        <v>151872</v>
      </c>
      <c r="F134" s="16">
        <v>0</v>
      </c>
      <c r="G134" s="16">
        <f t="shared" si="8"/>
        <v>151872</v>
      </c>
      <c r="H134" s="25" t="s">
        <v>1595</v>
      </c>
    </row>
    <row r="135" spans="1:8" ht="14.4" x14ac:dyDescent="0.3">
      <c r="A135" s="8">
        <v>1090079</v>
      </c>
      <c r="B135" s="8" t="s">
        <v>1291</v>
      </c>
      <c r="C135" s="8" t="s">
        <v>71</v>
      </c>
      <c r="D135" s="6">
        <v>45104</v>
      </c>
      <c r="E135" s="16">
        <v>614970</v>
      </c>
      <c r="F135" s="16">
        <v>0</v>
      </c>
      <c r="G135" s="16">
        <f t="shared" si="8"/>
        <v>614970</v>
      </c>
      <c r="H135" s="25" t="s">
        <v>1595</v>
      </c>
    </row>
    <row r="136" spans="1:8" ht="14.4" x14ac:dyDescent="0.3">
      <c r="A136" s="8">
        <v>1235403</v>
      </c>
      <c r="B136" s="8" t="s">
        <v>1248</v>
      </c>
      <c r="C136" s="8" t="s">
        <v>115</v>
      </c>
      <c r="D136" s="6">
        <v>45104</v>
      </c>
      <c r="E136" s="16">
        <v>81600</v>
      </c>
      <c r="F136" s="16">
        <v>0</v>
      </c>
      <c r="G136" s="16">
        <f t="shared" si="8"/>
        <v>81600</v>
      </c>
      <c r="H136" s="25" t="s">
        <v>1595</v>
      </c>
    </row>
    <row r="137" spans="1:8" ht="14.4" x14ac:dyDescent="0.3">
      <c r="A137" s="8">
        <v>1173888</v>
      </c>
      <c r="B137" s="8" t="s">
        <v>2429</v>
      </c>
      <c r="C137" s="8" t="s">
        <v>2430</v>
      </c>
      <c r="D137" s="6">
        <v>45104</v>
      </c>
      <c r="E137" s="16">
        <v>189753.36</v>
      </c>
      <c r="F137" s="16">
        <v>0</v>
      </c>
      <c r="G137" s="16">
        <f t="shared" si="8"/>
        <v>189753.36</v>
      </c>
      <c r="H137" s="25" t="s">
        <v>1595</v>
      </c>
    </row>
    <row r="138" spans="1:8" ht="14.4" x14ac:dyDescent="0.3">
      <c r="A138" s="8">
        <v>1047046</v>
      </c>
      <c r="B138" s="8" t="s">
        <v>2431</v>
      </c>
      <c r="C138" s="8" t="s">
        <v>8</v>
      </c>
      <c r="D138" s="6">
        <v>45138</v>
      </c>
      <c r="E138" s="16">
        <v>138805.20000000001</v>
      </c>
      <c r="F138" s="16">
        <f>26892+7392+23904+23616</f>
        <v>81804</v>
      </c>
      <c r="G138" s="16">
        <f t="shared" si="8"/>
        <v>57001.200000000012</v>
      </c>
      <c r="H138" s="25" t="s">
        <v>1595</v>
      </c>
    </row>
    <row r="139" spans="1:8" ht="14.4" x14ac:dyDescent="0.3">
      <c r="A139" s="8">
        <v>1216240</v>
      </c>
      <c r="B139" s="8" t="s">
        <v>2432</v>
      </c>
      <c r="C139" s="8" t="s">
        <v>115</v>
      </c>
      <c r="D139" s="6">
        <v>45138</v>
      </c>
      <c r="E139" s="16">
        <v>26244</v>
      </c>
      <c r="F139" s="16">
        <v>0</v>
      </c>
      <c r="G139" s="16">
        <f t="shared" si="8"/>
        <v>26244</v>
      </c>
      <c r="H139" s="25" t="s">
        <v>1595</v>
      </c>
    </row>
    <row r="140" spans="1:8" ht="14.4" x14ac:dyDescent="0.3">
      <c r="A140" s="8">
        <v>1046757</v>
      </c>
      <c r="B140" s="8" t="s">
        <v>2433</v>
      </c>
      <c r="C140" s="8" t="s">
        <v>1438</v>
      </c>
      <c r="D140" s="6">
        <v>45149</v>
      </c>
      <c r="E140" s="16">
        <v>418748</v>
      </c>
      <c r="F140" s="16">
        <v>65000</v>
      </c>
      <c r="G140" s="16">
        <f t="shared" si="8"/>
        <v>353748</v>
      </c>
      <c r="H140" s="25" t="s">
        <v>1595</v>
      </c>
    </row>
    <row r="141" spans="1:8" ht="14.4" x14ac:dyDescent="0.3">
      <c r="A141" s="8">
        <v>1213553</v>
      </c>
      <c r="B141" s="8" t="s">
        <v>125</v>
      </c>
      <c r="C141" s="8" t="s">
        <v>13</v>
      </c>
      <c r="D141" s="6">
        <v>45149</v>
      </c>
      <c r="E141" s="16">
        <v>145838.95000000001</v>
      </c>
      <c r="F141" s="16">
        <v>0</v>
      </c>
      <c r="G141" s="16">
        <f t="shared" si="8"/>
        <v>145838.95000000001</v>
      </c>
      <c r="H141" s="25" t="s">
        <v>1595</v>
      </c>
    </row>
    <row r="142" spans="1:8" ht="14.4" x14ac:dyDescent="0.3">
      <c r="A142" s="8">
        <v>1047928</v>
      </c>
      <c r="B142" s="8" t="s">
        <v>2434</v>
      </c>
      <c r="C142" s="8"/>
      <c r="D142" s="6">
        <v>37876</v>
      </c>
      <c r="E142" s="11">
        <v>84282</v>
      </c>
      <c r="F142" s="11">
        <v>67091.75</v>
      </c>
      <c r="G142" s="11">
        <v>17190.25</v>
      </c>
      <c r="H142" s="8" t="s">
        <v>1595</v>
      </c>
    </row>
    <row r="143" spans="1:8" ht="14.4" x14ac:dyDescent="0.3">
      <c r="A143" s="8">
        <v>1048908</v>
      </c>
      <c r="B143" s="8" t="s">
        <v>2435</v>
      </c>
      <c r="C143" s="8"/>
      <c r="D143" s="6">
        <v>37957</v>
      </c>
      <c r="E143" s="11">
        <v>332272</v>
      </c>
      <c r="F143" s="11"/>
      <c r="G143" s="11">
        <v>332272</v>
      </c>
      <c r="H143" s="8" t="s">
        <v>1595</v>
      </c>
    </row>
    <row r="144" spans="1:8" ht="14.4" x14ac:dyDescent="0.3">
      <c r="A144" s="8">
        <v>1047502</v>
      </c>
      <c r="B144" s="25" t="s">
        <v>2436</v>
      </c>
      <c r="C144" s="25"/>
      <c r="D144" s="6">
        <v>38364</v>
      </c>
      <c r="E144" s="11">
        <v>3615524</v>
      </c>
      <c r="F144" s="11"/>
      <c r="G144" s="11">
        <v>3615524</v>
      </c>
      <c r="H144" s="8" t="s">
        <v>1595</v>
      </c>
    </row>
    <row r="145" spans="1:8" ht="14.4" x14ac:dyDescent="0.3">
      <c r="A145" s="8">
        <v>1082379</v>
      </c>
      <c r="B145" s="8" t="s">
        <v>2437</v>
      </c>
      <c r="C145" s="8"/>
      <c r="D145" s="6">
        <v>38561</v>
      </c>
      <c r="E145" s="11">
        <v>111978</v>
      </c>
      <c r="F145" s="11"/>
      <c r="G145" s="11">
        <v>111978</v>
      </c>
      <c r="H145" s="8" t="s">
        <v>1595</v>
      </c>
    </row>
    <row r="146" spans="1:8" ht="14.4" x14ac:dyDescent="0.3">
      <c r="A146" s="8">
        <v>1047143</v>
      </c>
      <c r="B146" s="8" t="s">
        <v>2438</v>
      </c>
      <c r="C146" s="8"/>
      <c r="D146" s="6">
        <v>38628</v>
      </c>
      <c r="E146" s="11">
        <v>86263.8</v>
      </c>
      <c r="F146" s="11"/>
      <c r="G146" s="11">
        <v>86263.8</v>
      </c>
      <c r="H146" s="8" t="s">
        <v>1595</v>
      </c>
    </row>
    <row r="147" spans="1:8" ht="14.4" x14ac:dyDescent="0.3">
      <c r="A147" s="8">
        <v>1097270</v>
      </c>
      <c r="B147" s="25" t="s">
        <v>2439</v>
      </c>
      <c r="C147" s="25"/>
      <c r="D147" s="6">
        <v>38992</v>
      </c>
      <c r="E147" s="11">
        <v>109967.8</v>
      </c>
      <c r="F147" s="11">
        <v>35000</v>
      </c>
      <c r="G147" s="11">
        <v>74967.8</v>
      </c>
      <c r="H147" s="8" t="s">
        <v>1595</v>
      </c>
    </row>
    <row r="148" spans="1:8" ht="14.4" x14ac:dyDescent="0.3">
      <c r="A148" s="8">
        <v>1104258</v>
      </c>
      <c r="B148" s="25" t="s">
        <v>2440</v>
      </c>
      <c r="C148" s="25"/>
      <c r="D148" s="6">
        <v>39173</v>
      </c>
      <c r="E148" s="16">
        <v>26200</v>
      </c>
      <c r="F148" s="16">
        <v>8000</v>
      </c>
      <c r="G148" s="16">
        <v>18200</v>
      </c>
      <c r="H148" s="8" t="s">
        <v>1595</v>
      </c>
    </row>
    <row r="149" spans="1:8" ht="14.4" x14ac:dyDescent="0.3">
      <c r="A149" s="8">
        <v>1102186</v>
      </c>
      <c r="B149" s="8" t="s">
        <v>2441</v>
      </c>
      <c r="C149" s="8"/>
      <c r="D149" s="6">
        <v>39051</v>
      </c>
      <c r="E149" s="16">
        <v>58320</v>
      </c>
      <c r="F149" s="16">
        <v>15000</v>
      </c>
      <c r="G149" s="16">
        <v>43320</v>
      </c>
      <c r="H149" s="8" t="s">
        <v>1595</v>
      </c>
    </row>
    <row r="150" spans="1:8" ht="14.4" x14ac:dyDescent="0.3">
      <c r="A150" s="8">
        <v>1091289</v>
      </c>
      <c r="B150" s="8" t="s">
        <v>2442</v>
      </c>
      <c r="C150" s="8"/>
      <c r="D150" s="6">
        <v>39262</v>
      </c>
      <c r="E150" s="16">
        <v>32046</v>
      </c>
      <c r="F150" s="16">
        <v>0</v>
      </c>
      <c r="G150" s="16">
        <v>32046</v>
      </c>
      <c r="H150" s="8" t="s">
        <v>1595</v>
      </c>
    </row>
    <row r="151" spans="1:8" ht="14.4" x14ac:dyDescent="0.3">
      <c r="A151" s="8">
        <v>1117235</v>
      </c>
      <c r="B151" s="8" t="s">
        <v>2443</v>
      </c>
      <c r="C151" s="8"/>
      <c r="D151" s="6">
        <v>39434</v>
      </c>
      <c r="E151" s="16">
        <v>183786</v>
      </c>
      <c r="F151" s="16">
        <v>0</v>
      </c>
      <c r="G151" s="16">
        <v>183786</v>
      </c>
      <c r="H151" s="8" t="s">
        <v>1595</v>
      </c>
    </row>
    <row r="152" spans="1:8" ht="14.4" x14ac:dyDescent="0.3">
      <c r="A152" s="8">
        <v>1048875</v>
      </c>
      <c r="B152" s="8" t="s">
        <v>2444</v>
      </c>
      <c r="C152" s="8"/>
      <c r="D152" s="6">
        <v>39443</v>
      </c>
      <c r="E152" s="16">
        <v>178488</v>
      </c>
      <c r="F152" s="16">
        <v>0</v>
      </c>
      <c r="G152" s="16">
        <v>178488</v>
      </c>
      <c r="H152" s="8" t="s">
        <v>1595</v>
      </c>
    </row>
    <row r="153" spans="1:8" ht="14.4" x14ac:dyDescent="0.3">
      <c r="A153" s="58">
        <v>1116260</v>
      </c>
      <c r="B153" s="8" t="s">
        <v>2445</v>
      </c>
      <c r="C153" s="8"/>
      <c r="D153" s="6">
        <v>39434</v>
      </c>
      <c r="E153" s="16">
        <v>122928</v>
      </c>
      <c r="F153" s="16">
        <v>0</v>
      </c>
      <c r="G153" s="16">
        <v>122928</v>
      </c>
      <c r="H153" s="8" t="s">
        <v>1595</v>
      </c>
    </row>
    <row r="154" spans="1:8" ht="14.4" x14ac:dyDescent="0.3">
      <c r="A154" s="58">
        <v>1130097</v>
      </c>
      <c r="B154" s="8" t="s">
        <v>2446</v>
      </c>
      <c r="C154" s="8"/>
      <c r="D154" s="6">
        <v>39615</v>
      </c>
      <c r="E154" s="16">
        <v>20500</v>
      </c>
      <c r="F154" s="16">
        <v>0</v>
      </c>
      <c r="G154" s="16">
        <v>20500</v>
      </c>
      <c r="H154" s="8" t="s">
        <v>1595</v>
      </c>
    </row>
    <row r="155" spans="1:8" ht="14.4" x14ac:dyDescent="0.3">
      <c r="A155" s="58">
        <v>1107553</v>
      </c>
      <c r="B155" s="8" t="s">
        <v>2447</v>
      </c>
      <c r="C155" s="8"/>
      <c r="D155" s="6">
        <v>39615</v>
      </c>
      <c r="E155" s="16">
        <v>25096</v>
      </c>
      <c r="F155" s="16">
        <v>17000</v>
      </c>
      <c r="G155" s="16">
        <v>8096</v>
      </c>
      <c r="H155" s="8" t="s">
        <v>1595</v>
      </c>
    </row>
    <row r="156" spans="1:8" ht="14.4" x14ac:dyDescent="0.3">
      <c r="A156" s="58">
        <v>1050220</v>
      </c>
      <c r="B156" s="8" t="s">
        <v>2448</v>
      </c>
      <c r="C156" s="8"/>
      <c r="D156" s="6">
        <v>39764</v>
      </c>
      <c r="E156" s="16">
        <v>100472</v>
      </c>
      <c r="F156" s="16">
        <v>0</v>
      </c>
      <c r="G156" s="16">
        <v>100472</v>
      </c>
      <c r="H156" s="8" t="s">
        <v>1595</v>
      </c>
    </row>
    <row r="157" spans="1:8" ht="14.4" x14ac:dyDescent="0.3">
      <c r="A157" s="58">
        <v>1127107</v>
      </c>
      <c r="B157" s="8" t="s">
        <v>2449</v>
      </c>
      <c r="C157" s="8"/>
      <c r="D157" s="6">
        <v>39819</v>
      </c>
      <c r="E157" s="16">
        <v>23134</v>
      </c>
      <c r="F157" s="16">
        <v>0</v>
      </c>
      <c r="G157" s="16">
        <v>23134</v>
      </c>
      <c r="H157" s="8" t="s">
        <v>1595</v>
      </c>
    </row>
    <row r="158" spans="1:8" ht="14.4" x14ac:dyDescent="0.3">
      <c r="A158" s="58">
        <v>1135520</v>
      </c>
      <c r="B158" s="8" t="s">
        <v>2450</v>
      </c>
      <c r="C158" s="8"/>
      <c r="D158" s="6">
        <v>39819</v>
      </c>
      <c r="E158" s="16">
        <v>29580</v>
      </c>
      <c r="F158" s="16">
        <v>0</v>
      </c>
      <c r="G158" s="16">
        <v>29580</v>
      </c>
      <c r="H158" s="8" t="s">
        <v>1595</v>
      </c>
    </row>
    <row r="159" spans="1:8" ht="14.4" x14ac:dyDescent="0.3">
      <c r="A159" s="58">
        <v>1048105</v>
      </c>
      <c r="B159" s="8" t="s">
        <v>2451</v>
      </c>
      <c r="C159" s="8"/>
      <c r="D159" s="6">
        <v>38007</v>
      </c>
      <c r="E159" s="16">
        <v>99102</v>
      </c>
      <c r="F159" s="16">
        <v>47000</v>
      </c>
      <c r="G159" s="16">
        <v>52102</v>
      </c>
      <c r="H159" s="8" t="s">
        <v>1595</v>
      </c>
    </row>
    <row r="160" spans="1:8" ht="14.4" x14ac:dyDescent="0.3">
      <c r="A160" s="58">
        <v>1123581</v>
      </c>
      <c r="B160" s="8" t="s">
        <v>2452</v>
      </c>
      <c r="C160" s="8"/>
      <c r="D160" s="6">
        <v>39764</v>
      </c>
      <c r="E160" s="16">
        <v>111720</v>
      </c>
      <c r="F160" s="16">
        <v>0</v>
      </c>
      <c r="G160" s="16">
        <v>111720</v>
      </c>
      <c r="H160" s="8" t="s">
        <v>1595</v>
      </c>
    </row>
    <row r="161" spans="1:8" ht="14.4" x14ac:dyDescent="0.3">
      <c r="A161" s="58">
        <v>1046509</v>
      </c>
      <c r="B161" s="8" t="s">
        <v>2453</v>
      </c>
      <c r="C161" s="8"/>
      <c r="D161" s="6">
        <v>38485</v>
      </c>
      <c r="E161" s="16">
        <v>627576</v>
      </c>
      <c r="F161" s="16">
        <v>0</v>
      </c>
      <c r="G161" s="16">
        <v>627576</v>
      </c>
      <c r="H161" s="8" t="s">
        <v>1595</v>
      </c>
    </row>
    <row r="162" spans="1:8" ht="14.4" x14ac:dyDescent="0.3">
      <c r="A162" s="58">
        <v>1104258</v>
      </c>
      <c r="B162" s="8" t="s">
        <v>2440</v>
      </c>
      <c r="C162" s="8"/>
      <c r="D162" s="6">
        <v>39173</v>
      </c>
      <c r="E162" s="16">
        <v>26200</v>
      </c>
      <c r="F162" s="16">
        <v>8000</v>
      </c>
      <c r="G162" s="16">
        <v>18200</v>
      </c>
      <c r="H162" s="8" t="s">
        <v>1595</v>
      </c>
    </row>
    <row r="163" spans="1:8" ht="14.4" x14ac:dyDescent="0.3">
      <c r="A163" s="58">
        <v>1048204</v>
      </c>
      <c r="B163" s="8" t="s">
        <v>2454</v>
      </c>
      <c r="C163" s="8"/>
      <c r="D163" s="6">
        <v>38215</v>
      </c>
      <c r="E163" s="16">
        <v>15000</v>
      </c>
      <c r="F163" s="16">
        <v>15000</v>
      </c>
      <c r="G163" s="16">
        <v>0</v>
      </c>
      <c r="H163" s="8" t="s">
        <v>1595</v>
      </c>
    </row>
    <row r="164" spans="1:8" ht="14.4" x14ac:dyDescent="0.3">
      <c r="A164" s="58">
        <v>1046430</v>
      </c>
      <c r="B164" s="8" t="s">
        <v>2455</v>
      </c>
      <c r="C164" s="8"/>
      <c r="D164" s="6">
        <v>38490</v>
      </c>
      <c r="E164" s="16">
        <v>12792</v>
      </c>
      <c r="F164" s="16">
        <v>12792</v>
      </c>
      <c r="G164" s="16">
        <v>0</v>
      </c>
      <c r="H164" s="8" t="s">
        <v>1595</v>
      </c>
    </row>
    <row r="165" spans="1:8" ht="14.4" x14ac:dyDescent="0.3">
      <c r="A165" s="58">
        <v>1130587</v>
      </c>
      <c r="B165" s="8" t="s">
        <v>2456</v>
      </c>
      <c r="C165" s="8"/>
      <c r="D165" s="6">
        <v>40014</v>
      </c>
      <c r="E165" s="16">
        <v>66060</v>
      </c>
      <c r="F165" s="16">
        <v>0</v>
      </c>
      <c r="G165" s="16">
        <v>66060</v>
      </c>
      <c r="H165" s="8" t="s">
        <v>1595</v>
      </c>
    </row>
    <row r="166" spans="1:8" ht="14.4" x14ac:dyDescent="0.3">
      <c r="A166" s="58">
        <v>1138558</v>
      </c>
      <c r="B166" s="8" t="s">
        <v>2457</v>
      </c>
      <c r="C166" s="8"/>
      <c r="D166" s="6">
        <v>40014</v>
      </c>
      <c r="E166" s="16">
        <v>85680</v>
      </c>
      <c r="F166" s="16">
        <v>0</v>
      </c>
      <c r="G166" s="16">
        <v>85680</v>
      </c>
      <c r="H166" s="8" t="s">
        <v>1595</v>
      </c>
    </row>
    <row r="167" spans="1:8" ht="14.4" x14ac:dyDescent="0.3">
      <c r="A167" s="58">
        <v>1134771</v>
      </c>
      <c r="B167" s="8" t="s">
        <v>2458</v>
      </c>
      <c r="C167" s="8"/>
      <c r="D167" s="6">
        <v>39904</v>
      </c>
      <c r="E167" s="16">
        <v>13761</v>
      </c>
      <c r="F167" s="16">
        <v>0</v>
      </c>
      <c r="G167" s="16">
        <v>13761</v>
      </c>
      <c r="H167" s="8" t="s">
        <v>1595</v>
      </c>
    </row>
    <row r="168" spans="1:8" ht="14.4" x14ac:dyDescent="0.3">
      <c r="A168" s="58">
        <v>1123850</v>
      </c>
      <c r="B168" s="8" t="s">
        <v>2459</v>
      </c>
      <c r="C168" s="8"/>
      <c r="D168" s="6">
        <v>40014</v>
      </c>
      <c r="E168" s="16">
        <v>13398</v>
      </c>
      <c r="F168" s="16">
        <v>0</v>
      </c>
      <c r="G168" s="16">
        <v>13398</v>
      </c>
      <c r="H168" s="8" t="s">
        <v>1595</v>
      </c>
    </row>
    <row r="169" spans="1:8" ht="14.4" x14ac:dyDescent="0.3">
      <c r="A169" s="58">
        <v>1048960</v>
      </c>
      <c r="B169" s="8" t="s">
        <v>2460</v>
      </c>
      <c r="C169" s="8"/>
      <c r="D169" s="6">
        <v>39654</v>
      </c>
      <c r="E169" s="16">
        <v>331985</v>
      </c>
      <c r="F169" s="16">
        <v>153072</v>
      </c>
      <c r="G169" s="16">
        <v>178913</v>
      </c>
      <c r="H169" s="8" t="s">
        <v>1595</v>
      </c>
    </row>
    <row r="170" spans="1:8" ht="14.4" x14ac:dyDescent="0.3">
      <c r="A170" s="58">
        <v>1109969</v>
      </c>
      <c r="B170" s="8" t="s">
        <v>2461</v>
      </c>
      <c r="C170" s="8"/>
      <c r="D170" s="6">
        <v>39519</v>
      </c>
      <c r="E170" s="16">
        <v>664925.4</v>
      </c>
      <c r="F170" s="16">
        <v>64927.25</v>
      </c>
      <c r="G170" s="16">
        <v>599998.15</v>
      </c>
      <c r="H170" s="8" t="s">
        <v>1595</v>
      </c>
    </row>
    <row r="171" spans="1:8" ht="14.4" x14ac:dyDescent="0.3">
      <c r="A171" s="8">
        <v>1048246</v>
      </c>
      <c r="B171" s="25" t="s">
        <v>2462</v>
      </c>
      <c r="C171" s="25"/>
      <c r="D171" s="6">
        <v>39904</v>
      </c>
      <c r="E171" s="16">
        <v>399589.99</v>
      </c>
      <c r="F171" s="16">
        <v>0</v>
      </c>
      <c r="G171" s="16">
        <v>399589.99</v>
      </c>
      <c r="H171" s="8" t="s">
        <v>1595</v>
      </c>
    </row>
    <row r="172" spans="1:8" ht="14.4" x14ac:dyDescent="0.3">
      <c r="A172" s="8">
        <v>1092745</v>
      </c>
      <c r="B172" s="25" t="s">
        <v>2463</v>
      </c>
      <c r="C172" s="25"/>
      <c r="D172" s="6">
        <v>39904</v>
      </c>
      <c r="E172" s="16">
        <v>634798.4</v>
      </c>
      <c r="F172" s="16">
        <v>0</v>
      </c>
      <c r="G172" s="16">
        <v>634798.4</v>
      </c>
      <c r="H172" s="8" t="s">
        <v>1595</v>
      </c>
    </row>
    <row r="173" spans="1:8" ht="14.4" x14ac:dyDescent="0.3">
      <c r="A173" s="8">
        <v>1085197</v>
      </c>
      <c r="B173" s="25" t="s">
        <v>2464</v>
      </c>
      <c r="C173" s="25"/>
      <c r="D173" s="6">
        <v>39408</v>
      </c>
      <c r="E173" s="16">
        <v>401400</v>
      </c>
      <c r="F173" s="16">
        <v>365700</v>
      </c>
      <c r="G173" s="16">
        <v>35700</v>
      </c>
      <c r="H173" s="8" t="s">
        <v>1595</v>
      </c>
    </row>
    <row r="174" spans="1:8" ht="14.4" x14ac:dyDescent="0.3">
      <c r="A174" s="8">
        <v>1065795</v>
      </c>
      <c r="B174" s="25" t="s">
        <v>2465</v>
      </c>
      <c r="C174" s="25"/>
      <c r="D174" s="6">
        <v>38453</v>
      </c>
      <c r="E174" s="16">
        <v>313752</v>
      </c>
      <c r="F174" s="16">
        <v>303752.21000000002</v>
      </c>
      <c r="G174" s="16">
        <v>9999.789999999979</v>
      </c>
      <c r="H174" s="8" t="s">
        <v>1595</v>
      </c>
    </row>
    <row r="175" spans="1:8" ht="14.4" x14ac:dyDescent="0.3">
      <c r="A175" s="58">
        <v>1048630</v>
      </c>
      <c r="B175" s="25" t="s">
        <v>130</v>
      </c>
      <c r="C175" s="25"/>
      <c r="D175" s="6">
        <v>38737</v>
      </c>
      <c r="E175" s="11">
        <v>19653.599999999999</v>
      </c>
      <c r="F175" s="11">
        <v>11000</v>
      </c>
      <c r="G175" s="16">
        <v>8653.5999999999985</v>
      </c>
      <c r="H175" s="8" t="s">
        <v>1595</v>
      </c>
    </row>
    <row r="176" spans="1:8" ht="14.4" x14ac:dyDescent="0.3">
      <c r="A176" s="58">
        <v>1047619</v>
      </c>
      <c r="B176" s="8" t="s">
        <v>2466</v>
      </c>
      <c r="C176" s="8"/>
      <c r="D176" s="6">
        <v>36699</v>
      </c>
      <c r="E176" s="11">
        <v>71184</v>
      </c>
      <c r="F176" s="11">
        <v>71184</v>
      </c>
      <c r="G176" s="16">
        <v>0</v>
      </c>
      <c r="H176" s="8" t="s">
        <v>1595</v>
      </c>
    </row>
    <row r="177" spans="1:8" ht="14.4" x14ac:dyDescent="0.3">
      <c r="A177" s="58">
        <v>1126749</v>
      </c>
      <c r="B177" s="8" t="s">
        <v>2467</v>
      </c>
      <c r="C177" s="8"/>
      <c r="D177" s="6">
        <v>39764</v>
      </c>
      <c r="E177" s="16">
        <v>169902</v>
      </c>
      <c r="F177" s="16">
        <v>0</v>
      </c>
      <c r="G177" s="16">
        <v>169902</v>
      </c>
      <c r="H177" s="8" t="s">
        <v>1595</v>
      </c>
    </row>
    <row r="178" spans="1:8" ht="14.4" x14ac:dyDescent="0.3">
      <c r="A178" s="8">
        <v>1049197</v>
      </c>
      <c r="B178" s="8" t="s">
        <v>2468</v>
      </c>
      <c r="C178" s="8"/>
      <c r="D178" s="6">
        <v>37936</v>
      </c>
      <c r="E178" s="11">
        <v>156114</v>
      </c>
      <c r="F178" s="11">
        <v>0</v>
      </c>
      <c r="G178" s="16">
        <v>156114</v>
      </c>
      <c r="H178" s="8" t="s">
        <v>1595</v>
      </c>
    </row>
    <row r="179" spans="1:8" ht="14.4" x14ac:dyDescent="0.3">
      <c r="A179" s="58">
        <v>1122511</v>
      </c>
      <c r="B179" s="8" t="s">
        <v>2469</v>
      </c>
      <c r="C179" s="8"/>
      <c r="D179" s="6">
        <v>39764</v>
      </c>
      <c r="E179" s="16">
        <v>38110</v>
      </c>
      <c r="F179" s="16">
        <v>0</v>
      </c>
      <c r="G179" s="16">
        <v>38110</v>
      </c>
      <c r="H179" s="8" t="s">
        <v>1595</v>
      </c>
    </row>
    <row r="180" spans="1:8" ht="14.4" x14ac:dyDescent="0.3">
      <c r="A180" s="58">
        <v>1111198</v>
      </c>
      <c r="B180" s="8" t="s">
        <v>2470</v>
      </c>
      <c r="C180" s="8"/>
      <c r="D180" s="6">
        <v>39853</v>
      </c>
      <c r="E180" s="16">
        <v>17122</v>
      </c>
      <c r="F180" s="16">
        <v>24700</v>
      </c>
      <c r="G180" s="16">
        <v>-7578</v>
      </c>
      <c r="H180" s="8" t="s">
        <v>1595</v>
      </c>
    </row>
    <row r="181" spans="1:8" ht="14.4" x14ac:dyDescent="0.3">
      <c r="A181" s="58">
        <v>1070052</v>
      </c>
      <c r="B181" s="8" t="s">
        <v>2471</v>
      </c>
      <c r="C181" s="8"/>
      <c r="D181" s="6">
        <v>38359</v>
      </c>
      <c r="E181" s="11">
        <v>66552</v>
      </c>
      <c r="F181" s="11">
        <v>66552</v>
      </c>
      <c r="G181" s="16">
        <v>0</v>
      </c>
      <c r="H181" s="8" t="s">
        <v>1595</v>
      </c>
    </row>
    <row r="182" spans="1:8" ht="14.4" x14ac:dyDescent="0.3">
      <c r="A182" s="58">
        <v>1047542</v>
      </c>
      <c r="B182" s="8" t="s">
        <v>2472</v>
      </c>
      <c r="C182" s="8"/>
      <c r="D182" s="6">
        <v>38453</v>
      </c>
      <c r="E182" s="11">
        <v>248978.4</v>
      </c>
      <c r="F182" s="11">
        <v>248978.4</v>
      </c>
      <c r="G182" s="16">
        <v>0</v>
      </c>
      <c r="H182" s="8" t="s">
        <v>1595</v>
      </c>
    </row>
    <row r="183" spans="1:8" ht="14.4" x14ac:dyDescent="0.3">
      <c r="A183" s="58">
        <v>1047122</v>
      </c>
      <c r="B183" s="25" t="s">
        <v>2473</v>
      </c>
      <c r="C183" s="25"/>
      <c r="D183" s="6">
        <v>38009</v>
      </c>
      <c r="E183" s="16">
        <v>1832357.2</v>
      </c>
      <c r="F183" s="16">
        <v>1405000</v>
      </c>
      <c r="G183" s="16">
        <v>427357.19999999995</v>
      </c>
      <c r="H183" s="8" t="s">
        <v>1595</v>
      </c>
    </row>
    <row r="184" spans="1:8" ht="14.4" x14ac:dyDescent="0.3">
      <c r="A184" s="58">
        <v>1090254</v>
      </c>
      <c r="B184" s="8" t="s">
        <v>2474</v>
      </c>
      <c r="C184" s="8"/>
      <c r="D184" s="6">
        <v>39819</v>
      </c>
      <c r="E184" s="16">
        <v>233766</v>
      </c>
      <c r="F184" s="16">
        <v>100000</v>
      </c>
      <c r="G184" s="16">
        <v>133766</v>
      </c>
      <c r="H184" s="8" t="s">
        <v>1595</v>
      </c>
    </row>
    <row r="185" spans="1:8" ht="14.4" x14ac:dyDescent="0.3">
      <c r="A185" s="58">
        <v>1048086</v>
      </c>
      <c r="B185" s="8" t="s">
        <v>2475</v>
      </c>
      <c r="C185" s="8"/>
      <c r="D185" s="6">
        <v>39764</v>
      </c>
      <c r="E185" s="16">
        <v>11910</v>
      </c>
      <c r="F185" s="16">
        <v>0</v>
      </c>
      <c r="G185" s="16">
        <v>11910</v>
      </c>
      <c r="H185" s="8" t="s">
        <v>1595</v>
      </c>
    </row>
    <row r="186" spans="1:8" ht="14.4" x14ac:dyDescent="0.3">
      <c r="A186" s="58">
        <v>1125457</v>
      </c>
      <c r="B186" s="8" t="s">
        <v>2476</v>
      </c>
      <c r="C186" s="8"/>
      <c r="D186" s="6">
        <v>39819</v>
      </c>
      <c r="E186" s="16">
        <v>56600</v>
      </c>
      <c r="F186" s="16">
        <v>0</v>
      </c>
      <c r="G186" s="16">
        <v>56600</v>
      </c>
      <c r="H186" s="8" t="s">
        <v>1595</v>
      </c>
    </row>
    <row r="187" spans="1:8" ht="14.4" x14ac:dyDescent="0.3">
      <c r="A187" s="58">
        <v>1102830</v>
      </c>
      <c r="B187" s="8" t="s">
        <v>2477</v>
      </c>
      <c r="C187" s="8"/>
      <c r="D187" s="6">
        <v>39574</v>
      </c>
      <c r="E187" s="16">
        <v>293596</v>
      </c>
      <c r="F187" s="16">
        <v>7500</v>
      </c>
      <c r="G187" s="16">
        <v>286096</v>
      </c>
      <c r="H187" s="8" t="s">
        <v>1595</v>
      </c>
    </row>
    <row r="188" spans="1:8" ht="14.4" x14ac:dyDescent="0.3">
      <c r="A188" s="58">
        <v>1142858</v>
      </c>
      <c r="B188" s="8" t="s">
        <v>2478</v>
      </c>
      <c r="C188" s="8"/>
      <c r="D188" s="6">
        <v>40150</v>
      </c>
      <c r="E188" s="16">
        <v>27456</v>
      </c>
      <c r="F188" s="16">
        <v>0</v>
      </c>
      <c r="G188" s="16">
        <v>27456</v>
      </c>
      <c r="H188" s="8" t="s">
        <v>1595</v>
      </c>
    </row>
    <row r="189" spans="1:8" ht="14.4" x14ac:dyDescent="0.3">
      <c r="A189" s="58">
        <v>1049301</v>
      </c>
      <c r="B189" s="8" t="s">
        <v>2479</v>
      </c>
      <c r="C189" s="8"/>
      <c r="D189" s="6">
        <v>38737</v>
      </c>
      <c r="E189" s="11">
        <v>1093392.6100000001</v>
      </c>
      <c r="F189" s="11">
        <v>663641.73</v>
      </c>
      <c r="G189" s="16">
        <v>429750.88000000012</v>
      </c>
      <c r="H189" s="8" t="s">
        <v>1595</v>
      </c>
    </row>
    <row r="190" spans="1:8" ht="14.4" x14ac:dyDescent="0.3">
      <c r="A190" s="58">
        <v>1050307</v>
      </c>
      <c r="B190" s="8" t="s">
        <v>2480</v>
      </c>
      <c r="C190" s="8"/>
      <c r="D190" s="6">
        <v>37978</v>
      </c>
      <c r="E190" s="11">
        <v>107016</v>
      </c>
      <c r="F190" s="11">
        <v>97955</v>
      </c>
      <c r="G190" s="16">
        <v>9061</v>
      </c>
      <c r="H190" s="8" t="s">
        <v>1595</v>
      </c>
    </row>
    <row r="191" spans="1:8" ht="14.4" x14ac:dyDescent="0.3">
      <c r="A191" s="58">
        <v>1048242</v>
      </c>
      <c r="B191" s="8" t="s">
        <v>2481</v>
      </c>
      <c r="C191" s="8"/>
      <c r="D191" s="6">
        <v>38071</v>
      </c>
      <c r="E191" s="11">
        <v>185472.5</v>
      </c>
      <c r="F191" s="11">
        <v>173806</v>
      </c>
      <c r="G191" s="16">
        <v>11666.5</v>
      </c>
      <c r="H191" s="8" t="s">
        <v>1595</v>
      </c>
    </row>
    <row r="192" spans="1:8" ht="14.4" x14ac:dyDescent="0.3">
      <c r="A192" s="58">
        <v>1104776</v>
      </c>
      <c r="B192" s="8" t="s">
        <v>2482</v>
      </c>
      <c r="C192" s="8"/>
      <c r="D192" s="6">
        <v>40010</v>
      </c>
      <c r="E192" s="16">
        <v>706806</v>
      </c>
      <c r="F192" s="16">
        <v>200000</v>
      </c>
      <c r="G192" s="16">
        <v>506806</v>
      </c>
      <c r="H192" s="8" t="s">
        <v>1595</v>
      </c>
    </row>
    <row r="193" spans="1:8" ht="14.4" x14ac:dyDescent="0.3">
      <c r="A193" s="58">
        <v>1107533</v>
      </c>
      <c r="B193" s="8" t="s">
        <v>2483</v>
      </c>
      <c r="C193" s="8"/>
      <c r="D193" s="6">
        <v>39384</v>
      </c>
      <c r="E193" s="16">
        <v>412684.5</v>
      </c>
      <c r="F193" s="16">
        <v>99640</v>
      </c>
      <c r="G193" s="16">
        <v>313044.5</v>
      </c>
      <c r="H193" s="8" t="s">
        <v>1595</v>
      </c>
    </row>
    <row r="194" spans="1:8" ht="14.4" x14ac:dyDescent="0.3">
      <c r="A194" s="58">
        <v>1145384</v>
      </c>
      <c r="B194" s="8" t="s">
        <v>2484</v>
      </c>
      <c r="C194" s="8"/>
      <c r="D194" s="6">
        <v>40249</v>
      </c>
      <c r="E194" s="16">
        <v>11592</v>
      </c>
      <c r="F194" s="16">
        <v>0</v>
      </c>
      <c r="G194" s="16">
        <v>11592</v>
      </c>
      <c r="H194" s="8" t="s">
        <v>1595</v>
      </c>
    </row>
    <row r="195" spans="1:8" ht="14.4" x14ac:dyDescent="0.3">
      <c r="A195" s="58">
        <v>1141622</v>
      </c>
      <c r="B195" s="8" t="s">
        <v>2485</v>
      </c>
      <c r="C195" s="8"/>
      <c r="D195" s="6">
        <v>40150</v>
      </c>
      <c r="E195" s="16">
        <v>282420</v>
      </c>
      <c r="F195" s="16">
        <v>0</v>
      </c>
      <c r="G195" s="16">
        <v>282420</v>
      </c>
      <c r="H195" s="8" t="s">
        <v>1595</v>
      </c>
    </row>
    <row r="196" spans="1:8" ht="14.4" x14ac:dyDescent="0.3">
      <c r="A196" s="58">
        <v>1143085</v>
      </c>
      <c r="B196" s="8" t="s">
        <v>2486</v>
      </c>
      <c r="C196" s="8"/>
      <c r="D196" s="6">
        <v>40016</v>
      </c>
      <c r="E196" s="16">
        <v>104630.39999999999</v>
      </c>
      <c r="F196" s="16">
        <v>0</v>
      </c>
      <c r="G196" s="16">
        <v>104630.39999999999</v>
      </c>
      <c r="H196" s="8" t="s">
        <v>1595</v>
      </c>
    </row>
    <row r="197" spans="1:8" ht="14.4" x14ac:dyDescent="0.3">
      <c r="A197" s="58">
        <v>1135911</v>
      </c>
      <c r="B197" s="8" t="s">
        <v>2487</v>
      </c>
      <c r="C197" s="8"/>
      <c r="D197" s="6">
        <v>40084</v>
      </c>
      <c r="E197" s="16">
        <v>575791</v>
      </c>
      <c r="F197" s="16">
        <v>0</v>
      </c>
      <c r="G197" s="16">
        <v>575791</v>
      </c>
      <c r="H197" s="8" t="s">
        <v>1595</v>
      </c>
    </row>
    <row r="198" spans="1:8" ht="14.4" x14ac:dyDescent="0.3">
      <c r="A198" s="58">
        <v>1151260</v>
      </c>
      <c r="B198" s="6" t="s">
        <v>2488</v>
      </c>
      <c r="C198" s="6"/>
      <c r="D198" s="6">
        <v>40274</v>
      </c>
      <c r="E198" s="16">
        <v>25092</v>
      </c>
      <c r="F198" s="16">
        <v>0</v>
      </c>
      <c r="G198" s="16">
        <v>25092</v>
      </c>
      <c r="H198" s="8" t="s">
        <v>1595</v>
      </c>
    </row>
    <row r="199" spans="1:8" ht="14.4" x14ac:dyDescent="0.3">
      <c r="A199" s="58">
        <v>1134567</v>
      </c>
      <c r="B199" s="8" t="s">
        <v>2489</v>
      </c>
      <c r="C199" s="8"/>
      <c r="D199" s="6">
        <v>40273</v>
      </c>
      <c r="E199" s="16">
        <v>16974</v>
      </c>
      <c r="F199" s="16">
        <v>0</v>
      </c>
      <c r="G199" s="16">
        <v>16974</v>
      </c>
      <c r="H199" s="8" t="s">
        <v>1595</v>
      </c>
    </row>
    <row r="200" spans="1:8" ht="14.4" x14ac:dyDescent="0.3">
      <c r="A200" s="58">
        <v>1074804</v>
      </c>
      <c r="B200" s="25" t="s">
        <v>2490</v>
      </c>
      <c r="C200" s="25"/>
      <c r="D200" s="6">
        <v>38461</v>
      </c>
      <c r="E200" s="11">
        <v>56508</v>
      </c>
      <c r="F200" s="11">
        <v>0</v>
      </c>
      <c r="G200" s="16">
        <v>56508</v>
      </c>
      <c r="H200" s="8" t="s">
        <v>1595</v>
      </c>
    </row>
    <row r="201" spans="1:8" ht="14.4" x14ac:dyDescent="0.3">
      <c r="A201" s="58">
        <v>1128841</v>
      </c>
      <c r="B201" s="8" t="s">
        <v>2491</v>
      </c>
      <c r="C201" s="8"/>
      <c r="D201" s="6">
        <v>39764</v>
      </c>
      <c r="E201" s="16">
        <v>23604</v>
      </c>
      <c r="F201" s="16">
        <v>0</v>
      </c>
      <c r="G201" s="16">
        <v>23604</v>
      </c>
      <c r="H201" s="8" t="s">
        <v>1595</v>
      </c>
    </row>
    <row r="202" spans="1:8" ht="14.4" x14ac:dyDescent="0.3">
      <c r="A202" s="58">
        <v>1139560</v>
      </c>
      <c r="B202" s="8" t="s">
        <v>2492</v>
      </c>
      <c r="C202" s="8"/>
      <c r="D202" s="6">
        <v>40199</v>
      </c>
      <c r="E202" s="16">
        <v>114653</v>
      </c>
      <c r="F202" s="16">
        <v>60000</v>
      </c>
      <c r="G202" s="16">
        <v>54653</v>
      </c>
      <c r="H202" s="8" t="s">
        <v>1595</v>
      </c>
    </row>
    <row r="203" spans="1:8" ht="14.4" x14ac:dyDescent="0.3">
      <c r="A203" s="58">
        <v>1127888</v>
      </c>
      <c r="B203" s="8" t="s">
        <v>2493</v>
      </c>
      <c r="C203" s="8"/>
      <c r="D203" s="6">
        <v>40084</v>
      </c>
      <c r="E203" s="16">
        <v>115270</v>
      </c>
      <c r="F203" s="16">
        <v>0</v>
      </c>
      <c r="G203" s="16">
        <v>115270</v>
      </c>
      <c r="H203" s="8" t="s">
        <v>1595</v>
      </c>
    </row>
    <row r="204" spans="1:8" ht="14.4" x14ac:dyDescent="0.3">
      <c r="A204" s="58">
        <v>1130853</v>
      </c>
      <c r="B204" s="8" t="s">
        <v>2494</v>
      </c>
      <c r="C204" s="8"/>
      <c r="D204" s="6">
        <v>40150</v>
      </c>
      <c r="E204" s="16">
        <v>84273</v>
      </c>
      <c r="F204" s="16">
        <v>0</v>
      </c>
      <c r="G204" s="16">
        <v>84273</v>
      </c>
      <c r="H204" s="8" t="s">
        <v>1595</v>
      </c>
    </row>
    <row r="205" spans="1:8" ht="14.4" x14ac:dyDescent="0.3">
      <c r="A205" s="58">
        <v>1112218</v>
      </c>
      <c r="B205" s="8" t="s">
        <v>2495</v>
      </c>
      <c r="C205" s="8"/>
      <c r="D205" s="6">
        <v>40199</v>
      </c>
      <c r="E205" s="16">
        <v>50404.800000000003</v>
      </c>
      <c r="F205" s="16">
        <v>0</v>
      </c>
      <c r="G205" s="16">
        <v>50404.800000000003</v>
      </c>
      <c r="H205" s="8" t="s">
        <v>1595</v>
      </c>
    </row>
    <row r="206" spans="1:8" ht="14.4" x14ac:dyDescent="0.3">
      <c r="A206" s="58">
        <v>1074195</v>
      </c>
      <c r="B206" s="8" t="s">
        <v>2496</v>
      </c>
      <c r="C206" s="8"/>
      <c r="D206" s="6">
        <v>40235</v>
      </c>
      <c r="E206" s="16">
        <v>53010</v>
      </c>
      <c r="F206" s="16">
        <v>0</v>
      </c>
      <c r="G206" s="16">
        <v>53010</v>
      </c>
      <c r="H206" s="8" t="s">
        <v>1595</v>
      </c>
    </row>
    <row r="207" spans="1:8" ht="14.4" x14ac:dyDescent="0.3">
      <c r="A207" s="58">
        <v>1110561</v>
      </c>
      <c r="B207" s="8" t="s">
        <v>2497</v>
      </c>
      <c r="C207" s="8"/>
      <c r="D207" s="6">
        <v>40198</v>
      </c>
      <c r="E207" s="16">
        <v>38526</v>
      </c>
      <c r="F207" s="16">
        <v>0</v>
      </c>
      <c r="G207" s="16">
        <v>38526</v>
      </c>
      <c r="H207" s="8" t="s">
        <v>1595</v>
      </c>
    </row>
    <row r="208" spans="1:8" ht="14.4" x14ac:dyDescent="0.3">
      <c r="A208" s="58">
        <v>1140790</v>
      </c>
      <c r="B208" s="8" t="s">
        <v>2498</v>
      </c>
      <c r="C208" s="8"/>
      <c r="D208" s="6">
        <v>40199</v>
      </c>
      <c r="E208" s="16">
        <v>33957</v>
      </c>
      <c r="F208" s="16">
        <v>0</v>
      </c>
      <c r="G208" s="16">
        <v>33957</v>
      </c>
      <c r="H208" s="8" t="s">
        <v>1595</v>
      </c>
    </row>
    <row r="209" spans="1:8" ht="14.4" x14ac:dyDescent="0.3">
      <c r="A209" s="58">
        <v>1117864</v>
      </c>
      <c r="B209" s="8" t="s">
        <v>2499</v>
      </c>
      <c r="C209" s="8"/>
      <c r="D209" s="6">
        <v>40333</v>
      </c>
      <c r="E209" s="16">
        <v>387016</v>
      </c>
      <c r="F209" s="16">
        <v>0</v>
      </c>
      <c r="G209" s="16">
        <v>387016</v>
      </c>
      <c r="H209" s="8" t="s">
        <v>1595</v>
      </c>
    </row>
    <row r="210" spans="1:8" ht="14.4" x14ac:dyDescent="0.3">
      <c r="A210" s="58">
        <v>1158570</v>
      </c>
      <c r="B210" s="8" t="s">
        <v>2500</v>
      </c>
      <c r="C210" s="8"/>
      <c r="D210" s="6">
        <v>40437</v>
      </c>
      <c r="E210" s="16">
        <v>32955</v>
      </c>
      <c r="F210" s="16">
        <v>2739</v>
      </c>
      <c r="G210" s="16">
        <v>30216</v>
      </c>
      <c r="H210" s="8" t="s">
        <v>1595</v>
      </c>
    </row>
    <row r="211" spans="1:8" ht="14.4" x14ac:dyDescent="0.3">
      <c r="A211" s="58">
        <v>1047981</v>
      </c>
      <c r="B211" s="8" t="s">
        <v>2501</v>
      </c>
      <c r="C211" s="8"/>
      <c r="D211" s="6">
        <v>39615</v>
      </c>
      <c r="E211" s="16">
        <v>459138</v>
      </c>
      <c r="F211" s="16">
        <v>170000</v>
      </c>
      <c r="G211" s="16">
        <v>289138</v>
      </c>
      <c r="H211" s="8" t="s">
        <v>1595</v>
      </c>
    </row>
    <row r="212" spans="1:8" ht="14.4" x14ac:dyDescent="0.3">
      <c r="A212" s="58">
        <v>1049187</v>
      </c>
      <c r="B212" s="8" t="s">
        <v>2502</v>
      </c>
      <c r="C212" s="8"/>
      <c r="D212" s="6">
        <v>40361</v>
      </c>
      <c r="E212" s="16">
        <v>36895.5</v>
      </c>
      <c r="F212" s="16">
        <v>0</v>
      </c>
      <c r="G212" s="16">
        <v>36895.5</v>
      </c>
      <c r="H212" s="8" t="s">
        <v>1595</v>
      </c>
    </row>
    <row r="213" spans="1:8" ht="14.4" x14ac:dyDescent="0.3">
      <c r="A213" s="58">
        <v>1089562</v>
      </c>
      <c r="B213" s="8" t="s">
        <v>2503</v>
      </c>
      <c r="C213" s="8"/>
      <c r="D213" s="6">
        <v>40361</v>
      </c>
      <c r="E213" s="16">
        <v>136380</v>
      </c>
      <c r="F213" s="16">
        <v>0</v>
      </c>
      <c r="G213" s="16">
        <v>136380</v>
      </c>
      <c r="H213" s="8" t="s">
        <v>1595</v>
      </c>
    </row>
    <row r="214" spans="1:8" ht="14.4" x14ac:dyDescent="0.3">
      <c r="A214" s="8">
        <v>1083060</v>
      </c>
      <c r="B214" s="8" t="s">
        <v>2504</v>
      </c>
      <c r="C214" s="8"/>
      <c r="D214" s="6">
        <v>39828</v>
      </c>
      <c r="E214" s="16">
        <v>8818953</v>
      </c>
      <c r="F214" s="16">
        <v>8001692</v>
      </c>
      <c r="G214" s="16">
        <v>817261</v>
      </c>
      <c r="H214" s="8" t="s">
        <v>1595</v>
      </c>
    </row>
    <row r="215" spans="1:8" ht="14.4" x14ac:dyDescent="0.3">
      <c r="A215" s="58">
        <v>1135564</v>
      </c>
      <c r="B215" s="8" t="s">
        <v>2505</v>
      </c>
      <c r="C215" s="8"/>
      <c r="D215" s="6">
        <v>39853</v>
      </c>
      <c r="E215" s="16">
        <v>339096</v>
      </c>
      <c r="F215" s="16">
        <v>0</v>
      </c>
      <c r="G215" s="16">
        <v>339096</v>
      </c>
      <c r="H215" s="8" t="s">
        <v>1595</v>
      </c>
    </row>
    <row r="216" spans="1:8" ht="14.4" x14ac:dyDescent="0.3">
      <c r="A216" s="58">
        <v>1156786</v>
      </c>
      <c r="B216" s="8" t="s">
        <v>2506</v>
      </c>
      <c r="C216" s="8"/>
      <c r="D216" s="6">
        <v>40529</v>
      </c>
      <c r="E216" s="16">
        <v>502492</v>
      </c>
      <c r="F216" s="16">
        <v>170000</v>
      </c>
      <c r="G216" s="16">
        <v>332492</v>
      </c>
      <c r="H216" s="8" t="s">
        <v>1595</v>
      </c>
    </row>
    <row r="217" spans="1:8" ht="14.4" x14ac:dyDescent="0.3">
      <c r="A217" s="58">
        <v>1140864</v>
      </c>
      <c r="B217" s="8" t="s">
        <v>2507</v>
      </c>
      <c r="C217" s="8"/>
      <c r="D217" s="6">
        <v>40645</v>
      </c>
      <c r="E217" s="16">
        <v>18573</v>
      </c>
      <c r="F217" s="16">
        <v>0</v>
      </c>
      <c r="G217" s="16">
        <v>18573</v>
      </c>
      <c r="H217" s="8" t="s">
        <v>1595</v>
      </c>
    </row>
    <row r="218" spans="1:8" ht="14.4" x14ac:dyDescent="0.3">
      <c r="A218" s="58">
        <v>1155597</v>
      </c>
      <c r="B218" s="8" t="s">
        <v>2508</v>
      </c>
      <c r="C218" s="8"/>
      <c r="D218" s="6">
        <v>40645</v>
      </c>
      <c r="E218" s="16">
        <v>16560</v>
      </c>
      <c r="F218" s="16">
        <v>0</v>
      </c>
      <c r="G218" s="16">
        <v>16560</v>
      </c>
      <c r="H218" s="8" t="s">
        <v>1595</v>
      </c>
    </row>
    <row r="219" spans="1:8" ht="14.4" x14ac:dyDescent="0.3">
      <c r="A219" s="58">
        <v>1049191</v>
      </c>
      <c r="B219" s="8" t="s">
        <v>2509</v>
      </c>
      <c r="C219" s="8"/>
      <c r="D219" s="6">
        <v>40645</v>
      </c>
      <c r="E219" s="16">
        <v>19364.02</v>
      </c>
      <c r="F219" s="16">
        <v>0</v>
      </c>
      <c r="G219" s="16">
        <v>19364.02</v>
      </c>
      <c r="H219" s="8" t="s">
        <v>1595</v>
      </c>
    </row>
    <row r="220" spans="1:8" ht="14.4" x14ac:dyDescent="0.3">
      <c r="A220" s="58">
        <v>1094750</v>
      </c>
      <c r="B220" s="8" t="s">
        <v>2510</v>
      </c>
      <c r="C220" s="8"/>
      <c r="D220" s="6">
        <v>40645</v>
      </c>
      <c r="E220" s="16">
        <v>15336</v>
      </c>
      <c r="F220" s="16">
        <v>0</v>
      </c>
      <c r="G220" s="16">
        <v>15336</v>
      </c>
      <c r="H220" s="8" t="s">
        <v>1595</v>
      </c>
    </row>
    <row r="221" spans="1:8" ht="14.4" x14ac:dyDescent="0.3">
      <c r="A221" s="58">
        <v>1135847</v>
      </c>
      <c r="B221" s="8" t="s">
        <v>2511</v>
      </c>
      <c r="C221" s="8"/>
      <c r="D221" s="6">
        <v>40651</v>
      </c>
      <c r="E221" s="16">
        <v>55694.8</v>
      </c>
      <c r="F221" s="16">
        <v>0</v>
      </c>
      <c r="G221" s="16">
        <v>55694.8</v>
      </c>
      <c r="H221" s="8" t="s">
        <v>1595</v>
      </c>
    </row>
    <row r="222" spans="1:8" ht="14.4" x14ac:dyDescent="0.3">
      <c r="A222" s="58">
        <v>1049518</v>
      </c>
      <c r="B222" s="8" t="s">
        <v>2512</v>
      </c>
      <c r="C222" s="8"/>
      <c r="D222" s="6">
        <v>40534</v>
      </c>
      <c r="E222" s="16">
        <v>697585.5</v>
      </c>
      <c r="F222" s="16">
        <v>200000</v>
      </c>
      <c r="G222" s="16">
        <v>497585.5</v>
      </c>
      <c r="H222" s="8" t="s">
        <v>1595</v>
      </c>
    </row>
    <row r="223" spans="1:8" ht="14.4" x14ac:dyDescent="0.3">
      <c r="A223" s="58">
        <v>1148114</v>
      </c>
      <c r="B223" s="8" t="s">
        <v>2513</v>
      </c>
      <c r="C223" s="8"/>
      <c r="D223" s="6">
        <v>40567</v>
      </c>
      <c r="E223" s="16">
        <v>287712</v>
      </c>
      <c r="F223" s="16">
        <v>0</v>
      </c>
      <c r="G223" s="16">
        <v>287712</v>
      </c>
      <c r="H223" s="8" t="s">
        <v>1595</v>
      </c>
    </row>
    <row r="224" spans="1:8" ht="14.4" x14ac:dyDescent="0.3">
      <c r="A224" s="58">
        <v>1159903</v>
      </c>
      <c r="B224" s="8" t="s">
        <v>2514</v>
      </c>
      <c r="C224" s="8"/>
      <c r="D224" s="6">
        <v>40578</v>
      </c>
      <c r="E224" s="16">
        <v>88584</v>
      </c>
      <c r="F224" s="16">
        <v>0</v>
      </c>
      <c r="G224" s="16">
        <v>88584</v>
      </c>
      <c r="H224" s="8" t="s">
        <v>1595</v>
      </c>
    </row>
    <row r="225" spans="1:8" ht="14.4" x14ac:dyDescent="0.3">
      <c r="A225" s="58">
        <v>1151735</v>
      </c>
      <c r="B225" s="8" t="s">
        <v>2515</v>
      </c>
      <c r="C225" s="8"/>
      <c r="D225" s="6">
        <v>40578</v>
      </c>
      <c r="E225" s="16">
        <v>65520</v>
      </c>
      <c r="F225" s="16">
        <v>0</v>
      </c>
      <c r="G225" s="16">
        <v>65520</v>
      </c>
      <c r="H225" s="8" t="s">
        <v>1595</v>
      </c>
    </row>
    <row r="226" spans="1:8" ht="14.4" x14ac:dyDescent="0.3">
      <c r="A226" s="58">
        <v>1152989</v>
      </c>
      <c r="B226" s="8" t="s">
        <v>2516</v>
      </c>
      <c r="C226" s="8"/>
      <c r="D226" s="6">
        <v>40606</v>
      </c>
      <c r="E226" s="16">
        <v>337475</v>
      </c>
      <c r="F226" s="16">
        <v>80000</v>
      </c>
      <c r="G226" s="16">
        <v>257475</v>
      </c>
      <c r="H226" s="8" t="s">
        <v>1595</v>
      </c>
    </row>
    <row r="227" spans="1:8" ht="14.4" x14ac:dyDescent="0.3">
      <c r="A227" s="58">
        <v>1155849</v>
      </c>
      <c r="B227" s="8" t="s">
        <v>2517</v>
      </c>
      <c r="C227" s="8"/>
      <c r="D227" s="6">
        <v>40669</v>
      </c>
      <c r="E227" s="16">
        <v>11998</v>
      </c>
      <c r="F227" s="16">
        <v>0</v>
      </c>
      <c r="G227" s="16">
        <v>11998</v>
      </c>
      <c r="H227" s="8" t="s">
        <v>1595</v>
      </c>
    </row>
    <row r="228" spans="1:8" ht="14.4" x14ac:dyDescent="0.3">
      <c r="A228" s="58">
        <v>1138400</v>
      </c>
      <c r="B228" s="8" t="s">
        <v>2518</v>
      </c>
      <c r="C228" s="8"/>
      <c r="D228" s="6">
        <v>40669</v>
      </c>
      <c r="E228" s="16">
        <v>10008</v>
      </c>
      <c r="F228" s="16">
        <v>0</v>
      </c>
      <c r="G228" s="16">
        <v>10008</v>
      </c>
      <c r="H228" s="8" t="s">
        <v>1595</v>
      </c>
    </row>
    <row r="229" spans="1:8" ht="14.4" x14ac:dyDescent="0.3">
      <c r="A229" s="58">
        <v>1156499</v>
      </c>
      <c r="B229" s="8" t="s">
        <v>2519</v>
      </c>
      <c r="C229" s="8"/>
      <c r="D229" s="6">
        <v>40669</v>
      </c>
      <c r="E229" s="16">
        <v>8072</v>
      </c>
      <c r="F229" s="16">
        <v>0</v>
      </c>
      <c r="G229" s="16">
        <v>8072</v>
      </c>
      <c r="H229" s="8" t="s">
        <v>1595</v>
      </c>
    </row>
    <row r="230" spans="1:8" ht="14.4" x14ac:dyDescent="0.3">
      <c r="A230" s="58">
        <v>1161693</v>
      </c>
      <c r="B230" s="8" t="s">
        <v>2520</v>
      </c>
      <c r="C230" s="8"/>
      <c r="D230" s="6">
        <v>40669</v>
      </c>
      <c r="E230" s="16">
        <v>68472</v>
      </c>
      <c r="F230" s="16">
        <v>0</v>
      </c>
      <c r="G230" s="16">
        <v>68472</v>
      </c>
      <c r="H230" s="8" t="s">
        <v>1595</v>
      </c>
    </row>
    <row r="231" spans="1:8" ht="14.4" x14ac:dyDescent="0.3">
      <c r="A231" s="58">
        <v>1162232</v>
      </c>
      <c r="B231" s="8" t="s">
        <v>2521</v>
      </c>
      <c r="C231" s="8"/>
      <c r="D231" s="6">
        <v>40669</v>
      </c>
      <c r="E231" s="16">
        <v>8000</v>
      </c>
      <c r="F231" s="16">
        <v>0</v>
      </c>
      <c r="G231" s="16">
        <v>8000</v>
      </c>
      <c r="H231" s="8" t="s">
        <v>1595</v>
      </c>
    </row>
    <row r="232" spans="1:8" ht="14.4" x14ac:dyDescent="0.3">
      <c r="A232" s="58">
        <v>1132470</v>
      </c>
      <c r="B232" s="8" t="s">
        <v>2522</v>
      </c>
      <c r="C232" s="8"/>
      <c r="D232" s="6">
        <v>40767</v>
      </c>
      <c r="E232" s="16">
        <v>51324</v>
      </c>
      <c r="F232" s="16">
        <v>20528</v>
      </c>
      <c r="G232" s="16">
        <v>30796</v>
      </c>
      <c r="H232" s="8" t="s">
        <v>1595</v>
      </c>
    </row>
    <row r="233" spans="1:8" ht="14.4" x14ac:dyDescent="0.3">
      <c r="A233" s="58">
        <v>1159674</v>
      </c>
      <c r="B233" s="8" t="s">
        <v>2523</v>
      </c>
      <c r="C233" s="8"/>
      <c r="D233" s="6">
        <v>40669</v>
      </c>
      <c r="E233" s="16">
        <v>267370</v>
      </c>
      <c r="F233" s="16">
        <v>0</v>
      </c>
      <c r="G233" s="16">
        <v>267370</v>
      </c>
      <c r="H233" s="8" t="s">
        <v>1595</v>
      </c>
    </row>
    <row r="234" spans="1:8" ht="14.4" x14ac:dyDescent="0.3">
      <c r="A234" s="58">
        <v>1158690</v>
      </c>
      <c r="B234" s="8" t="s">
        <v>2524</v>
      </c>
      <c r="C234" s="8"/>
      <c r="D234" s="6">
        <v>40709</v>
      </c>
      <c r="E234" s="16">
        <v>12096</v>
      </c>
      <c r="F234" s="16">
        <v>0</v>
      </c>
      <c r="G234" s="16">
        <v>12096</v>
      </c>
      <c r="H234" s="8" t="s">
        <v>1595</v>
      </c>
    </row>
    <row r="235" spans="1:8" ht="14.4" x14ac:dyDescent="0.3">
      <c r="A235" s="58">
        <v>1157201</v>
      </c>
      <c r="B235" s="8" t="s">
        <v>2525</v>
      </c>
      <c r="C235" s="8"/>
      <c r="D235" s="6">
        <v>40709</v>
      </c>
      <c r="E235" s="16">
        <v>72416</v>
      </c>
      <c r="F235" s="16">
        <v>10000</v>
      </c>
      <c r="G235" s="16">
        <v>62416</v>
      </c>
      <c r="H235" s="8" t="s">
        <v>1595</v>
      </c>
    </row>
    <row r="236" spans="1:8" ht="14.4" x14ac:dyDescent="0.3">
      <c r="A236" s="58">
        <v>1145923</v>
      </c>
      <c r="B236" s="8" t="s">
        <v>2526</v>
      </c>
      <c r="C236" s="8"/>
      <c r="D236" s="6">
        <v>40709</v>
      </c>
      <c r="E236" s="16">
        <v>12480</v>
      </c>
      <c r="F236" s="16">
        <v>0</v>
      </c>
      <c r="G236" s="16">
        <v>12480</v>
      </c>
      <c r="H236" s="8" t="s">
        <v>1595</v>
      </c>
    </row>
    <row r="237" spans="1:8" ht="14.4" x14ac:dyDescent="0.3">
      <c r="A237" s="58">
        <v>1099426</v>
      </c>
      <c r="B237" s="8" t="s">
        <v>2527</v>
      </c>
      <c r="C237" s="8"/>
      <c r="D237" s="6">
        <v>40709</v>
      </c>
      <c r="E237" s="16">
        <v>674238</v>
      </c>
      <c r="F237" s="16">
        <v>98050</v>
      </c>
      <c r="G237" s="16">
        <v>576188</v>
      </c>
      <c r="H237" s="8" t="s">
        <v>1595</v>
      </c>
    </row>
    <row r="238" spans="1:8" ht="14.4" x14ac:dyDescent="0.3">
      <c r="A238" s="58">
        <v>1155593</v>
      </c>
      <c r="B238" s="8" t="s">
        <v>2528</v>
      </c>
      <c r="C238" s="8"/>
      <c r="D238" s="6">
        <v>40709</v>
      </c>
      <c r="E238" s="16">
        <v>137984</v>
      </c>
      <c r="F238" s="16">
        <v>0</v>
      </c>
      <c r="G238" s="16">
        <v>137984</v>
      </c>
      <c r="H238" s="8" t="s">
        <v>1595</v>
      </c>
    </row>
    <row r="239" spans="1:8" ht="14.4" x14ac:dyDescent="0.3">
      <c r="A239" s="58">
        <v>1158295</v>
      </c>
      <c r="B239" s="6" t="s">
        <v>2529</v>
      </c>
      <c r="C239" s="6"/>
      <c r="D239" s="6">
        <v>40709</v>
      </c>
      <c r="E239" s="16">
        <v>89460</v>
      </c>
      <c r="F239" s="16">
        <v>0</v>
      </c>
      <c r="G239" s="16">
        <v>89460</v>
      </c>
      <c r="H239" s="8" t="s">
        <v>1595</v>
      </c>
    </row>
    <row r="240" spans="1:8" ht="14.4" x14ac:dyDescent="0.3">
      <c r="A240" s="58">
        <v>1159754</v>
      </c>
      <c r="B240" s="8" t="s">
        <v>2530</v>
      </c>
      <c r="C240" s="8"/>
      <c r="D240" s="6">
        <v>40821</v>
      </c>
      <c r="E240" s="16">
        <v>38076</v>
      </c>
      <c r="F240" s="16">
        <v>0</v>
      </c>
      <c r="G240" s="16">
        <v>38076</v>
      </c>
      <c r="H240" s="8" t="s">
        <v>1595</v>
      </c>
    </row>
    <row r="241" spans="1:8" ht="14.4" x14ac:dyDescent="0.3">
      <c r="A241" s="58">
        <v>1089052</v>
      </c>
      <c r="B241" s="8" t="s">
        <v>2531</v>
      </c>
      <c r="C241" s="8"/>
      <c r="D241" s="6">
        <v>40765</v>
      </c>
      <c r="E241" s="16">
        <v>114570</v>
      </c>
      <c r="F241" s="16">
        <v>0</v>
      </c>
      <c r="G241" s="16">
        <v>114570</v>
      </c>
      <c r="H241" s="8" t="s">
        <v>1595</v>
      </c>
    </row>
    <row r="242" spans="1:8" ht="14.4" x14ac:dyDescent="0.3">
      <c r="A242" s="58">
        <v>1163976</v>
      </c>
      <c r="B242" s="8" t="s">
        <v>2532</v>
      </c>
      <c r="C242" s="8"/>
      <c r="D242" s="6">
        <v>40765</v>
      </c>
      <c r="E242" s="16">
        <v>92196</v>
      </c>
      <c r="F242" s="16">
        <v>0</v>
      </c>
      <c r="G242" s="16">
        <v>92196</v>
      </c>
      <c r="H242" s="8" t="s">
        <v>1595</v>
      </c>
    </row>
    <row r="243" spans="1:8" ht="14.4" x14ac:dyDescent="0.3">
      <c r="A243" s="58">
        <v>1145285</v>
      </c>
      <c r="B243" s="8" t="s">
        <v>2533</v>
      </c>
      <c r="C243" s="8"/>
      <c r="D243" s="6">
        <v>40772</v>
      </c>
      <c r="E243" s="16">
        <v>121872</v>
      </c>
      <c r="F243" s="16">
        <v>0</v>
      </c>
      <c r="G243" s="16">
        <v>121872</v>
      </c>
      <c r="H243" s="8" t="s">
        <v>1595</v>
      </c>
    </row>
    <row r="244" spans="1:8" ht="14.4" x14ac:dyDescent="0.3">
      <c r="A244" s="58">
        <v>1161682</v>
      </c>
      <c r="B244" s="8" t="s">
        <v>2534</v>
      </c>
      <c r="C244" s="8"/>
      <c r="D244" s="6">
        <v>40850</v>
      </c>
      <c r="E244" s="16">
        <v>16747.8</v>
      </c>
      <c r="F244" s="16">
        <v>0</v>
      </c>
      <c r="G244" s="16">
        <v>16747.8</v>
      </c>
      <c r="H244" s="8" t="s">
        <v>1595</v>
      </c>
    </row>
    <row r="245" spans="1:8" ht="14.4" x14ac:dyDescent="0.3">
      <c r="A245" s="58">
        <v>1148786</v>
      </c>
      <c r="B245" s="8" t="s">
        <v>2535</v>
      </c>
      <c r="C245" s="8"/>
      <c r="D245" s="6">
        <v>40850</v>
      </c>
      <c r="E245" s="16">
        <v>30469.439999999999</v>
      </c>
      <c r="F245" s="16">
        <v>0</v>
      </c>
      <c r="G245" s="16">
        <v>30469.439999999999</v>
      </c>
      <c r="H245" s="8" t="s">
        <v>1595</v>
      </c>
    </row>
    <row r="246" spans="1:8" ht="14.4" x14ac:dyDescent="0.3">
      <c r="A246" s="58">
        <v>1161396</v>
      </c>
      <c r="B246" s="8" t="s">
        <v>2536</v>
      </c>
      <c r="C246" s="8"/>
      <c r="D246" s="6">
        <v>40835</v>
      </c>
      <c r="E246" s="16">
        <v>16096</v>
      </c>
      <c r="F246" s="16">
        <v>0</v>
      </c>
      <c r="G246" s="16">
        <v>16096</v>
      </c>
      <c r="H246" s="8" t="s">
        <v>1595</v>
      </c>
    </row>
    <row r="247" spans="1:8" ht="14.4" x14ac:dyDescent="0.3">
      <c r="A247" s="58">
        <v>1166262</v>
      </c>
      <c r="B247" s="8" t="s">
        <v>2537</v>
      </c>
      <c r="C247" s="8"/>
      <c r="D247" s="6">
        <v>40835</v>
      </c>
      <c r="E247" s="16">
        <v>21312</v>
      </c>
      <c r="F247" s="16">
        <v>0</v>
      </c>
      <c r="G247" s="16">
        <v>21312</v>
      </c>
      <c r="H247" s="8" t="s">
        <v>1595</v>
      </c>
    </row>
    <row r="248" spans="1:8" ht="14.4" x14ac:dyDescent="0.3">
      <c r="A248" s="58">
        <v>1102707</v>
      </c>
      <c r="B248" s="8" t="s">
        <v>2538</v>
      </c>
      <c r="C248" s="8"/>
      <c r="D248" s="6">
        <v>40835</v>
      </c>
      <c r="E248" s="16">
        <v>181016</v>
      </c>
      <c r="F248" s="16">
        <v>0</v>
      </c>
      <c r="G248" s="16">
        <v>181016</v>
      </c>
      <c r="H248" s="8" t="s">
        <v>1595</v>
      </c>
    </row>
    <row r="249" spans="1:8" ht="14.4" x14ac:dyDescent="0.3">
      <c r="A249" s="58">
        <v>1168808</v>
      </c>
      <c r="B249" s="8" t="s">
        <v>2539</v>
      </c>
      <c r="C249" s="8"/>
      <c r="D249" s="6">
        <v>40835</v>
      </c>
      <c r="E249" s="16">
        <v>35100</v>
      </c>
      <c r="F249" s="16">
        <v>0</v>
      </c>
      <c r="G249" s="16">
        <v>35100</v>
      </c>
      <c r="H249" s="8" t="s">
        <v>1595</v>
      </c>
    </row>
    <row r="250" spans="1:8" ht="14.4" x14ac:dyDescent="0.3">
      <c r="A250" s="58">
        <v>1047090</v>
      </c>
      <c r="B250" s="8" t="s">
        <v>2540</v>
      </c>
      <c r="C250" s="8"/>
      <c r="D250" s="6">
        <v>40850</v>
      </c>
      <c r="E250" s="16">
        <v>466764</v>
      </c>
      <c r="F250" s="16">
        <v>70000</v>
      </c>
      <c r="G250" s="16">
        <v>396764</v>
      </c>
      <c r="H250" s="8" t="s">
        <v>1595</v>
      </c>
    </row>
    <row r="251" spans="1:8" ht="14.4" x14ac:dyDescent="0.3">
      <c r="A251" s="58">
        <v>1139797</v>
      </c>
      <c r="B251" s="8" t="s">
        <v>2541</v>
      </c>
      <c r="C251" s="8"/>
      <c r="D251" s="6">
        <v>40850</v>
      </c>
      <c r="E251" s="16">
        <v>441020</v>
      </c>
      <c r="F251" s="16">
        <v>90000</v>
      </c>
      <c r="G251" s="16">
        <v>351020</v>
      </c>
      <c r="H251" s="8" t="s">
        <v>1595</v>
      </c>
    </row>
    <row r="252" spans="1:8" ht="14.4" x14ac:dyDescent="0.3">
      <c r="A252" s="58">
        <v>1163726</v>
      </c>
      <c r="B252" s="8" t="s">
        <v>2542</v>
      </c>
      <c r="C252" s="8"/>
      <c r="D252" s="6">
        <v>40904</v>
      </c>
      <c r="E252" s="16">
        <v>145700</v>
      </c>
      <c r="F252" s="16">
        <v>0</v>
      </c>
      <c r="G252" s="16">
        <v>145700</v>
      </c>
      <c r="H252" s="8" t="s">
        <v>1595</v>
      </c>
    </row>
    <row r="253" spans="1:8" ht="14.4" x14ac:dyDescent="0.3">
      <c r="A253" s="58">
        <v>1110091</v>
      </c>
      <c r="B253" s="8" t="s">
        <v>2543</v>
      </c>
      <c r="C253" s="8"/>
      <c r="D253" s="6">
        <v>40904</v>
      </c>
      <c r="E253" s="16">
        <v>113900</v>
      </c>
      <c r="F253" s="16">
        <v>0</v>
      </c>
      <c r="G253" s="16">
        <v>113900</v>
      </c>
      <c r="H253" s="8" t="s">
        <v>1595</v>
      </c>
    </row>
    <row r="254" spans="1:8" ht="14.4" x14ac:dyDescent="0.3">
      <c r="A254" s="58">
        <v>1074904</v>
      </c>
      <c r="B254" s="8" t="s">
        <v>2544</v>
      </c>
      <c r="C254" s="8"/>
      <c r="D254" s="6">
        <v>40904</v>
      </c>
      <c r="E254" s="16">
        <v>10206</v>
      </c>
      <c r="F254" s="16">
        <v>0</v>
      </c>
      <c r="G254" s="16">
        <v>10206</v>
      </c>
      <c r="H254" s="8" t="s">
        <v>1595</v>
      </c>
    </row>
    <row r="255" spans="1:8" ht="14.4" x14ac:dyDescent="0.3">
      <c r="A255" s="58">
        <v>1172362</v>
      </c>
      <c r="B255" s="8" t="s">
        <v>2545</v>
      </c>
      <c r="C255" s="8"/>
      <c r="D255" s="6">
        <v>40948</v>
      </c>
      <c r="E255" s="16">
        <v>19584</v>
      </c>
      <c r="F255" s="16">
        <v>19584</v>
      </c>
      <c r="G255" s="16">
        <v>0</v>
      </c>
      <c r="H255" s="8" t="s">
        <v>1595</v>
      </c>
    </row>
    <row r="256" spans="1:8" ht="14.4" x14ac:dyDescent="0.3">
      <c r="A256" s="58">
        <v>1172196</v>
      </c>
      <c r="B256" s="8" t="s">
        <v>2546</v>
      </c>
      <c r="C256" s="8"/>
      <c r="D256" s="6">
        <v>40948</v>
      </c>
      <c r="E256" s="16">
        <v>36240</v>
      </c>
      <c r="F256" s="16">
        <v>0</v>
      </c>
      <c r="G256" s="16">
        <v>36240</v>
      </c>
      <c r="H256" s="8" t="s">
        <v>1595</v>
      </c>
    </row>
    <row r="257" spans="1:8" ht="14.4" x14ac:dyDescent="0.3">
      <c r="A257" s="58">
        <v>1160487</v>
      </c>
      <c r="B257" s="8" t="s">
        <v>2547</v>
      </c>
      <c r="C257" s="8"/>
      <c r="D257" s="6">
        <v>40998</v>
      </c>
      <c r="E257" s="16">
        <v>17522.689999999999</v>
      </c>
      <c r="F257" s="16">
        <v>0</v>
      </c>
      <c r="G257" s="16">
        <v>17522.689999999999</v>
      </c>
      <c r="H257" s="8" t="s">
        <v>1595</v>
      </c>
    </row>
    <row r="258" spans="1:8" ht="14.4" x14ac:dyDescent="0.3">
      <c r="A258" s="58">
        <v>1168467</v>
      </c>
      <c r="B258" s="8" t="s">
        <v>2548</v>
      </c>
      <c r="C258" s="8"/>
      <c r="D258" s="6">
        <v>40998</v>
      </c>
      <c r="E258" s="16">
        <v>40043.94</v>
      </c>
      <c r="F258" s="16">
        <v>0</v>
      </c>
      <c r="G258" s="16">
        <v>40043.94</v>
      </c>
      <c r="H258" s="8" t="s">
        <v>1595</v>
      </c>
    </row>
    <row r="259" spans="1:8" ht="14.4" x14ac:dyDescent="0.3">
      <c r="A259" s="58">
        <v>1152991</v>
      </c>
      <c r="B259" s="8" t="s">
        <v>2549</v>
      </c>
      <c r="C259" s="8"/>
      <c r="D259" s="6">
        <v>40990</v>
      </c>
      <c r="E259" s="16">
        <v>362076</v>
      </c>
      <c r="F259" s="16">
        <v>0</v>
      </c>
      <c r="G259" s="16">
        <v>362076</v>
      </c>
      <c r="H259" s="8" t="s">
        <v>1595</v>
      </c>
    </row>
    <row r="260" spans="1:8" ht="14.4" x14ac:dyDescent="0.3">
      <c r="A260" s="58">
        <v>1172184</v>
      </c>
      <c r="B260" s="8" t="s">
        <v>2550</v>
      </c>
      <c r="C260" s="8"/>
      <c r="D260" s="6">
        <v>40998</v>
      </c>
      <c r="E260" s="16">
        <v>308412</v>
      </c>
      <c r="F260" s="16">
        <v>0</v>
      </c>
      <c r="G260" s="16">
        <v>308412</v>
      </c>
      <c r="H260" s="8" t="s">
        <v>1595</v>
      </c>
    </row>
    <row r="261" spans="1:8" ht="14.4" x14ac:dyDescent="0.3">
      <c r="A261" s="58">
        <v>1127905</v>
      </c>
      <c r="B261" s="8" t="s">
        <v>2551</v>
      </c>
      <c r="C261" s="8"/>
      <c r="D261" s="6">
        <v>40998</v>
      </c>
      <c r="E261" s="16">
        <v>111080</v>
      </c>
      <c r="F261" s="16">
        <v>0</v>
      </c>
      <c r="G261" s="16">
        <v>111080</v>
      </c>
      <c r="H261" s="8" t="s">
        <v>1595</v>
      </c>
    </row>
    <row r="262" spans="1:8" ht="14.4" x14ac:dyDescent="0.3">
      <c r="A262" s="58">
        <v>1170196</v>
      </c>
      <c r="B262" s="6" t="s">
        <v>2552</v>
      </c>
      <c r="C262" s="6"/>
      <c r="D262" s="6">
        <v>41002</v>
      </c>
      <c r="E262" s="16">
        <v>35700</v>
      </c>
      <c r="F262" s="16">
        <v>0</v>
      </c>
      <c r="G262" s="16">
        <v>35700</v>
      </c>
      <c r="H262" s="8" t="s">
        <v>1595</v>
      </c>
    </row>
    <row r="263" spans="1:8" ht="14.4" x14ac:dyDescent="0.3">
      <c r="A263" s="58">
        <v>1159651</v>
      </c>
      <c r="B263" s="8" t="s">
        <v>2553</v>
      </c>
      <c r="C263" s="8"/>
      <c r="D263" s="6">
        <v>41022</v>
      </c>
      <c r="E263" s="16">
        <v>28032</v>
      </c>
      <c r="F263" s="16">
        <v>0</v>
      </c>
      <c r="G263" s="16">
        <v>28032</v>
      </c>
      <c r="H263" s="8" t="s">
        <v>1595</v>
      </c>
    </row>
    <row r="264" spans="1:8" ht="14.4" x14ac:dyDescent="0.3">
      <c r="A264" s="58">
        <v>1173937</v>
      </c>
      <c r="B264" s="8" t="s">
        <v>2554</v>
      </c>
      <c r="C264" s="8"/>
      <c r="D264" s="6">
        <v>41022</v>
      </c>
      <c r="E264" s="16">
        <v>33600</v>
      </c>
      <c r="F264" s="16">
        <v>0</v>
      </c>
      <c r="G264" s="16">
        <v>33600</v>
      </c>
      <c r="H264" s="8" t="s">
        <v>1595</v>
      </c>
    </row>
    <row r="265" spans="1:8" ht="14.4" x14ac:dyDescent="0.3">
      <c r="A265" s="58">
        <v>1170391</v>
      </c>
      <c r="B265" s="8" t="s">
        <v>2555</v>
      </c>
      <c r="C265" s="8"/>
      <c r="D265" s="6">
        <v>41022</v>
      </c>
      <c r="E265" s="16">
        <v>57078</v>
      </c>
      <c r="F265" s="16">
        <v>0</v>
      </c>
      <c r="G265" s="16">
        <v>57078</v>
      </c>
      <c r="H265" s="8" t="s">
        <v>1595</v>
      </c>
    </row>
    <row r="266" spans="1:8" ht="14.4" x14ac:dyDescent="0.3">
      <c r="A266" s="58">
        <v>1167451</v>
      </c>
      <c r="B266" s="8" t="s">
        <v>2556</v>
      </c>
      <c r="C266" s="8"/>
      <c r="D266" s="6">
        <v>41022</v>
      </c>
      <c r="E266" s="16">
        <v>48312</v>
      </c>
      <c r="F266" s="16">
        <v>0</v>
      </c>
      <c r="G266" s="16">
        <v>48312</v>
      </c>
      <c r="H266" s="8" t="s">
        <v>1595</v>
      </c>
    </row>
    <row r="267" spans="1:8" ht="14.4" x14ac:dyDescent="0.3">
      <c r="A267" s="58">
        <v>1094081</v>
      </c>
      <c r="B267" s="8" t="s">
        <v>2557</v>
      </c>
      <c r="C267" s="8"/>
      <c r="D267" s="6">
        <v>41022</v>
      </c>
      <c r="E267" s="16">
        <v>6720</v>
      </c>
      <c r="F267" s="16">
        <v>0</v>
      </c>
      <c r="G267" s="16">
        <v>6720</v>
      </c>
      <c r="H267" s="8" t="s">
        <v>1595</v>
      </c>
    </row>
    <row r="268" spans="1:8" ht="14.4" x14ac:dyDescent="0.3">
      <c r="A268" s="58">
        <v>1154539</v>
      </c>
      <c r="B268" s="8" t="s">
        <v>2558</v>
      </c>
      <c r="C268" s="8"/>
      <c r="D268" s="6">
        <v>41036</v>
      </c>
      <c r="E268" s="16">
        <v>121845</v>
      </c>
      <c r="F268" s="16">
        <v>15691.8</v>
      </c>
      <c r="G268" s="16">
        <v>106153.2</v>
      </c>
      <c r="H268" s="8" t="s">
        <v>1595</v>
      </c>
    </row>
    <row r="269" spans="1:8" ht="14.4" x14ac:dyDescent="0.3">
      <c r="A269" s="58">
        <v>1148050</v>
      </c>
      <c r="B269" s="8" t="s">
        <v>2559</v>
      </c>
      <c r="C269" s="8"/>
      <c r="D269" s="6">
        <v>41038</v>
      </c>
      <c r="E269" s="16">
        <v>201642</v>
      </c>
      <c r="F269" s="16">
        <v>0</v>
      </c>
      <c r="G269" s="16">
        <v>201642</v>
      </c>
      <c r="H269" s="8" t="s">
        <v>1595</v>
      </c>
    </row>
    <row r="270" spans="1:8" ht="14.4" x14ac:dyDescent="0.3">
      <c r="A270" s="58">
        <v>1170964</v>
      </c>
      <c r="B270" s="8" t="s">
        <v>2560</v>
      </c>
      <c r="C270" s="8"/>
      <c r="D270" s="6">
        <v>41156</v>
      </c>
      <c r="E270" s="16">
        <v>17880</v>
      </c>
      <c r="F270" s="16">
        <v>0</v>
      </c>
      <c r="G270" s="16">
        <v>17880</v>
      </c>
      <c r="H270" s="8" t="s">
        <v>1595</v>
      </c>
    </row>
    <row r="271" spans="1:8" ht="14.4" x14ac:dyDescent="0.3">
      <c r="A271" s="58">
        <v>1141551</v>
      </c>
      <c r="B271" s="8" t="s">
        <v>2561</v>
      </c>
      <c r="C271" s="8"/>
      <c r="D271" s="6">
        <v>40948</v>
      </c>
      <c r="E271" s="16">
        <v>202274.14</v>
      </c>
      <c r="F271" s="16">
        <v>0</v>
      </c>
      <c r="G271" s="16">
        <v>202274.14</v>
      </c>
      <c r="H271" s="8" t="s">
        <v>1595</v>
      </c>
    </row>
    <row r="272" spans="1:8" ht="14.4" x14ac:dyDescent="0.3">
      <c r="A272" s="58">
        <v>1170191</v>
      </c>
      <c r="B272" s="8" t="s">
        <v>2562</v>
      </c>
      <c r="C272" s="8"/>
      <c r="D272" s="6">
        <v>41187</v>
      </c>
      <c r="E272" s="16">
        <v>28080</v>
      </c>
      <c r="F272" s="16">
        <v>0</v>
      </c>
      <c r="G272" s="16">
        <v>28080</v>
      </c>
      <c r="H272" s="8" t="s">
        <v>1595</v>
      </c>
    </row>
    <row r="273" spans="1:8" ht="14.4" x14ac:dyDescent="0.3">
      <c r="A273" s="58">
        <v>1127374</v>
      </c>
      <c r="B273" s="8" t="s">
        <v>2563</v>
      </c>
      <c r="C273" s="8"/>
      <c r="D273" s="6">
        <v>41187</v>
      </c>
      <c r="E273" s="16">
        <v>28276</v>
      </c>
      <c r="F273" s="16">
        <v>0</v>
      </c>
      <c r="G273" s="16">
        <v>28276</v>
      </c>
      <c r="H273" s="8" t="s">
        <v>1595</v>
      </c>
    </row>
    <row r="274" spans="1:8" ht="14.4" x14ac:dyDescent="0.3">
      <c r="A274" s="58">
        <v>1148646</v>
      </c>
      <c r="B274" s="8" t="s">
        <v>2564</v>
      </c>
      <c r="C274" s="8"/>
      <c r="D274" s="6">
        <v>41187</v>
      </c>
      <c r="E274" s="16">
        <v>5112</v>
      </c>
      <c r="F274" s="16">
        <v>0</v>
      </c>
      <c r="G274" s="16">
        <v>5112</v>
      </c>
      <c r="H274" s="8" t="s">
        <v>1595</v>
      </c>
    </row>
    <row r="275" spans="1:8" ht="14.4" x14ac:dyDescent="0.3">
      <c r="A275" s="58">
        <v>1139556</v>
      </c>
      <c r="B275" s="8" t="s">
        <v>2565</v>
      </c>
      <c r="C275" s="8"/>
      <c r="D275" s="6">
        <v>41187</v>
      </c>
      <c r="E275" s="16">
        <v>87000</v>
      </c>
      <c r="F275" s="16">
        <v>30000</v>
      </c>
      <c r="G275" s="16">
        <v>57000</v>
      </c>
      <c r="H275" s="8" t="s">
        <v>1595</v>
      </c>
    </row>
    <row r="276" spans="1:8" ht="14.4" x14ac:dyDescent="0.3">
      <c r="A276" s="58">
        <v>1173707</v>
      </c>
      <c r="B276" s="8" t="s">
        <v>2566</v>
      </c>
      <c r="C276" s="8"/>
      <c r="D276" s="6">
        <v>41187</v>
      </c>
      <c r="E276" s="16">
        <v>106720</v>
      </c>
      <c r="F276" s="16">
        <v>0</v>
      </c>
      <c r="G276" s="16">
        <v>106720</v>
      </c>
      <c r="H276" s="8" t="s">
        <v>1595</v>
      </c>
    </row>
    <row r="277" spans="1:8" ht="14.4" x14ac:dyDescent="0.3">
      <c r="A277" s="58">
        <v>1171817</v>
      </c>
      <c r="B277" s="8" t="s">
        <v>2567</v>
      </c>
      <c r="C277" s="8"/>
      <c r="D277" s="6">
        <v>41199</v>
      </c>
      <c r="E277" s="16">
        <v>174582</v>
      </c>
      <c r="F277" s="16">
        <v>0</v>
      </c>
      <c r="G277" s="16">
        <v>174582</v>
      </c>
      <c r="H277" s="8" t="s">
        <v>1595</v>
      </c>
    </row>
    <row r="278" spans="1:8" ht="14.4" x14ac:dyDescent="0.3">
      <c r="A278" s="58">
        <v>1174130</v>
      </c>
      <c r="B278" s="8" t="s">
        <v>2568</v>
      </c>
      <c r="C278" s="8"/>
      <c r="D278" s="6">
        <v>41214</v>
      </c>
      <c r="E278" s="16">
        <v>206220</v>
      </c>
      <c r="F278" s="16">
        <v>0</v>
      </c>
      <c r="G278" s="16">
        <v>206220</v>
      </c>
      <c r="H278" s="8" t="s">
        <v>1595</v>
      </c>
    </row>
    <row r="279" spans="1:8" ht="14.4" x14ac:dyDescent="0.3">
      <c r="A279" s="58">
        <v>1163714</v>
      </c>
      <c r="B279" s="8" t="s">
        <v>2569</v>
      </c>
      <c r="C279" s="8"/>
      <c r="D279" s="6">
        <v>41220</v>
      </c>
      <c r="E279" s="16">
        <v>7344</v>
      </c>
      <c r="F279" s="16">
        <v>0</v>
      </c>
      <c r="G279" s="16">
        <v>7344</v>
      </c>
      <c r="H279" s="8" t="s">
        <v>1595</v>
      </c>
    </row>
    <row r="280" spans="1:8" ht="14.4" x14ac:dyDescent="0.3">
      <c r="A280" s="58">
        <v>1101264</v>
      </c>
      <c r="B280" s="8" t="s">
        <v>2570</v>
      </c>
      <c r="C280" s="8"/>
      <c r="D280" s="6">
        <v>41220</v>
      </c>
      <c r="E280" s="16">
        <v>6225</v>
      </c>
      <c r="F280" s="16">
        <v>0</v>
      </c>
      <c r="G280" s="16">
        <v>6225</v>
      </c>
      <c r="H280" s="8" t="s">
        <v>1595</v>
      </c>
    </row>
    <row r="281" spans="1:8" ht="14.4" x14ac:dyDescent="0.3">
      <c r="A281" s="58">
        <v>1164581</v>
      </c>
      <c r="B281" s="8" t="s">
        <v>2571</v>
      </c>
      <c r="C281" s="8"/>
      <c r="D281" s="6">
        <v>41220</v>
      </c>
      <c r="E281" s="16">
        <v>169866</v>
      </c>
      <c r="F281" s="16">
        <v>0</v>
      </c>
      <c r="G281" s="16">
        <v>169866</v>
      </c>
      <c r="H281" s="8" t="s">
        <v>1595</v>
      </c>
    </row>
    <row r="282" spans="1:8" ht="14.4" x14ac:dyDescent="0.3">
      <c r="A282" s="58">
        <v>1171717</v>
      </c>
      <c r="B282" s="8" t="s">
        <v>2572</v>
      </c>
      <c r="C282" s="8"/>
      <c r="D282" s="6">
        <v>41281</v>
      </c>
      <c r="E282" s="16">
        <v>72960</v>
      </c>
      <c r="F282" s="16">
        <v>0</v>
      </c>
      <c r="G282" s="16">
        <v>72960</v>
      </c>
      <c r="H282" s="8" t="s">
        <v>1595</v>
      </c>
    </row>
    <row r="283" spans="1:8" ht="14.4" x14ac:dyDescent="0.3">
      <c r="A283" s="59">
        <v>1091711</v>
      </c>
      <c r="B283" s="8" t="s">
        <v>2573</v>
      </c>
      <c r="C283" s="8"/>
      <c r="D283" s="6">
        <v>41313</v>
      </c>
      <c r="E283" s="16">
        <v>37044</v>
      </c>
      <c r="F283" s="16">
        <v>0</v>
      </c>
      <c r="G283" s="16">
        <v>37044</v>
      </c>
      <c r="H283" s="8" t="s">
        <v>1595</v>
      </c>
    </row>
    <row r="284" spans="1:8" ht="14.4" x14ac:dyDescent="0.3">
      <c r="A284" s="58">
        <v>1174024</v>
      </c>
      <c r="B284" s="8" t="s">
        <v>2574</v>
      </c>
      <c r="C284" s="8"/>
      <c r="D284" s="6">
        <v>41281</v>
      </c>
      <c r="E284" s="16">
        <v>54240</v>
      </c>
      <c r="F284" s="16">
        <v>0</v>
      </c>
      <c r="G284" s="16">
        <v>54240</v>
      </c>
      <c r="H284" s="8" t="s">
        <v>1595</v>
      </c>
    </row>
    <row r="285" spans="1:8" ht="14.4" x14ac:dyDescent="0.3">
      <c r="A285" s="58">
        <v>1158988</v>
      </c>
      <c r="B285" s="8" t="s">
        <v>2575</v>
      </c>
      <c r="C285" s="8"/>
      <c r="D285" s="6">
        <v>40709</v>
      </c>
      <c r="E285" s="16">
        <v>486925</v>
      </c>
      <c r="F285" s="16">
        <v>0</v>
      </c>
      <c r="G285" s="16">
        <v>486925</v>
      </c>
      <c r="H285" s="8" t="s">
        <v>1595</v>
      </c>
    </row>
    <row r="286" spans="1:8" ht="14.4" x14ac:dyDescent="0.3">
      <c r="A286" s="58">
        <v>1173719</v>
      </c>
      <c r="B286" s="8" t="s">
        <v>2576</v>
      </c>
      <c r="C286" s="8"/>
      <c r="D286" s="6">
        <v>41247</v>
      </c>
      <c r="E286" s="16">
        <v>187128</v>
      </c>
      <c r="F286" s="16">
        <v>0</v>
      </c>
      <c r="G286" s="16">
        <v>187128</v>
      </c>
      <c r="H286" s="8" t="s">
        <v>1595</v>
      </c>
    </row>
    <row r="287" spans="1:8" ht="14.4" x14ac:dyDescent="0.3">
      <c r="A287" s="58">
        <v>1162655</v>
      </c>
      <c r="B287" s="8" t="s">
        <v>2577</v>
      </c>
      <c r="C287" s="8"/>
      <c r="D287" s="6">
        <v>41281</v>
      </c>
      <c r="E287" s="16">
        <v>141006</v>
      </c>
      <c r="F287" s="16">
        <v>0</v>
      </c>
      <c r="G287" s="16">
        <v>141006</v>
      </c>
      <c r="H287" s="8" t="s">
        <v>1595</v>
      </c>
    </row>
    <row r="288" spans="1:8" ht="14.4" x14ac:dyDescent="0.3">
      <c r="A288" s="59">
        <v>1132498</v>
      </c>
      <c r="B288" s="8" t="s">
        <v>2578</v>
      </c>
      <c r="C288" s="8"/>
      <c r="D288" s="6">
        <v>41338</v>
      </c>
      <c r="E288" s="16">
        <v>66888</v>
      </c>
      <c r="F288" s="16">
        <v>0</v>
      </c>
      <c r="G288" s="16">
        <v>66888</v>
      </c>
      <c r="H288" s="8" t="s">
        <v>1595</v>
      </c>
    </row>
    <row r="289" spans="1:8" ht="14.4" x14ac:dyDescent="0.3">
      <c r="A289" s="59">
        <v>1156060</v>
      </c>
      <c r="B289" s="8" t="s">
        <v>2579</v>
      </c>
      <c r="C289" s="8"/>
      <c r="D289" s="6">
        <v>41373</v>
      </c>
      <c r="E289" s="16">
        <v>69462</v>
      </c>
      <c r="F289" s="16">
        <v>0</v>
      </c>
      <c r="G289" s="16">
        <v>69462</v>
      </c>
      <c r="H289" s="8" t="s">
        <v>1595</v>
      </c>
    </row>
    <row r="290" spans="1:8" ht="14.4" x14ac:dyDescent="0.3">
      <c r="A290" s="58">
        <v>1172560</v>
      </c>
      <c r="B290" s="8" t="s">
        <v>2580</v>
      </c>
      <c r="C290" s="8"/>
      <c r="D290" s="6">
        <v>41187</v>
      </c>
      <c r="E290" s="16">
        <v>299281.2</v>
      </c>
      <c r="F290" s="16">
        <v>0</v>
      </c>
      <c r="G290" s="16">
        <v>299281.2</v>
      </c>
      <c r="H290" s="8" t="s">
        <v>1595</v>
      </c>
    </row>
    <row r="291" spans="1:8" ht="14.4" x14ac:dyDescent="0.3">
      <c r="A291" s="58">
        <v>1149165</v>
      </c>
      <c r="B291" s="8" t="s">
        <v>2581</v>
      </c>
      <c r="C291" s="8"/>
      <c r="D291" s="6">
        <v>40274</v>
      </c>
      <c r="E291" s="16">
        <v>41160</v>
      </c>
      <c r="F291" s="16">
        <v>0</v>
      </c>
      <c r="G291" s="16">
        <v>41160</v>
      </c>
      <c r="H291" s="8" t="s">
        <v>1595</v>
      </c>
    </row>
    <row r="292" spans="1:8" ht="14.4" x14ac:dyDescent="0.3">
      <c r="A292" s="58">
        <v>1151809</v>
      </c>
      <c r="B292" s="6" t="s">
        <v>2582</v>
      </c>
      <c r="C292" s="6"/>
      <c r="D292" s="6">
        <v>40422</v>
      </c>
      <c r="E292" s="16">
        <v>6384</v>
      </c>
      <c r="F292" s="16">
        <v>0</v>
      </c>
      <c r="G292" s="16">
        <v>6384</v>
      </c>
      <c r="H292" s="8" t="s">
        <v>1595</v>
      </c>
    </row>
    <row r="293" spans="1:8" ht="14.4" x14ac:dyDescent="0.3">
      <c r="A293" s="58">
        <v>1156210</v>
      </c>
      <c r="B293" s="8" t="s">
        <v>2583</v>
      </c>
      <c r="C293" s="8"/>
      <c r="D293" s="6">
        <v>40480</v>
      </c>
      <c r="E293" s="16">
        <v>136746</v>
      </c>
      <c r="F293" s="16">
        <v>46000</v>
      </c>
      <c r="G293" s="16">
        <v>90746</v>
      </c>
      <c r="H293" s="8" t="s">
        <v>1595</v>
      </c>
    </row>
    <row r="294" spans="1:8" ht="14.4" x14ac:dyDescent="0.3">
      <c r="A294" s="58">
        <v>1088218</v>
      </c>
      <c r="B294" s="8" t="s">
        <v>2584</v>
      </c>
      <c r="C294" s="8"/>
      <c r="D294" s="6">
        <v>40480</v>
      </c>
      <c r="E294" s="16">
        <v>27752.2</v>
      </c>
      <c r="F294" s="16">
        <v>0</v>
      </c>
      <c r="G294" s="16">
        <v>27752.2</v>
      </c>
      <c r="H294" s="8" t="s">
        <v>1595</v>
      </c>
    </row>
    <row r="295" spans="1:8" ht="14.4" x14ac:dyDescent="0.3">
      <c r="A295" s="58">
        <v>1156209</v>
      </c>
      <c r="B295" s="8" t="s">
        <v>2585</v>
      </c>
      <c r="C295" s="8"/>
      <c r="D295" s="6">
        <v>40709</v>
      </c>
      <c r="E295" s="16">
        <v>20874</v>
      </c>
      <c r="F295" s="16">
        <v>19644</v>
      </c>
      <c r="G295" s="16">
        <v>1230</v>
      </c>
      <c r="H295" s="8" t="s">
        <v>1595</v>
      </c>
    </row>
    <row r="296" spans="1:8" ht="14.4" x14ac:dyDescent="0.3">
      <c r="A296" s="58">
        <v>1091341</v>
      </c>
      <c r="B296" s="8" t="s">
        <v>2586</v>
      </c>
      <c r="C296" s="8"/>
      <c r="D296" s="6">
        <v>38628</v>
      </c>
      <c r="E296" s="16">
        <v>60368.4</v>
      </c>
      <c r="F296" s="16">
        <v>0</v>
      </c>
      <c r="G296" s="16">
        <v>60368.4</v>
      </c>
      <c r="H296" s="8" t="s">
        <v>1595</v>
      </c>
    </row>
    <row r="297" spans="1:8" ht="14.4" x14ac:dyDescent="0.3">
      <c r="A297" s="58">
        <v>1110943</v>
      </c>
      <c r="B297" s="25" t="s">
        <v>2587</v>
      </c>
      <c r="C297" s="25"/>
      <c r="D297" s="6">
        <v>39384</v>
      </c>
      <c r="E297" s="16">
        <v>92406</v>
      </c>
      <c r="F297" s="16">
        <v>0</v>
      </c>
      <c r="G297" s="16">
        <v>92406</v>
      </c>
      <c r="H297" s="8" t="s">
        <v>1595</v>
      </c>
    </row>
    <row r="298" spans="1:8" ht="14.4" x14ac:dyDescent="0.3">
      <c r="A298" s="58">
        <v>1050776</v>
      </c>
      <c r="B298" s="8" t="s">
        <v>2588</v>
      </c>
      <c r="C298" s="8"/>
      <c r="D298" s="6">
        <v>39519</v>
      </c>
      <c r="E298" s="16">
        <v>237622.6</v>
      </c>
      <c r="F298" s="16">
        <v>0</v>
      </c>
      <c r="G298" s="16">
        <v>237622.6</v>
      </c>
      <c r="H298" s="8" t="s">
        <v>1595</v>
      </c>
    </row>
    <row r="299" spans="1:8" ht="14.4" x14ac:dyDescent="0.3">
      <c r="A299" s="58">
        <v>1047141</v>
      </c>
      <c r="B299" s="8" t="s">
        <v>2589</v>
      </c>
      <c r="C299" s="8"/>
      <c r="D299" s="6">
        <v>40010</v>
      </c>
      <c r="E299" s="16">
        <v>66293</v>
      </c>
      <c r="F299" s="16">
        <v>0</v>
      </c>
      <c r="G299" s="16">
        <v>66293</v>
      </c>
      <c r="H299" s="8" t="s">
        <v>1595</v>
      </c>
    </row>
    <row r="300" spans="1:8" ht="14.4" x14ac:dyDescent="0.3">
      <c r="A300" s="58">
        <v>1134500</v>
      </c>
      <c r="B300" s="6" t="s">
        <v>2590</v>
      </c>
      <c r="C300" s="6"/>
      <c r="D300" s="6">
        <v>39904</v>
      </c>
      <c r="E300" s="16">
        <v>140544</v>
      </c>
      <c r="F300" s="16">
        <v>47000</v>
      </c>
      <c r="G300" s="16">
        <v>93544</v>
      </c>
      <c r="H300" s="8" t="s">
        <v>1595</v>
      </c>
    </row>
    <row r="301" spans="1:8" ht="14.4" x14ac:dyDescent="0.3">
      <c r="A301" s="58">
        <v>1139790</v>
      </c>
      <c r="B301" s="6" t="s">
        <v>2591</v>
      </c>
      <c r="C301" s="6"/>
      <c r="D301" s="6">
        <v>40381</v>
      </c>
      <c r="E301" s="16">
        <v>46730</v>
      </c>
      <c r="F301" s="16">
        <v>23000</v>
      </c>
      <c r="G301" s="16">
        <v>23730</v>
      </c>
      <c r="H301" s="8" t="s">
        <v>1595</v>
      </c>
    </row>
    <row r="302" spans="1:8" ht="14.4" x14ac:dyDescent="0.3">
      <c r="A302" s="58">
        <v>1108912</v>
      </c>
      <c r="B302" s="8" t="s">
        <v>2592</v>
      </c>
      <c r="C302" s="8"/>
      <c r="D302" s="6">
        <v>40669</v>
      </c>
      <c r="E302" s="16">
        <v>29607</v>
      </c>
      <c r="F302" s="16">
        <v>7400</v>
      </c>
      <c r="G302" s="16">
        <v>22207</v>
      </c>
      <c r="H302" s="8" t="s">
        <v>1595</v>
      </c>
    </row>
    <row r="303" spans="1:8" ht="14.4" x14ac:dyDescent="0.3">
      <c r="A303" s="58">
        <v>1163462</v>
      </c>
      <c r="B303" s="8" t="s">
        <v>2593</v>
      </c>
      <c r="C303" s="8"/>
      <c r="D303" s="6">
        <v>40765</v>
      </c>
      <c r="E303" s="16">
        <v>208129.34</v>
      </c>
      <c r="F303" s="16">
        <v>100000</v>
      </c>
      <c r="G303" s="16">
        <v>108129.34</v>
      </c>
      <c r="H303" s="8" t="s">
        <v>1595</v>
      </c>
    </row>
    <row r="304" spans="1:8" ht="14.4" x14ac:dyDescent="0.3">
      <c r="A304" s="58">
        <v>1165841</v>
      </c>
      <c r="B304" s="8" t="s">
        <v>2594</v>
      </c>
      <c r="C304" s="8"/>
      <c r="D304" s="6">
        <v>40835</v>
      </c>
      <c r="E304" s="16">
        <v>29272.26</v>
      </c>
      <c r="F304" s="16">
        <v>0</v>
      </c>
      <c r="G304" s="16">
        <v>29272.26</v>
      </c>
      <c r="H304" s="8" t="s">
        <v>1595</v>
      </c>
    </row>
    <row r="305" spans="1:8" ht="14.4" x14ac:dyDescent="0.3">
      <c r="A305" s="58">
        <v>1164472</v>
      </c>
      <c r="B305" s="8" t="s">
        <v>2595</v>
      </c>
      <c r="C305" s="8"/>
      <c r="D305" s="6">
        <v>40850</v>
      </c>
      <c r="E305" s="16">
        <v>92712</v>
      </c>
      <c r="F305" s="16">
        <v>0</v>
      </c>
      <c r="G305" s="16">
        <v>92712</v>
      </c>
      <c r="H305" s="8" t="s">
        <v>1595</v>
      </c>
    </row>
    <row r="306" spans="1:8" ht="14.4" x14ac:dyDescent="0.3">
      <c r="A306" s="58">
        <v>1166408</v>
      </c>
      <c r="B306" s="8" t="s">
        <v>2596</v>
      </c>
      <c r="C306" s="8"/>
      <c r="D306" s="6">
        <v>40904</v>
      </c>
      <c r="E306" s="16">
        <v>34729.919999999998</v>
      </c>
      <c r="F306" s="16">
        <v>24600</v>
      </c>
      <c r="G306" s="16">
        <v>10129.919999999998</v>
      </c>
      <c r="H306" s="8" t="s">
        <v>1595</v>
      </c>
    </row>
    <row r="307" spans="1:8" ht="14.4" x14ac:dyDescent="0.3">
      <c r="A307" s="59">
        <v>1112114</v>
      </c>
      <c r="B307" s="8" t="s">
        <v>2597</v>
      </c>
      <c r="C307" s="8"/>
      <c r="D307" s="6">
        <v>41338</v>
      </c>
      <c r="E307" s="16">
        <v>287862.2</v>
      </c>
      <c r="F307" s="16">
        <v>0</v>
      </c>
      <c r="G307" s="16">
        <v>287862.2</v>
      </c>
      <c r="H307" s="8" t="s">
        <v>1595</v>
      </c>
    </row>
    <row r="308" spans="1:8" ht="14.4" x14ac:dyDescent="0.3">
      <c r="A308" s="59">
        <v>1176685</v>
      </c>
      <c r="B308" s="8" t="s">
        <v>2598</v>
      </c>
      <c r="C308" s="8"/>
      <c r="D308" s="6">
        <v>41373</v>
      </c>
      <c r="E308" s="16">
        <v>656809.19999999995</v>
      </c>
      <c r="F308" s="16">
        <v>0</v>
      </c>
      <c r="G308" s="16">
        <v>656809.19999999995</v>
      </c>
      <c r="H308" s="8" t="s">
        <v>1595</v>
      </c>
    </row>
    <row r="309" spans="1:8" ht="14.4" x14ac:dyDescent="0.3">
      <c r="A309" s="59">
        <v>1112956</v>
      </c>
      <c r="B309" s="8" t="s">
        <v>2599</v>
      </c>
      <c r="C309" s="8"/>
      <c r="D309" s="6">
        <v>41373</v>
      </c>
      <c r="E309" s="16">
        <v>204236</v>
      </c>
      <c r="F309" s="16">
        <v>0</v>
      </c>
      <c r="G309" s="16">
        <v>204236</v>
      </c>
      <c r="H309" s="8" t="s">
        <v>1595</v>
      </c>
    </row>
    <row r="310" spans="1:8" ht="14.4" x14ac:dyDescent="0.3">
      <c r="A310" s="59">
        <v>1182290</v>
      </c>
      <c r="B310" s="8" t="s">
        <v>2600</v>
      </c>
      <c r="C310" s="8"/>
      <c r="D310" s="6">
        <v>41444</v>
      </c>
      <c r="E310" s="16">
        <v>50652</v>
      </c>
      <c r="F310" s="16">
        <v>0</v>
      </c>
      <c r="G310" s="16">
        <v>50652</v>
      </c>
      <c r="H310" s="8" t="s">
        <v>1595</v>
      </c>
    </row>
    <row r="311" spans="1:8" ht="14.4" x14ac:dyDescent="0.3">
      <c r="A311" s="59">
        <v>1178849</v>
      </c>
      <c r="B311" s="8" t="s">
        <v>2601</v>
      </c>
      <c r="C311" s="8"/>
      <c r="D311" s="6">
        <v>41444</v>
      </c>
      <c r="E311" s="16">
        <v>75719.8</v>
      </c>
      <c r="F311" s="16">
        <v>0</v>
      </c>
      <c r="G311" s="16">
        <v>75719.8</v>
      </c>
      <c r="H311" s="8" t="s">
        <v>1595</v>
      </c>
    </row>
    <row r="312" spans="1:8" ht="14.4" x14ac:dyDescent="0.3">
      <c r="A312" s="59">
        <v>1047988</v>
      </c>
      <c r="B312" s="8" t="s">
        <v>2602</v>
      </c>
      <c r="C312" s="8"/>
      <c r="D312" s="6">
        <v>41444</v>
      </c>
      <c r="E312" s="16">
        <v>43824</v>
      </c>
      <c r="F312" s="16">
        <v>0</v>
      </c>
      <c r="G312" s="16">
        <v>43824</v>
      </c>
      <c r="H312" s="8" t="s">
        <v>1595</v>
      </c>
    </row>
    <row r="313" spans="1:8" ht="14.4" x14ac:dyDescent="0.3">
      <c r="A313" s="59">
        <v>1183014</v>
      </c>
      <c r="B313" s="8" t="s">
        <v>2603</v>
      </c>
      <c r="C313" s="8"/>
      <c r="D313" s="6">
        <v>41444</v>
      </c>
      <c r="E313" s="16">
        <v>43935</v>
      </c>
      <c r="F313" s="16">
        <v>0</v>
      </c>
      <c r="G313" s="16">
        <v>43935</v>
      </c>
      <c r="H313" s="8" t="s">
        <v>1595</v>
      </c>
    </row>
    <row r="314" spans="1:8" ht="14.4" x14ac:dyDescent="0.3">
      <c r="A314" s="59">
        <v>1157158</v>
      </c>
      <c r="B314" s="8" t="s">
        <v>2604</v>
      </c>
      <c r="C314" s="8"/>
      <c r="D314" s="6">
        <v>41444</v>
      </c>
      <c r="E314" s="16">
        <v>79464</v>
      </c>
      <c r="F314" s="16">
        <v>0</v>
      </c>
      <c r="G314" s="16">
        <v>79464</v>
      </c>
      <c r="H314" s="8" t="s">
        <v>1595</v>
      </c>
    </row>
    <row r="315" spans="1:8" ht="14.4" x14ac:dyDescent="0.3">
      <c r="A315" s="59">
        <v>1161504</v>
      </c>
      <c r="B315" s="8" t="s">
        <v>2605</v>
      </c>
      <c r="C315" s="8"/>
      <c r="D315" s="6">
        <v>41465</v>
      </c>
      <c r="E315" s="16">
        <v>33351.599999999999</v>
      </c>
      <c r="F315" s="16">
        <v>0</v>
      </c>
      <c r="G315" s="16">
        <v>33351.599999999999</v>
      </c>
      <c r="H315" s="8" t="s">
        <v>1595</v>
      </c>
    </row>
    <row r="316" spans="1:8" ht="14.4" x14ac:dyDescent="0.3">
      <c r="A316" s="59">
        <v>1182210</v>
      </c>
      <c r="B316" s="8" t="s">
        <v>2606</v>
      </c>
      <c r="C316" s="8"/>
      <c r="D316" s="6">
        <v>41465</v>
      </c>
      <c r="E316" s="16">
        <v>77568</v>
      </c>
      <c r="F316" s="16">
        <v>0</v>
      </c>
      <c r="G316" s="16">
        <v>77568</v>
      </c>
      <c r="H316" s="8" t="s">
        <v>1595</v>
      </c>
    </row>
    <row r="317" spans="1:8" ht="14.4" x14ac:dyDescent="0.3">
      <c r="A317" s="59">
        <v>1184559</v>
      </c>
      <c r="B317" s="8" t="s">
        <v>2607</v>
      </c>
      <c r="C317" s="8"/>
      <c r="D317" s="6">
        <v>41494</v>
      </c>
      <c r="E317" s="16">
        <v>20100</v>
      </c>
      <c r="F317" s="16">
        <v>0</v>
      </c>
      <c r="G317" s="16">
        <v>20100</v>
      </c>
      <c r="H317" s="8" t="s">
        <v>1595</v>
      </c>
    </row>
    <row r="318" spans="1:8" ht="14.4" x14ac:dyDescent="0.3">
      <c r="A318" s="59">
        <v>1181553</v>
      </c>
      <c r="B318" s="8" t="s">
        <v>2608</v>
      </c>
      <c r="C318" s="8"/>
      <c r="D318" s="6">
        <v>41494</v>
      </c>
      <c r="E318" s="16">
        <v>59346</v>
      </c>
      <c r="F318" s="16">
        <v>0</v>
      </c>
      <c r="G318" s="16">
        <v>59346</v>
      </c>
      <c r="H318" s="8" t="s">
        <v>1595</v>
      </c>
    </row>
    <row r="319" spans="1:8" ht="14.4" x14ac:dyDescent="0.3">
      <c r="A319" s="59">
        <v>1181539</v>
      </c>
      <c r="B319" s="8" t="s">
        <v>2609</v>
      </c>
      <c r="C319" s="8"/>
      <c r="D319" s="6">
        <v>41494</v>
      </c>
      <c r="E319" s="16">
        <v>121968</v>
      </c>
      <c r="F319" s="16">
        <v>0</v>
      </c>
      <c r="G319" s="16">
        <v>121968</v>
      </c>
      <c r="H319" s="8" t="s">
        <v>1595</v>
      </c>
    </row>
    <row r="320" spans="1:8" ht="14.4" x14ac:dyDescent="0.3">
      <c r="A320" s="59">
        <v>1178955</v>
      </c>
      <c r="B320" s="8" t="s">
        <v>2610</v>
      </c>
      <c r="C320" s="8"/>
      <c r="D320" s="6">
        <v>41494</v>
      </c>
      <c r="E320" s="16">
        <v>201652</v>
      </c>
      <c r="F320" s="16">
        <v>0</v>
      </c>
      <c r="G320" s="16">
        <v>201652</v>
      </c>
      <c r="H320" s="8" t="s">
        <v>1595</v>
      </c>
    </row>
    <row r="321" spans="1:8" ht="14.4" x14ac:dyDescent="0.3">
      <c r="A321" s="59">
        <v>1180593</v>
      </c>
      <c r="B321" s="8" t="s">
        <v>2611</v>
      </c>
      <c r="C321" s="8"/>
      <c r="D321" s="6">
        <v>41494</v>
      </c>
      <c r="E321" s="16">
        <v>251874</v>
      </c>
      <c r="F321" s="16">
        <v>0</v>
      </c>
      <c r="G321" s="16">
        <v>251874</v>
      </c>
      <c r="H321" s="8" t="s">
        <v>1595</v>
      </c>
    </row>
    <row r="322" spans="1:8" ht="14.4" x14ac:dyDescent="0.3">
      <c r="A322" s="59">
        <v>1183649</v>
      </c>
      <c r="B322" s="8" t="s">
        <v>2612</v>
      </c>
      <c r="C322" s="8"/>
      <c r="D322" s="6">
        <v>41536</v>
      </c>
      <c r="E322" s="16">
        <v>20530</v>
      </c>
      <c r="F322" s="16">
        <v>10000</v>
      </c>
      <c r="G322" s="16">
        <v>10530</v>
      </c>
      <c r="H322" s="8" t="s">
        <v>1595</v>
      </c>
    </row>
    <row r="323" spans="1:8" ht="14.4" x14ac:dyDescent="0.3">
      <c r="A323" s="59">
        <v>1181881</v>
      </c>
      <c r="B323" s="8" t="s">
        <v>2613</v>
      </c>
      <c r="C323" s="8"/>
      <c r="D323" s="6">
        <v>41536</v>
      </c>
      <c r="E323" s="16">
        <v>424728</v>
      </c>
      <c r="F323" s="16">
        <v>0</v>
      </c>
      <c r="G323" s="16">
        <v>424728</v>
      </c>
      <c r="H323" s="8" t="s">
        <v>1595</v>
      </c>
    </row>
    <row r="324" spans="1:8" ht="14.4" x14ac:dyDescent="0.3">
      <c r="A324" s="59">
        <v>1182760</v>
      </c>
      <c r="B324" s="8" t="s">
        <v>2614</v>
      </c>
      <c r="C324" s="8"/>
      <c r="D324" s="6">
        <v>41561</v>
      </c>
      <c r="E324" s="16">
        <v>246742</v>
      </c>
      <c r="F324" s="16">
        <v>0</v>
      </c>
      <c r="G324" s="16">
        <v>246742</v>
      </c>
      <c r="H324" s="8" t="s">
        <v>1595</v>
      </c>
    </row>
    <row r="325" spans="1:8" ht="14.4" x14ac:dyDescent="0.3">
      <c r="A325" s="59">
        <v>1163769</v>
      </c>
      <c r="B325" s="8" t="s">
        <v>2615</v>
      </c>
      <c r="C325" s="8"/>
      <c r="D325" s="6">
        <v>41561</v>
      </c>
      <c r="E325" s="16">
        <v>48233.599999999999</v>
      </c>
      <c r="F325" s="16">
        <v>0</v>
      </c>
      <c r="G325" s="16">
        <v>48233.599999999999</v>
      </c>
      <c r="H325" s="8" t="s">
        <v>1595</v>
      </c>
    </row>
    <row r="326" spans="1:8" ht="14.4" x14ac:dyDescent="0.3">
      <c r="A326" s="59">
        <v>1173070</v>
      </c>
      <c r="B326" s="8" t="s">
        <v>2616</v>
      </c>
      <c r="C326" s="8"/>
      <c r="D326" s="6">
        <v>41561</v>
      </c>
      <c r="E326" s="16">
        <v>49728</v>
      </c>
      <c r="F326" s="16">
        <v>0</v>
      </c>
      <c r="G326" s="16">
        <v>49728</v>
      </c>
      <c r="H326" s="8" t="s">
        <v>1595</v>
      </c>
    </row>
    <row r="327" spans="1:8" ht="14.4" x14ac:dyDescent="0.3">
      <c r="A327" s="59">
        <v>1145694</v>
      </c>
      <c r="B327" s="8" t="s">
        <v>2617</v>
      </c>
      <c r="C327" s="8"/>
      <c r="D327" s="6">
        <v>41621</v>
      </c>
      <c r="E327" s="16">
        <v>267960</v>
      </c>
      <c r="F327" s="16">
        <v>0</v>
      </c>
      <c r="G327" s="16">
        <v>267960</v>
      </c>
      <c r="H327" s="8" t="s">
        <v>1595</v>
      </c>
    </row>
    <row r="328" spans="1:8" ht="14.4" x14ac:dyDescent="0.3">
      <c r="A328" s="59">
        <v>1175763</v>
      </c>
      <c r="B328" s="8" t="s">
        <v>2618</v>
      </c>
      <c r="C328" s="8"/>
      <c r="D328" s="6">
        <v>41621</v>
      </c>
      <c r="E328" s="16">
        <v>38172</v>
      </c>
      <c r="F328" s="16">
        <v>0</v>
      </c>
      <c r="G328" s="16">
        <v>38172</v>
      </c>
      <c r="H328" s="8" t="s">
        <v>1595</v>
      </c>
    </row>
    <row r="329" spans="1:8" ht="14.4" x14ac:dyDescent="0.3">
      <c r="A329" s="59">
        <v>1183679</v>
      </c>
      <c r="B329" s="8" t="s">
        <v>2619</v>
      </c>
      <c r="C329" s="8"/>
      <c r="D329" s="6">
        <v>41621</v>
      </c>
      <c r="E329" s="16">
        <v>318732</v>
      </c>
      <c r="F329" s="16">
        <v>0</v>
      </c>
      <c r="G329" s="16">
        <v>318732</v>
      </c>
      <c r="H329" s="8" t="s">
        <v>1595</v>
      </c>
    </row>
    <row r="330" spans="1:8" ht="14.4" x14ac:dyDescent="0.3">
      <c r="A330" s="59">
        <v>1174459</v>
      </c>
      <c r="B330" s="8" t="s">
        <v>2620</v>
      </c>
      <c r="C330" s="8"/>
      <c r="D330" s="6">
        <v>41661</v>
      </c>
      <c r="E330" s="16">
        <v>121038</v>
      </c>
      <c r="F330" s="16">
        <v>48254</v>
      </c>
      <c r="G330" s="16">
        <v>72784</v>
      </c>
      <c r="H330" s="8" t="s">
        <v>1595</v>
      </c>
    </row>
    <row r="331" spans="1:8" ht="14.4" x14ac:dyDescent="0.3">
      <c r="A331" s="59">
        <v>1182147</v>
      </c>
      <c r="B331" s="8" t="s">
        <v>2621</v>
      </c>
      <c r="C331" s="8"/>
      <c r="D331" s="6">
        <v>41661</v>
      </c>
      <c r="E331" s="16">
        <v>76128</v>
      </c>
      <c r="F331" s="16">
        <v>0</v>
      </c>
      <c r="G331" s="16">
        <v>76128</v>
      </c>
      <c r="H331" s="8" t="s">
        <v>1595</v>
      </c>
    </row>
    <row r="332" spans="1:8" ht="14.4" x14ac:dyDescent="0.3">
      <c r="A332" s="59">
        <v>1085110</v>
      </c>
      <c r="B332" s="8" t="s">
        <v>2622</v>
      </c>
      <c r="C332" s="8"/>
      <c r="D332" s="6">
        <v>41661</v>
      </c>
      <c r="E332" s="16">
        <v>23338.799999999999</v>
      </c>
      <c r="F332" s="16">
        <v>0</v>
      </c>
      <c r="G332" s="16">
        <v>23338.799999999999</v>
      </c>
      <c r="H332" s="8" t="s">
        <v>1595</v>
      </c>
    </row>
    <row r="333" spans="1:8" ht="14.4" x14ac:dyDescent="0.3">
      <c r="A333" s="59">
        <v>1176254</v>
      </c>
      <c r="B333" s="8" t="s">
        <v>2623</v>
      </c>
      <c r="C333" s="8"/>
      <c r="D333" s="6">
        <v>41753</v>
      </c>
      <c r="E333" s="16">
        <v>14138</v>
      </c>
      <c r="F333" s="16">
        <v>0</v>
      </c>
      <c r="G333" s="16">
        <v>14138</v>
      </c>
      <c r="H333" s="8" t="s">
        <v>1595</v>
      </c>
    </row>
    <row r="334" spans="1:8" ht="14.4" x14ac:dyDescent="0.3">
      <c r="A334" s="59">
        <v>1186812</v>
      </c>
      <c r="B334" s="8" t="s">
        <v>2624</v>
      </c>
      <c r="C334" s="8"/>
      <c r="D334" s="6">
        <v>41753</v>
      </c>
      <c r="E334" s="16">
        <v>40920</v>
      </c>
      <c r="F334" s="16">
        <v>0</v>
      </c>
      <c r="G334" s="16">
        <v>40920</v>
      </c>
      <c r="H334" s="8" t="s">
        <v>1595</v>
      </c>
    </row>
    <row r="335" spans="1:8" ht="14.4" x14ac:dyDescent="0.3">
      <c r="A335" s="59">
        <v>1163431</v>
      </c>
      <c r="B335" s="8" t="s">
        <v>2625</v>
      </c>
      <c r="C335" s="8"/>
      <c r="D335" s="6">
        <v>41779</v>
      </c>
      <c r="E335" s="16">
        <v>25094</v>
      </c>
      <c r="F335" s="16">
        <v>0</v>
      </c>
      <c r="G335" s="16">
        <v>25094</v>
      </c>
      <c r="H335" s="8" t="s">
        <v>1595</v>
      </c>
    </row>
    <row r="336" spans="1:8" ht="14.4" x14ac:dyDescent="0.3">
      <c r="A336" s="8">
        <v>1184548</v>
      </c>
      <c r="B336" s="8" t="s">
        <v>2626</v>
      </c>
      <c r="C336" s="8"/>
      <c r="D336" s="6">
        <v>41779</v>
      </c>
      <c r="E336" s="16">
        <v>7615</v>
      </c>
      <c r="F336" s="16">
        <v>0</v>
      </c>
      <c r="G336" s="16">
        <v>7615</v>
      </c>
      <c r="H336" s="8" t="s">
        <v>1595</v>
      </c>
    </row>
    <row r="337" spans="1:8" ht="14.4" x14ac:dyDescent="0.3">
      <c r="A337" s="59">
        <v>1181397</v>
      </c>
      <c r="B337" s="8" t="s">
        <v>2627</v>
      </c>
      <c r="C337" s="8"/>
      <c r="D337" s="6">
        <v>41799</v>
      </c>
      <c r="E337" s="16">
        <v>7304</v>
      </c>
      <c r="F337" s="16">
        <v>0</v>
      </c>
      <c r="G337" s="16">
        <v>7304</v>
      </c>
      <c r="H337" s="8" t="s">
        <v>1595</v>
      </c>
    </row>
    <row r="338" spans="1:8" ht="14.4" x14ac:dyDescent="0.3">
      <c r="A338" s="59">
        <v>1101771</v>
      </c>
      <c r="B338" s="8" t="s">
        <v>117</v>
      </c>
      <c r="C338" s="8"/>
      <c r="D338" s="6">
        <v>41799</v>
      </c>
      <c r="E338" s="16">
        <v>7390.18</v>
      </c>
      <c r="F338" s="16">
        <v>0</v>
      </c>
      <c r="G338" s="16">
        <v>7390.18</v>
      </c>
      <c r="H338" s="8" t="s">
        <v>1595</v>
      </c>
    </row>
    <row r="339" spans="1:8" ht="14.4" x14ac:dyDescent="0.3">
      <c r="A339" s="59">
        <v>1188858</v>
      </c>
      <c r="B339" s="8" t="s">
        <v>2628</v>
      </c>
      <c r="C339" s="8"/>
      <c r="D339" s="6">
        <v>41799</v>
      </c>
      <c r="E339" s="16">
        <v>12264</v>
      </c>
      <c r="F339" s="16">
        <v>0</v>
      </c>
      <c r="G339" s="16">
        <v>12264</v>
      </c>
      <c r="H339" s="8" t="s">
        <v>1595</v>
      </c>
    </row>
    <row r="340" spans="1:8" ht="14.4" x14ac:dyDescent="0.3">
      <c r="A340" s="58">
        <v>1046955</v>
      </c>
      <c r="B340" s="8" t="s">
        <v>2629</v>
      </c>
      <c r="C340" s="8"/>
      <c r="D340" s="6">
        <v>39904</v>
      </c>
      <c r="E340" s="16">
        <v>456142.46</v>
      </c>
      <c r="F340" s="16">
        <v>304952</v>
      </c>
      <c r="G340" s="16">
        <v>151190.46000000002</v>
      </c>
      <c r="H340" s="8" t="s">
        <v>1595</v>
      </c>
    </row>
    <row r="341" spans="1:8" ht="14.4" x14ac:dyDescent="0.3">
      <c r="A341" s="58">
        <v>1137069</v>
      </c>
      <c r="B341" s="6" t="s">
        <v>2630</v>
      </c>
      <c r="C341" s="6"/>
      <c r="D341" s="6">
        <v>40422</v>
      </c>
      <c r="E341" s="16">
        <v>68820</v>
      </c>
      <c r="F341" s="16">
        <v>0</v>
      </c>
      <c r="G341" s="16">
        <v>68820</v>
      </c>
      <c r="H341" s="8" t="s">
        <v>1595</v>
      </c>
    </row>
    <row r="342" spans="1:8" ht="14.4" x14ac:dyDescent="0.3">
      <c r="A342" s="58">
        <v>1155620</v>
      </c>
      <c r="B342" s="8" t="s">
        <v>2631</v>
      </c>
      <c r="C342" s="8"/>
      <c r="D342" s="6">
        <v>40578</v>
      </c>
      <c r="E342" s="16">
        <v>489552</v>
      </c>
      <c r="F342" s="16">
        <v>460000</v>
      </c>
      <c r="G342" s="16">
        <v>29552</v>
      </c>
      <c r="H342" s="8" t="s">
        <v>1595</v>
      </c>
    </row>
    <row r="343" spans="1:8" ht="14.4" x14ac:dyDescent="0.3">
      <c r="A343" s="58">
        <v>1048382</v>
      </c>
      <c r="B343" s="8" t="s">
        <v>2632</v>
      </c>
      <c r="C343" s="8"/>
      <c r="D343" s="6">
        <v>40758</v>
      </c>
      <c r="E343" s="16">
        <v>6748369.7999999998</v>
      </c>
      <c r="F343" s="16">
        <v>1500000</v>
      </c>
      <c r="G343" s="16">
        <v>5248369.8</v>
      </c>
      <c r="H343" s="8" t="s">
        <v>1595</v>
      </c>
    </row>
    <row r="344" spans="1:8" ht="14.4" x14ac:dyDescent="0.3">
      <c r="A344" s="58">
        <v>1147450</v>
      </c>
      <c r="B344" s="8" t="s">
        <v>2633</v>
      </c>
      <c r="C344" s="8"/>
      <c r="D344" s="6">
        <v>40821</v>
      </c>
      <c r="E344" s="16">
        <v>7776</v>
      </c>
      <c r="F344" s="16">
        <v>0</v>
      </c>
      <c r="G344" s="16">
        <v>7776</v>
      </c>
      <c r="H344" s="8" t="s">
        <v>1595</v>
      </c>
    </row>
    <row r="345" spans="1:8" ht="14.4" x14ac:dyDescent="0.3">
      <c r="A345" s="58">
        <v>1165839</v>
      </c>
      <c r="B345" s="8" t="s">
        <v>2634</v>
      </c>
      <c r="C345" s="8"/>
      <c r="D345" s="6">
        <v>40998</v>
      </c>
      <c r="E345" s="16">
        <v>79200</v>
      </c>
      <c r="F345" s="16">
        <v>27000</v>
      </c>
      <c r="G345" s="16">
        <v>52200</v>
      </c>
      <c r="H345" s="8" t="s">
        <v>1595</v>
      </c>
    </row>
    <row r="346" spans="1:8" ht="14.4" x14ac:dyDescent="0.3">
      <c r="A346" s="58">
        <v>1170198</v>
      </c>
      <c r="B346" s="8" t="s">
        <v>2635</v>
      </c>
      <c r="C346" s="8"/>
      <c r="D346" s="6">
        <v>41022</v>
      </c>
      <c r="E346" s="16">
        <v>222264</v>
      </c>
      <c r="F346" s="16">
        <v>100000</v>
      </c>
      <c r="G346" s="16">
        <v>122264</v>
      </c>
      <c r="H346" s="8" t="s">
        <v>1595</v>
      </c>
    </row>
    <row r="347" spans="1:8" ht="14.4" x14ac:dyDescent="0.3">
      <c r="A347" s="58">
        <v>1164760</v>
      </c>
      <c r="B347" s="8" t="s">
        <v>2636</v>
      </c>
      <c r="C347" s="8"/>
      <c r="D347" s="6">
        <v>41022</v>
      </c>
      <c r="E347" s="16">
        <v>56541</v>
      </c>
      <c r="F347" s="16">
        <v>50000</v>
      </c>
      <c r="G347" s="16">
        <v>6541</v>
      </c>
      <c r="H347" s="8" t="s">
        <v>1595</v>
      </c>
    </row>
    <row r="348" spans="1:8" ht="14.4" x14ac:dyDescent="0.3">
      <c r="A348" s="58">
        <v>1178900</v>
      </c>
      <c r="B348" s="8" t="s">
        <v>2637</v>
      </c>
      <c r="C348" s="8"/>
      <c r="D348" s="6">
        <v>41247</v>
      </c>
      <c r="E348" s="16">
        <v>65836.800000000003</v>
      </c>
      <c r="F348" s="16">
        <v>0</v>
      </c>
      <c r="G348" s="16">
        <v>65836.800000000003</v>
      </c>
      <c r="H348" s="8" t="s">
        <v>1595</v>
      </c>
    </row>
    <row r="349" spans="1:8" ht="14.4" x14ac:dyDescent="0.3">
      <c r="A349" s="58">
        <v>1177959</v>
      </c>
      <c r="B349" s="8" t="s">
        <v>2638</v>
      </c>
      <c r="C349" s="8"/>
      <c r="D349" s="6">
        <v>41247</v>
      </c>
      <c r="E349" s="16">
        <v>597108</v>
      </c>
      <c r="F349" s="16">
        <v>91806</v>
      </c>
      <c r="G349" s="16">
        <v>505302</v>
      </c>
      <c r="H349" s="8" t="s">
        <v>1595</v>
      </c>
    </row>
    <row r="350" spans="1:8" ht="14.4" x14ac:dyDescent="0.3">
      <c r="A350" s="59">
        <v>1178868</v>
      </c>
      <c r="B350" s="8" t="s">
        <v>2639</v>
      </c>
      <c r="C350" s="8"/>
      <c r="D350" s="6">
        <v>41494</v>
      </c>
      <c r="E350" s="16">
        <v>185830.8</v>
      </c>
      <c r="F350" s="16">
        <v>0</v>
      </c>
      <c r="G350" s="16">
        <v>185830.8</v>
      </c>
      <c r="H350" s="8" t="s">
        <v>1595</v>
      </c>
    </row>
    <row r="351" spans="1:8" ht="14.4" x14ac:dyDescent="0.3">
      <c r="A351" s="59">
        <v>1149146</v>
      </c>
      <c r="B351" s="8" t="s">
        <v>2640</v>
      </c>
      <c r="C351" s="8"/>
      <c r="D351" s="6">
        <v>41536</v>
      </c>
      <c r="E351" s="16">
        <v>9658</v>
      </c>
      <c r="F351" s="16">
        <v>0</v>
      </c>
      <c r="G351" s="16">
        <v>9658</v>
      </c>
      <c r="H351" s="8" t="s">
        <v>1595</v>
      </c>
    </row>
    <row r="352" spans="1:8" ht="14.4" x14ac:dyDescent="0.3">
      <c r="A352" s="59">
        <v>1163813</v>
      </c>
      <c r="B352" s="8" t="s">
        <v>2641</v>
      </c>
      <c r="C352" s="8"/>
      <c r="D352" s="6">
        <v>41590</v>
      </c>
      <c r="E352" s="16">
        <v>7768</v>
      </c>
      <c r="F352" s="16">
        <v>0</v>
      </c>
      <c r="G352" s="16">
        <v>7768</v>
      </c>
      <c r="H352" s="8" t="s">
        <v>1595</v>
      </c>
    </row>
    <row r="353" spans="1:8" ht="14.4" x14ac:dyDescent="0.3">
      <c r="A353" s="59">
        <v>1172271</v>
      </c>
      <c r="B353" s="8" t="s">
        <v>2642</v>
      </c>
      <c r="C353" s="8"/>
      <c r="D353" s="6">
        <v>41611</v>
      </c>
      <c r="E353" s="16">
        <v>1000000</v>
      </c>
      <c r="F353" s="16">
        <v>300000</v>
      </c>
      <c r="G353" s="16">
        <v>700000</v>
      </c>
      <c r="H353" s="8" t="s">
        <v>1595</v>
      </c>
    </row>
    <row r="354" spans="1:8" ht="14.4" x14ac:dyDescent="0.3">
      <c r="A354" s="59">
        <v>1156143</v>
      </c>
      <c r="B354" s="8" t="s">
        <v>2643</v>
      </c>
      <c r="C354" s="8"/>
      <c r="D354" s="6">
        <v>41690</v>
      </c>
      <c r="E354" s="16">
        <v>9120</v>
      </c>
      <c r="F354" s="16">
        <v>0</v>
      </c>
      <c r="G354" s="16">
        <v>9120</v>
      </c>
      <c r="H354" s="8" t="s">
        <v>1595</v>
      </c>
    </row>
    <row r="355" spans="1:8" ht="14.4" x14ac:dyDescent="0.3">
      <c r="A355" s="59">
        <v>1141096</v>
      </c>
      <c r="B355" s="8" t="s">
        <v>2644</v>
      </c>
      <c r="C355" s="8"/>
      <c r="D355" s="6">
        <v>41690</v>
      </c>
      <c r="E355" s="16">
        <v>43326</v>
      </c>
      <c r="F355" s="16">
        <v>37140</v>
      </c>
      <c r="G355" s="16">
        <v>6186</v>
      </c>
      <c r="H355" s="8" t="s">
        <v>1595</v>
      </c>
    </row>
    <row r="356" spans="1:8" ht="14.4" x14ac:dyDescent="0.3">
      <c r="A356" s="59">
        <v>1171814</v>
      </c>
      <c r="B356" s="8" t="s">
        <v>2645</v>
      </c>
      <c r="C356" s="8"/>
      <c r="D356" s="6">
        <v>41690</v>
      </c>
      <c r="E356" s="16">
        <v>84008.4</v>
      </c>
      <c r="F356" s="16">
        <v>50000</v>
      </c>
      <c r="G356" s="16">
        <v>34008.399999999994</v>
      </c>
      <c r="H356" s="8" t="s">
        <v>1595</v>
      </c>
    </row>
    <row r="357" spans="1:8" ht="14.4" x14ac:dyDescent="0.3">
      <c r="A357" s="59">
        <v>1176995</v>
      </c>
      <c r="B357" s="8" t="s">
        <v>2646</v>
      </c>
      <c r="C357" s="8" t="s">
        <v>2319</v>
      </c>
      <c r="D357" s="6">
        <v>41494</v>
      </c>
      <c r="E357" s="16">
        <v>63626</v>
      </c>
      <c r="F357" s="16">
        <v>0</v>
      </c>
      <c r="G357" s="16">
        <v>63626</v>
      </c>
      <c r="H357" s="25" t="s">
        <v>1595</v>
      </c>
    </row>
    <row r="358" spans="1:8" ht="14.4" x14ac:dyDescent="0.3">
      <c r="A358" s="59">
        <v>1174695</v>
      </c>
      <c r="B358" s="8" t="s">
        <v>2647</v>
      </c>
      <c r="C358" s="8" t="s">
        <v>2648</v>
      </c>
      <c r="D358" s="6">
        <v>41561</v>
      </c>
      <c r="E358" s="16">
        <v>70200</v>
      </c>
      <c r="F358" s="16">
        <v>0</v>
      </c>
      <c r="G358" s="16">
        <v>70200</v>
      </c>
      <c r="H358" s="25" t="s">
        <v>1595</v>
      </c>
    </row>
    <row r="359" spans="1:8" ht="14.4" x14ac:dyDescent="0.3">
      <c r="A359" s="59">
        <v>1175999</v>
      </c>
      <c r="B359" s="8" t="s">
        <v>2649</v>
      </c>
      <c r="C359" s="8" t="s">
        <v>2650</v>
      </c>
      <c r="D359" s="6">
        <v>41444</v>
      </c>
      <c r="E359" s="16">
        <v>458901.2</v>
      </c>
      <c r="F359" s="16">
        <v>0</v>
      </c>
      <c r="G359" s="16">
        <v>458901.2</v>
      </c>
      <c r="H359" s="25" t="s">
        <v>1595</v>
      </c>
    </row>
    <row r="360" spans="1:8" ht="14.4" x14ac:dyDescent="0.3">
      <c r="A360" s="59">
        <v>1184212</v>
      </c>
      <c r="B360" s="8" t="s">
        <v>2651</v>
      </c>
      <c r="C360" s="8" t="s">
        <v>2650</v>
      </c>
      <c r="D360" s="6">
        <v>41561</v>
      </c>
      <c r="E360" s="16">
        <v>46092</v>
      </c>
      <c r="F360" s="16">
        <v>23046</v>
      </c>
      <c r="G360" s="16">
        <v>23046</v>
      </c>
      <c r="H360" s="25" t="s">
        <v>1595</v>
      </c>
    </row>
    <row r="361" spans="1:8" ht="14.4" x14ac:dyDescent="0.3">
      <c r="A361" s="59">
        <v>1187789</v>
      </c>
      <c r="B361" s="8" t="s">
        <v>2652</v>
      </c>
      <c r="C361" s="8" t="s">
        <v>2345</v>
      </c>
      <c r="D361" s="6">
        <v>41712</v>
      </c>
      <c r="E361" s="16">
        <v>642150</v>
      </c>
      <c r="F361" s="16">
        <v>90000</v>
      </c>
      <c r="G361" s="16">
        <v>552150</v>
      </c>
      <c r="H361" s="25" t="s">
        <v>1595</v>
      </c>
    </row>
    <row r="362" spans="1:8" ht="14.4" x14ac:dyDescent="0.3">
      <c r="A362" s="59">
        <v>1188717</v>
      </c>
      <c r="B362" s="8" t="s">
        <v>2653</v>
      </c>
      <c r="C362" s="8" t="s">
        <v>2650</v>
      </c>
      <c r="D362" s="6">
        <v>41753</v>
      </c>
      <c r="E362" s="16">
        <v>566883.6</v>
      </c>
      <c r="F362" s="16">
        <v>0</v>
      </c>
      <c r="G362" s="16">
        <v>566883.6</v>
      </c>
      <c r="H362" s="25" t="s">
        <v>1595</v>
      </c>
    </row>
    <row r="363" spans="1:8" ht="14.4" x14ac:dyDescent="0.3">
      <c r="A363" s="59">
        <v>1175880</v>
      </c>
      <c r="B363" s="8" t="s">
        <v>2654</v>
      </c>
      <c r="C363" s="8" t="s">
        <v>2427</v>
      </c>
      <c r="D363" s="6">
        <v>41799</v>
      </c>
      <c r="E363" s="16">
        <v>94792.8</v>
      </c>
      <c r="F363" s="16">
        <v>72996</v>
      </c>
      <c r="G363" s="16">
        <v>21796.800000000003</v>
      </c>
      <c r="H363" s="25" t="s">
        <v>1595</v>
      </c>
    </row>
    <row r="364" spans="1:8" ht="14.4" x14ac:dyDescent="0.3">
      <c r="A364" s="59">
        <v>1171144</v>
      </c>
      <c r="B364" s="8" t="s">
        <v>2655</v>
      </c>
      <c r="C364" s="8" t="s">
        <v>2311</v>
      </c>
      <c r="D364" s="6">
        <v>41247</v>
      </c>
      <c r="E364" s="16">
        <v>6210</v>
      </c>
      <c r="F364" s="16">
        <v>0</v>
      </c>
      <c r="G364" s="16">
        <v>6210</v>
      </c>
      <c r="H364" s="25" t="s">
        <v>1595</v>
      </c>
    </row>
    <row r="365" spans="1:8" ht="14.4" x14ac:dyDescent="0.3">
      <c r="A365" s="59">
        <v>1161365</v>
      </c>
      <c r="B365" s="8" t="s">
        <v>2656</v>
      </c>
      <c r="C365" s="8" t="s">
        <v>2657</v>
      </c>
      <c r="D365" s="6">
        <v>41870</v>
      </c>
      <c r="E365" s="16">
        <v>93954</v>
      </c>
      <c r="F365" s="16">
        <v>0</v>
      </c>
      <c r="G365" s="16">
        <v>93954</v>
      </c>
      <c r="H365" s="8" t="s">
        <v>1596</v>
      </c>
    </row>
    <row r="366" spans="1:8" ht="14.4" x14ac:dyDescent="0.3">
      <c r="A366" s="59">
        <v>1172827</v>
      </c>
      <c r="B366" s="8" t="s">
        <v>2658</v>
      </c>
      <c r="C366" s="8" t="s">
        <v>2307</v>
      </c>
      <c r="D366" s="6">
        <v>41960</v>
      </c>
      <c r="E366" s="16">
        <v>32880</v>
      </c>
      <c r="F366" s="16">
        <v>0</v>
      </c>
      <c r="G366" s="16">
        <v>32880</v>
      </c>
      <c r="H366" s="25" t="s">
        <v>1595</v>
      </c>
    </row>
    <row r="367" spans="1:8" ht="14.4" x14ac:dyDescent="0.3">
      <c r="A367" s="59">
        <v>1190291</v>
      </c>
      <c r="B367" s="8" t="s">
        <v>2659</v>
      </c>
      <c r="C367" s="8" t="s">
        <v>2339</v>
      </c>
      <c r="D367" s="6">
        <v>41985</v>
      </c>
      <c r="E367" s="16">
        <v>25848</v>
      </c>
      <c r="F367" s="16">
        <v>0</v>
      </c>
      <c r="G367" s="16">
        <v>25848</v>
      </c>
      <c r="H367" s="25" t="s">
        <v>1595</v>
      </c>
    </row>
    <row r="368" spans="1:8" ht="14.4" x14ac:dyDescent="0.3">
      <c r="A368" s="59">
        <v>1193068</v>
      </c>
      <c r="B368" s="8" t="s">
        <v>2660</v>
      </c>
      <c r="C368" s="8" t="s">
        <v>2339</v>
      </c>
      <c r="D368" s="6">
        <v>42041</v>
      </c>
      <c r="E368" s="16">
        <v>174247.2</v>
      </c>
      <c r="F368" s="16">
        <v>0</v>
      </c>
      <c r="G368" s="16">
        <v>174247.2</v>
      </c>
      <c r="H368" s="25" t="s">
        <v>1595</v>
      </c>
    </row>
    <row r="369" spans="1:8" ht="14.4" x14ac:dyDescent="0.3">
      <c r="A369" s="59">
        <v>1180718</v>
      </c>
      <c r="B369" s="8" t="s">
        <v>2661</v>
      </c>
      <c r="C369" s="8" t="s">
        <v>2328</v>
      </c>
      <c r="D369" s="6">
        <v>42095</v>
      </c>
      <c r="E369" s="16">
        <v>41926.76</v>
      </c>
      <c r="F369" s="16">
        <v>0</v>
      </c>
      <c r="G369" s="16">
        <v>41926.76</v>
      </c>
      <c r="H369" s="25" t="s">
        <v>1595</v>
      </c>
    </row>
    <row r="370" spans="1:8" ht="14.4" x14ac:dyDescent="0.3">
      <c r="A370" s="59">
        <v>1192009</v>
      </c>
      <c r="B370" s="8" t="s">
        <v>2662</v>
      </c>
      <c r="C370" s="8" t="s">
        <v>2427</v>
      </c>
      <c r="D370" s="6">
        <v>42102</v>
      </c>
      <c r="E370" s="16">
        <v>37848</v>
      </c>
      <c r="F370" s="16">
        <v>0</v>
      </c>
      <c r="G370" s="16">
        <v>37848</v>
      </c>
      <c r="H370" s="25" t="s">
        <v>1595</v>
      </c>
    </row>
    <row r="371" spans="1:8" ht="14.4" x14ac:dyDescent="0.3">
      <c r="A371" s="59">
        <v>1191253</v>
      </c>
      <c r="B371" s="8" t="s">
        <v>2663</v>
      </c>
      <c r="C371" s="8" t="s">
        <v>2356</v>
      </c>
      <c r="D371" s="6">
        <v>42150</v>
      </c>
      <c r="E371" s="16">
        <v>32373.119999999999</v>
      </c>
      <c r="F371" s="16">
        <v>0</v>
      </c>
      <c r="G371" s="16">
        <v>32373.119999999999</v>
      </c>
      <c r="H371" s="8" t="s">
        <v>1596</v>
      </c>
    </row>
    <row r="372" spans="1:8" ht="14.4" x14ac:dyDescent="0.3">
      <c r="A372" s="59">
        <v>1196699</v>
      </c>
      <c r="B372" s="8" t="s">
        <v>2664</v>
      </c>
      <c r="C372" s="8" t="s">
        <v>2328</v>
      </c>
      <c r="D372" s="6">
        <v>42180</v>
      </c>
      <c r="E372" s="16">
        <v>36960</v>
      </c>
      <c r="F372" s="16">
        <v>0</v>
      </c>
      <c r="G372" s="16">
        <v>36960</v>
      </c>
      <c r="H372" s="25" t="s">
        <v>1595</v>
      </c>
    </row>
    <row r="373" spans="1:8" ht="14.4" x14ac:dyDescent="0.3">
      <c r="A373" s="59">
        <v>1194288</v>
      </c>
      <c r="B373" s="8" t="s">
        <v>2665</v>
      </c>
      <c r="C373" s="8" t="s">
        <v>2666</v>
      </c>
      <c r="D373" s="6">
        <v>42180</v>
      </c>
      <c r="E373" s="16">
        <v>5760</v>
      </c>
      <c r="F373" s="16">
        <v>0</v>
      </c>
      <c r="G373" s="16">
        <v>5760</v>
      </c>
      <c r="H373" s="25" t="s">
        <v>1595</v>
      </c>
    </row>
    <row r="374" spans="1:8" ht="14.4" x14ac:dyDescent="0.3">
      <c r="A374" s="59">
        <v>1195083</v>
      </c>
      <c r="B374" s="8" t="s">
        <v>2667</v>
      </c>
      <c r="C374" s="8" t="s">
        <v>2650</v>
      </c>
      <c r="D374" s="6">
        <v>42206</v>
      </c>
      <c r="E374" s="16">
        <v>67452</v>
      </c>
      <c r="F374" s="16">
        <v>0</v>
      </c>
      <c r="G374" s="16">
        <v>67452</v>
      </c>
      <c r="H374" s="25" t="s">
        <v>1595</v>
      </c>
    </row>
    <row r="375" spans="1:8" ht="14.4" x14ac:dyDescent="0.3">
      <c r="A375" s="59">
        <v>1192684</v>
      </c>
      <c r="B375" s="8" t="s">
        <v>2668</v>
      </c>
      <c r="C375" s="8" t="s">
        <v>2669</v>
      </c>
      <c r="D375" s="6">
        <v>42206</v>
      </c>
      <c r="E375" s="16">
        <v>20000</v>
      </c>
      <c r="F375" s="16">
        <v>5000</v>
      </c>
      <c r="G375" s="16">
        <v>15000</v>
      </c>
      <c r="H375" s="25" t="s">
        <v>1595</v>
      </c>
    </row>
    <row r="376" spans="1:8" ht="14.4" x14ac:dyDescent="0.3">
      <c r="A376" s="59">
        <v>1192920</v>
      </c>
      <c r="B376" s="8" t="s">
        <v>2670</v>
      </c>
      <c r="C376" s="8" t="s">
        <v>2391</v>
      </c>
      <c r="D376" s="6">
        <v>41985</v>
      </c>
      <c r="E376" s="16">
        <v>31620</v>
      </c>
      <c r="F376" s="16">
        <v>0</v>
      </c>
      <c r="G376" s="16">
        <v>31620</v>
      </c>
      <c r="H376" s="25" t="s">
        <v>1595</v>
      </c>
    </row>
    <row r="377" spans="1:8" ht="14.4" x14ac:dyDescent="0.3">
      <c r="A377" s="59">
        <v>1189605</v>
      </c>
      <c r="B377" s="8" t="s">
        <v>2671</v>
      </c>
      <c r="C377" s="8" t="s">
        <v>2339</v>
      </c>
      <c r="D377" s="6">
        <v>41985</v>
      </c>
      <c r="E377" s="16">
        <v>81840</v>
      </c>
      <c r="F377" s="16">
        <v>0</v>
      </c>
      <c r="G377" s="16">
        <v>81840</v>
      </c>
      <c r="H377" s="25" t="s">
        <v>1595</v>
      </c>
    </row>
    <row r="378" spans="1:8" ht="14.4" x14ac:dyDescent="0.3">
      <c r="A378" s="59">
        <v>1136828</v>
      </c>
      <c r="B378" s="8" t="s">
        <v>2672</v>
      </c>
      <c r="C378" s="8" t="s">
        <v>2328</v>
      </c>
      <c r="D378" s="6">
        <v>41988</v>
      </c>
      <c r="E378" s="16">
        <v>39596.400000000001</v>
      </c>
      <c r="F378" s="16">
        <v>0</v>
      </c>
      <c r="G378" s="16">
        <v>39596.400000000001</v>
      </c>
      <c r="H378" s="25" t="s">
        <v>1595</v>
      </c>
    </row>
    <row r="379" spans="1:8" ht="14.4" x14ac:dyDescent="0.3">
      <c r="A379" s="59">
        <v>1189100</v>
      </c>
      <c r="B379" s="8" t="s">
        <v>2673</v>
      </c>
      <c r="C379" s="8" t="s">
        <v>2345</v>
      </c>
      <c r="D379" s="6">
        <v>41960</v>
      </c>
      <c r="E379" s="16">
        <v>77790</v>
      </c>
      <c r="F379" s="16">
        <v>0</v>
      </c>
      <c r="G379" s="16">
        <v>77790</v>
      </c>
      <c r="H379" s="25" t="s">
        <v>1595</v>
      </c>
    </row>
    <row r="380" spans="1:8" ht="14.4" x14ac:dyDescent="0.3">
      <c r="A380" s="59">
        <v>1188941</v>
      </c>
      <c r="B380" s="8" t="s">
        <v>2674</v>
      </c>
      <c r="C380" s="8" t="s">
        <v>2307</v>
      </c>
      <c r="D380" s="6">
        <v>41960</v>
      </c>
      <c r="E380" s="16">
        <v>31284</v>
      </c>
      <c r="F380" s="16">
        <v>0</v>
      </c>
      <c r="G380" s="16">
        <v>31284</v>
      </c>
      <c r="H380" s="25" t="s">
        <v>1595</v>
      </c>
    </row>
    <row r="381" spans="1:8" ht="14.4" x14ac:dyDescent="0.3">
      <c r="A381" s="59">
        <v>1110227</v>
      </c>
      <c r="B381" s="8" t="s">
        <v>2675</v>
      </c>
      <c r="C381" s="8" t="s">
        <v>2427</v>
      </c>
      <c r="D381" s="6">
        <v>41960</v>
      </c>
      <c r="E381" s="16">
        <v>77154</v>
      </c>
      <c r="F381" s="16">
        <v>50000</v>
      </c>
      <c r="G381" s="16">
        <v>27154</v>
      </c>
      <c r="H381" s="25" t="s">
        <v>1595</v>
      </c>
    </row>
    <row r="382" spans="1:8" ht="14.4" x14ac:dyDescent="0.3">
      <c r="A382" s="58">
        <v>1156144</v>
      </c>
      <c r="B382" s="8" t="s">
        <v>2676</v>
      </c>
      <c r="C382" s="8" t="s">
        <v>2356</v>
      </c>
      <c r="D382" s="6">
        <v>40578</v>
      </c>
      <c r="E382" s="16">
        <v>76466</v>
      </c>
      <c r="F382" s="16">
        <v>47766</v>
      </c>
      <c r="G382" s="16">
        <v>28700</v>
      </c>
      <c r="H382" s="8" t="s">
        <v>1596</v>
      </c>
    </row>
    <row r="383" spans="1:8" ht="14.4" x14ac:dyDescent="0.3">
      <c r="A383" s="58">
        <v>1083824</v>
      </c>
      <c r="B383" s="8" t="s">
        <v>2677</v>
      </c>
      <c r="C383" s="8" t="s">
        <v>2356</v>
      </c>
      <c r="D383" s="6">
        <v>42167</v>
      </c>
      <c r="E383" s="16">
        <v>211760.26</v>
      </c>
      <c r="F383" s="16">
        <v>0</v>
      </c>
      <c r="G383" s="16">
        <v>211760.26</v>
      </c>
      <c r="H383" s="8" t="s">
        <v>1596</v>
      </c>
    </row>
    <row r="384" spans="1:8" ht="14.4" x14ac:dyDescent="0.3">
      <c r="A384" s="58">
        <v>1195485</v>
      </c>
      <c r="B384" s="8" t="s">
        <v>2678</v>
      </c>
      <c r="C384" s="8" t="s">
        <v>2345</v>
      </c>
      <c r="D384" s="6">
        <v>42167</v>
      </c>
      <c r="E384" s="16">
        <v>203472</v>
      </c>
      <c r="F384" s="16">
        <v>0</v>
      </c>
      <c r="G384" s="16">
        <v>203472</v>
      </c>
      <c r="H384" s="25" t="s">
        <v>1595</v>
      </c>
    </row>
    <row r="385" spans="1:8" ht="14.4" x14ac:dyDescent="0.3">
      <c r="A385" s="58">
        <v>1193916</v>
      </c>
      <c r="B385" s="8" t="s">
        <v>2679</v>
      </c>
      <c r="C385" s="8" t="s">
        <v>2319</v>
      </c>
      <c r="D385" s="6">
        <v>42206</v>
      </c>
      <c r="E385" s="16">
        <v>47190</v>
      </c>
      <c r="F385" s="16">
        <v>24300</v>
      </c>
      <c r="G385" s="16">
        <v>22890</v>
      </c>
      <c r="H385" s="25" t="s">
        <v>1595</v>
      </c>
    </row>
    <row r="386" spans="1:8" ht="14.4" x14ac:dyDescent="0.3">
      <c r="A386" s="58">
        <v>1198748</v>
      </c>
      <c r="B386" s="8" t="s">
        <v>2680</v>
      </c>
      <c r="C386" s="8" t="s">
        <v>2650</v>
      </c>
      <c r="D386" s="6">
        <v>42219</v>
      </c>
      <c r="E386" s="16">
        <v>383480</v>
      </c>
      <c r="F386" s="16">
        <v>0</v>
      </c>
      <c r="G386" s="16">
        <v>383480</v>
      </c>
      <c r="H386" s="25" t="s">
        <v>1595</v>
      </c>
    </row>
    <row r="387" spans="1:8" ht="14.4" x14ac:dyDescent="0.3">
      <c r="A387" s="58">
        <v>1146124</v>
      </c>
      <c r="B387" s="8" t="s">
        <v>2681</v>
      </c>
      <c r="C387" s="8" t="s">
        <v>2345</v>
      </c>
      <c r="D387" s="6">
        <v>42228</v>
      </c>
      <c r="E387" s="16">
        <v>17924</v>
      </c>
      <c r="F387" s="16">
        <v>0</v>
      </c>
      <c r="G387" s="16">
        <v>17924</v>
      </c>
      <c r="H387" s="25" t="s">
        <v>1595</v>
      </c>
    </row>
    <row r="388" spans="1:8" ht="14.4" x14ac:dyDescent="0.3">
      <c r="A388" s="58">
        <v>1196247</v>
      </c>
      <c r="B388" s="8" t="s">
        <v>2682</v>
      </c>
      <c r="C388" s="8" t="s">
        <v>2373</v>
      </c>
      <c r="D388" s="6">
        <v>42228</v>
      </c>
      <c r="E388" s="16">
        <v>137840</v>
      </c>
      <c r="F388" s="16">
        <v>0</v>
      </c>
      <c r="G388" s="16">
        <v>137840</v>
      </c>
      <c r="H388" s="25" t="s">
        <v>1595</v>
      </c>
    </row>
    <row r="389" spans="1:8" ht="14.4" x14ac:dyDescent="0.3">
      <c r="A389" s="58">
        <v>1198233</v>
      </c>
      <c r="B389" s="8" t="s">
        <v>2683</v>
      </c>
      <c r="C389" s="8" t="s">
        <v>2328</v>
      </c>
      <c r="D389" s="6">
        <v>42234</v>
      </c>
      <c r="E389" s="16">
        <v>113520.42</v>
      </c>
      <c r="F389" s="16">
        <v>50000</v>
      </c>
      <c r="G389" s="16">
        <v>63520.42</v>
      </c>
      <c r="H389" s="25" t="s">
        <v>1595</v>
      </c>
    </row>
    <row r="390" spans="1:8" ht="14.4" x14ac:dyDescent="0.3">
      <c r="A390" s="58">
        <v>1193006</v>
      </c>
      <c r="B390" s="8" t="s">
        <v>2684</v>
      </c>
      <c r="C390" s="8" t="s">
        <v>2328</v>
      </c>
      <c r="D390" s="6">
        <v>42234</v>
      </c>
      <c r="E390" s="16">
        <v>14388</v>
      </c>
      <c r="F390" s="16">
        <v>0</v>
      </c>
      <c r="G390" s="16">
        <v>14388</v>
      </c>
      <c r="H390" s="25" t="s">
        <v>1595</v>
      </c>
    </row>
    <row r="391" spans="1:8" ht="14.4" x14ac:dyDescent="0.3">
      <c r="A391" s="58">
        <v>1143872</v>
      </c>
      <c r="B391" s="8" t="s">
        <v>2685</v>
      </c>
      <c r="C391" s="8" t="s">
        <v>2669</v>
      </c>
      <c r="D391" s="6">
        <v>42275</v>
      </c>
      <c r="E391" s="16">
        <v>60000</v>
      </c>
      <c r="F391" s="16">
        <v>0</v>
      </c>
      <c r="G391" s="16">
        <v>60000</v>
      </c>
      <c r="H391" s="25" t="s">
        <v>1595</v>
      </c>
    </row>
    <row r="392" spans="1:8" ht="14.4" x14ac:dyDescent="0.3">
      <c r="A392" s="58">
        <v>1118351</v>
      </c>
      <c r="B392" s="8" t="s">
        <v>2686</v>
      </c>
      <c r="C392" s="8" t="s">
        <v>2290</v>
      </c>
      <c r="D392" s="6">
        <v>39615</v>
      </c>
      <c r="E392" s="16">
        <v>556130</v>
      </c>
      <c r="F392" s="16">
        <v>330000</v>
      </c>
      <c r="G392" s="16">
        <v>226130</v>
      </c>
      <c r="H392" s="25" t="s">
        <v>1595</v>
      </c>
    </row>
    <row r="393" spans="1:8" ht="14.4" x14ac:dyDescent="0.3">
      <c r="A393" s="58">
        <v>1128320</v>
      </c>
      <c r="B393" s="58" t="s">
        <v>2687</v>
      </c>
      <c r="C393" s="58" t="s">
        <v>2339</v>
      </c>
      <c r="D393" s="6">
        <v>40014</v>
      </c>
      <c r="E393" s="16">
        <v>385146</v>
      </c>
      <c r="F393" s="16">
        <v>285146</v>
      </c>
      <c r="G393" s="16">
        <v>100000</v>
      </c>
      <c r="H393" s="25" t="s">
        <v>1595</v>
      </c>
    </row>
    <row r="394" spans="1:8" ht="14.4" x14ac:dyDescent="0.3">
      <c r="A394" s="58">
        <v>1096627</v>
      </c>
      <c r="B394" s="8" t="s">
        <v>2688</v>
      </c>
      <c r="C394" s="8" t="s">
        <v>2290</v>
      </c>
      <c r="D394" s="6">
        <v>40529</v>
      </c>
      <c r="E394" s="16">
        <v>310489</v>
      </c>
      <c r="F394" s="16">
        <v>235000</v>
      </c>
      <c r="G394" s="16">
        <v>75489</v>
      </c>
      <c r="H394" s="25" t="s">
        <v>1595</v>
      </c>
    </row>
    <row r="395" spans="1:8" ht="14.4" x14ac:dyDescent="0.3">
      <c r="A395" s="58">
        <v>1158141</v>
      </c>
      <c r="B395" s="8" t="s">
        <v>2689</v>
      </c>
      <c r="C395" s="8" t="s">
        <v>2319</v>
      </c>
      <c r="D395" s="6">
        <v>40605</v>
      </c>
      <c r="E395" s="16">
        <v>133083</v>
      </c>
      <c r="F395" s="16">
        <v>0</v>
      </c>
      <c r="G395" s="16">
        <v>133083</v>
      </c>
      <c r="H395" s="25" t="s">
        <v>1595</v>
      </c>
    </row>
    <row r="396" spans="1:8" ht="14.4" x14ac:dyDescent="0.3">
      <c r="A396" s="58">
        <v>1065118</v>
      </c>
      <c r="B396" s="8" t="s">
        <v>2690</v>
      </c>
      <c r="C396" s="8" t="s">
        <v>2328</v>
      </c>
      <c r="D396" s="6">
        <v>40821</v>
      </c>
      <c r="E396" s="16">
        <v>571100</v>
      </c>
      <c r="F396" s="16">
        <v>481213.2</v>
      </c>
      <c r="G396" s="16">
        <v>89886.799999999988</v>
      </c>
      <c r="H396" s="25" t="s">
        <v>1595</v>
      </c>
    </row>
    <row r="397" spans="1:8" ht="14.4" x14ac:dyDescent="0.3">
      <c r="A397" s="58">
        <v>1174608</v>
      </c>
      <c r="B397" s="8" t="s">
        <v>2691</v>
      </c>
      <c r="C397" s="8" t="s">
        <v>2328</v>
      </c>
      <c r="D397" s="6">
        <v>41247</v>
      </c>
      <c r="E397" s="16">
        <v>209431.2</v>
      </c>
      <c r="F397" s="16">
        <v>150000</v>
      </c>
      <c r="G397" s="16">
        <v>59431.200000000012</v>
      </c>
      <c r="H397" s="25" t="s">
        <v>1595</v>
      </c>
    </row>
    <row r="398" spans="1:8" ht="14.4" x14ac:dyDescent="0.3">
      <c r="A398" s="58">
        <v>1176965</v>
      </c>
      <c r="B398" s="8" t="s">
        <v>2692</v>
      </c>
      <c r="C398" s="8" t="s">
        <v>2307</v>
      </c>
      <c r="D398" s="6">
        <v>41247</v>
      </c>
      <c r="E398" s="16">
        <v>20032</v>
      </c>
      <c r="F398" s="16">
        <v>0</v>
      </c>
      <c r="G398" s="16">
        <v>20032</v>
      </c>
      <c r="H398" s="25" t="s">
        <v>1595</v>
      </c>
    </row>
    <row r="399" spans="1:8" ht="14.4" x14ac:dyDescent="0.3">
      <c r="A399" s="8">
        <v>1117366</v>
      </c>
      <c r="B399" s="8" t="s">
        <v>2693</v>
      </c>
      <c r="C399" s="8" t="s">
        <v>2319</v>
      </c>
      <c r="D399" s="6">
        <v>41338</v>
      </c>
      <c r="E399" s="16">
        <v>688758</v>
      </c>
      <c r="F399" s="16">
        <v>577998</v>
      </c>
      <c r="G399" s="16">
        <v>110760</v>
      </c>
      <c r="H399" s="25" t="s">
        <v>1595</v>
      </c>
    </row>
    <row r="400" spans="1:8" ht="14.4" x14ac:dyDescent="0.3">
      <c r="A400" s="8">
        <v>1182591</v>
      </c>
      <c r="B400" s="8" t="s">
        <v>2694</v>
      </c>
      <c r="C400" s="8" t="s">
        <v>2328</v>
      </c>
      <c r="D400" s="6">
        <v>41575</v>
      </c>
      <c r="E400" s="16">
        <v>178183.8</v>
      </c>
      <c r="F400" s="16">
        <v>130000</v>
      </c>
      <c r="G400" s="16">
        <v>48183.799999999988</v>
      </c>
      <c r="H400" s="25" t="s">
        <v>1595</v>
      </c>
    </row>
    <row r="401" spans="1:8" ht="14.4" x14ac:dyDescent="0.3">
      <c r="A401" s="8">
        <v>1174076</v>
      </c>
      <c r="B401" s="8" t="s">
        <v>2695</v>
      </c>
      <c r="C401" s="8" t="s">
        <v>2311</v>
      </c>
      <c r="D401" s="6">
        <v>41870</v>
      </c>
      <c r="E401" s="16">
        <v>64792</v>
      </c>
      <c r="F401" s="16">
        <v>7500</v>
      </c>
      <c r="G401" s="16">
        <v>57292</v>
      </c>
      <c r="H401" s="25" t="s">
        <v>1595</v>
      </c>
    </row>
    <row r="402" spans="1:8" ht="14.4" x14ac:dyDescent="0.3">
      <c r="A402" s="8">
        <v>1154259</v>
      </c>
      <c r="B402" s="8" t="s">
        <v>2696</v>
      </c>
      <c r="C402" s="8" t="s">
        <v>2328</v>
      </c>
      <c r="D402" s="6">
        <v>42041</v>
      </c>
      <c r="E402" s="16">
        <v>167816.53</v>
      </c>
      <c r="F402" s="16">
        <v>113179.6</v>
      </c>
      <c r="G402" s="16">
        <v>54636.929999999993</v>
      </c>
      <c r="H402" s="25" t="s">
        <v>1595</v>
      </c>
    </row>
    <row r="403" spans="1:8" ht="14.4" x14ac:dyDescent="0.3">
      <c r="A403" s="8">
        <v>1189603</v>
      </c>
      <c r="B403" s="8" t="s">
        <v>2697</v>
      </c>
      <c r="C403" s="8" t="s">
        <v>2345</v>
      </c>
      <c r="D403" s="6">
        <v>42095</v>
      </c>
      <c r="E403" s="16">
        <v>596560.63</v>
      </c>
      <c r="F403" s="16">
        <v>566560</v>
      </c>
      <c r="G403" s="16">
        <v>30000.630000000005</v>
      </c>
      <c r="H403" s="25" t="s">
        <v>1595</v>
      </c>
    </row>
    <row r="404" spans="1:8" ht="14.4" x14ac:dyDescent="0.3">
      <c r="A404" s="8">
        <v>1101234</v>
      </c>
      <c r="B404" s="8" t="s">
        <v>2698</v>
      </c>
      <c r="C404" s="8" t="s">
        <v>2699</v>
      </c>
      <c r="D404" s="6">
        <v>42320</v>
      </c>
      <c r="E404" s="16">
        <v>289763.96999999997</v>
      </c>
      <c r="F404" s="16">
        <v>0</v>
      </c>
      <c r="G404" s="16">
        <v>289763.96999999997</v>
      </c>
      <c r="H404" s="8" t="s">
        <v>1596</v>
      </c>
    </row>
    <row r="405" spans="1:8" ht="14.4" x14ac:dyDescent="0.3">
      <c r="A405" s="8">
        <v>1201379</v>
      </c>
      <c r="B405" s="8" t="s">
        <v>2700</v>
      </c>
      <c r="C405" s="8" t="s">
        <v>57</v>
      </c>
      <c r="D405" s="6">
        <v>42383</v>
      </c>
      <c r="E405" s="16">
        <v>413814</v>
      </c>
      <c r="F405" s="16">
        <v>0</v>
      </c>
      <c r="G405" s="16">
        <v>413814</v>
      </c>
      <c r="H405" s="25" t="s">
        <v>1595</v>
      </c>
    </row>
    <row r="406" spans="1:8" ht="14.4" x14ac:dyDescent="0.3">
      <c r="A406" s="8">
        <v>1047777</v>
      </c>
      <c r="B406" s="8" t="s">
        <v>2701</v>
      </c>
      <c r="C406" s="8" t="s">
        <v>2339</v>
      </c>
      <c r="D406" s="6">
        <v>42383</v>
      </c>
      <c r="E406" s="16">
        <v>621084</v>
      </c>
      <c r="F406" s="16">
        <v>0</v>
      </c>
      <c r="G406" s="16">
        <v>621084</v>
      </c>
      <c r="H406" s="25" t="s">
        <v>1595</v>
      </c>
    </row>
    <row r="407" spans="1:8" ht="14.4" x14ac:dyDescent="0.3">
      <c r="A407" s="8">
        <v>1201210</v>
      </c>
      <c r="B407" s="8" t="s">
        <v>2702</v>
      </c>
      <c r="C407" s="8" t="s">
        <v>2339</v>
      </c>
      <c r="D407" s="6">
        <v>42383</v>
      </c>
      <c r="E407" s="16">
        <v>99360</v>
      </c>
      <c r="F407" s="16">
        <v>0</v>
      </c>
      <c r="G407" s="16">
        <v>99360</v>
      </c>
      <c r="H407" s="25" t="s">
        <v>1595</v>
      </c>
    </row>
    <row r="408" spans="1:8" ht="14.4" x14ac:dyDescent="0.3">
      <c r="A408" s="8">
        <v>1200245</v>
      </c>
      <c r="B408" s="8" t="s">
        <v>2703</v>
      </c>
      <c r="C408" s="8" t="s">
        <v>2328</v>
      </c>
      <c r="D408" s="6">
        <v>42383</v>
      </c>
      <c r="E408" s="16">
        <v>172464</v>
      </c>
      <c r="F408" s="16">
        <v>10000</v>
      </c>
      <c r="G408" s="16">
        <v>162464</v>
      </c>
      <c r="H408" s="25" t="s">
        <v>1595</v>
      </c>
    </row>
    <row r="409" spans="1:8" ht="14.4" x14ac:dyDescent="0.3">
      <c r="A409" s="8">
        <v>1050737</v>
      </c>
      <c r="B409" s="8" t="s">
        <v>2704</v>
      </c>
      <c r="C409" s="8" t="s">
        <v>2325</v>
      </c>
      <c r="D409" s="6">
        <v>42416</v>
      </c>
      <c r="E409" s="16">
        <v>67644</v>
      </c>
      <c r="F409" s="16">
        <v>59244</v>
      </c>
      <c r="G409" s="16">
        <v>8400</v>
      </c>
      <c r="H409" s="25" t="s">
        <v>1595</v>
      </c>
    </row>
    <row r="410" spans="1:8" ht="14.4" x14ac:dyDescent="0.3">
      <c r="A410" s="8">
        <v>1200614</v>
      </c>
      <c r="B410" s="8" t="s">
        <v>2705</v>
      </c>
      <c r="C410" s="8" t="s">
        <v>2706</v>
      </c>
      <c r="D410" s="6">
        <v>42416</v>
      </c>
      <c r="E410" s="16">
        <v>524620</v>
      </c>
      <c r="F410" s="16">
        <v>0</v>
      </c>
      <c r="G410" s="16">
        <v>524620</v>
      </c>
      <c r="H410" s="25" t="s">
        <v>1595</v>
      </c>
    </row>
    <row r="411" spans="1:8" ht="14.4" x14ac:dyDescent="0.3">
      <c r="A411" s="8">
        <v>1179909</v>
      </c>
      <c r="B411" s="8" t="s">
        <v>2707</v>
      </c>
      <c r="C411" s="8" t="s">
        <v>2708</v>
      </c>
      <c r="D411" s="6">
        <v>42416</v>
      </c>
      <c r="E411" s="16">
        <v>6072</v>
      </c>
      <c r="F411" s="16">
        <v>0</v>
      </c>
      <c r="G411" s="16">
        <v>6072</v>
      </c>
      <c r="H411" s="25" t="s">
        <v>1595</v>
      </c>
    </row>
    <row r="412" spans="1:8" ht="14.4" x14ac:dyDescent="0.3">
      <c r="A412" s="8">
        <v>1191063</v>
      </c>
      <c r="B412" s="8" t="s">
        <v>2709</v>
      </c>
      <c r="C412" s="8" t="s">
        <v>2328</v>
      </c>
      <c r="D412" s="6">
        <v>42416</v>
      </c>
      <c r="E412" s="16">
        <v>150238</v>
      </c>
      <c r="F412" s="16">
        <v>136846</v>
      </c>
      <c r="G412" s="16">
        <v>13392</v>
      </c>
      <c r="H412" s="25" t="s">
        <v>1595</v>
      </c>
    </row>
    <row r="413" spans="1:8" ht="14.4" x14ac:dyDescent="0.3">
      <c r="A413" s="8">
        <v>1201610</v>
      </c>
      <c r="B413" s="8" t="s">
        <v>2710</v>
      </c>
      <c r="C413" s="8" t="s">
        <v>2328</v>
      </c>
      <c r="D413" s="6">
        <v>42416</v>
      </c>
      <c r="E413" s="16">
        <v>14504</v>
      </c>
      <c r="F413" s="16">
        <v>0</v>
      </c>
      <c r="G413" s="16">
        <v>14504</v>
      </c>
      <c r="H413" s="25" t="s">
        <v>1595</v>
      </c>
    </row>
    <row r="414" spans="1:8" ht="14.4" x14ac:dyDescent="0.3">
      <c r="A414" s="8">
        <v>1197736</v>
      </c>
      <c r="B414" s="8" t="s">
        <v>2711</v>
      </c>
      <c r="C414" s="8" t="s">
        <v>2345</v>
      </c>
      <c r="D414" s="6">
        <v>42416</v>
      </c>
      <c r="E414" s="16">
        <v>129334</v>
      </c>
      <c r="F414" s="16">
        <v>0</v>
      </c>
      <c r="G414" s="16">
        <v>129334</v>
      </c>
      <c r="H414" s="25" t="s">
        <v>1595</v>
      </c>
    </row>
    <row r="415" spans="1:8" ht="14.4" x14ac:dyDescent="0.3">
      <c r="A415" s="8">
        <v>1112405</v>
      </c>
      <c r="B415" s="8" t="s">
        <v>2712</v>
      </c>
      <c r="C415" s="8" t="s">
        <v>2373</v>
      </c>
      <c r="D415" s="6">
        <v>42416</v>
      </c>
      <c r="E415" s="16">
        <v>299136</v>
      </c>
      <c r="F415" s="16">
        <v>175320</v>
      </c>
      <c r="G415" s="16">
        <v>123816</v>
      </c>
      <c r="H415" s="25" t="s">
        <v>1595</v>
      </c>
    </row>
    <row r="416" spans="1:8" ht="14.4" x14ac:dyDescent="0.3">
      <c r="A416" s="8">
        <v>1203828</v>
      </c>
      <c r="B416" s="8" t="s">
        <v>2713</v>
      </c>
      <c r="C416" s="8" t="s">
        <v>2391</v>
      </c>
      <c r="D416" s="6">
        <v>42471</v>
      </c>
      <c r="E416" s="16">
        <v>32344</v>
      </c>
      <c r="F416" s="16">
        <v>0</v>
      </c>
      <c r="G416" s="16">
        <v>32344</v>
      </c>
      <c r="H416" s="25" t="s">
        <v>1595</v>
      </c>
    </row>
    <row r="417" spans="1:8" ht="14.4" x14ac:dyDescent="0.3">
      <c r="A417" s="8">
        <v>1202108</v>
      </c>
      <c r="B417" s="8" t="s">
        <v>2714</v>
      </c>
      <c r="C417" s="8" t="s">
        <v>2384</v>
      </c>
      <c r="D417" s="6">
        <v>42509</v>
      </c>
      <c r="E417" s="16">
        <v>29440</v>
      </c>
      <c r="F417" s="16">
        <v>10000</v>
      </c>
      <c r="G417" s="16">
        <v>19440</v>
      </c>
      <c r="H417" s="25" t="s">
        <v>1595</v>
      </c>
    </row>
    <row r="418" spans="1:8" ht="14.4" x14ac:dyDescent="0.3">
      <c r="A418" s="8">
        <v>1150479</v>
      </c>
      <c r="B418" s="8" t="s">
        <v>2715</v>
      </c>
      <c r="C418" s="8" t="s">
        <v>2650</v>
      </c>
      <c r="D418" s="6">
        <v>42509</v>
      </c>
      <c r="E418" s="16">
        <v>13744</v>
      </c>
      <c r="F418" s="16">
        <v>0</v>
      </c>
      <c r="G418" s="16">
        <v>13744</v>
      </c>
      <c r="H418" s="25" t="s">
        <v>1595</v>
      </c>
    </row>
    <row r="419" spans="1:8" ht="14.4" x14ac:dyDescent="0.3">
      <c r="A419" s="59">
        <v>1200093</v>
      </c>
      <c r="B419" s="8" t="s">
        <v>2716</v>
      </c>
      <c r="C419" s="8" t="s">
        <v>2345</v>
      </c>
      <c r="D419" s="6">
        <v>42471</v>
      </c>
      <c r="E419" s="16">
        <v>348942</v>
      </c>
      <c r="F419" s="16">
        <v>326942</v>
      </c>
      <c r="G419" s="16">
        <v>22000</v>
      </c>
      <c r="H419" s="25" t="s">
        <v>1595</v>
      </c>
    </row>
    <row r="420" spans="1:8" ht="14.4" x14ac:dyDescent="0.3">
      <c r="A420" s="59">
        <v>1202486</v>
      </c>
      <c r="B420" s="8" t="s">
        <v>2717</v>
      </c>
      <c r="C420" s="8" t="s">
        <v>2373</v>
      </c>
      <c r="D420" s="6">
        <v>42509</v>
      </c>
      <c r="E420" s="16">
        <v>90072</v>
      </c>
      <c r="F420" s="16">
        <v>0</v>
      </c>
      <c r="G420" s="16">
        <v>90072</v>
      </c>
      <c r="H420" s="25" t="s">
        <v>1595</v>
      </c>
    </row>
    <row r="421" spans="1:8" ht="14.4" x14ac:dyDescent="0.3">
      <c r="A421" s="59">
        <v>1201337</v>
      </c>
      <c r="B421" s="8" t="s">
        <v>2718</v>
      </c>
      <c r="C421" s="8" t="s">
        <v>2379</v>
      </c>
      <c r="D421" s="6">
        <v>42528</v>
      </c>
      <c r="E421" s="16">
        <v>20568</v>
      </c>
      <c r="F421" s="16">
        <v>0</v>
      </c>
      <c r="G421" s="16">
        <v>20568</v>
      </c>
      <c r="H421" s="25" t="s">
        <v>1595</v>
      </c>
    </row>
    <row r="422" spans="1:8" ht="14.4" x14ac:dyDescent="0.3">
      <c r="A422" s="59">
        <v>1179793</v>
      </c>
      <c r="B422" s="8" t="s">
        <v>2394</v>
      </c>
      <c r="C422" s="8" t="s">
        <v>2345</v>
      </c>
      <c r="D422" s="6">
        <v>42545</v>
      </c>
      <c r="E422" s="16">
        <v>58942</v>
      </c>
      <c r="F422" s="16">
        <v>51196</v>
      </c>
      <c r="G422" s="16">
        <v>7746</v>
      </c>
      <c r="H422" s="25" t="s">
        <v>1595</v>
      </c>
    </row>
    <row r="423" spans="1:8" ht="14.4" x14ac:dyDescent="0.3">
      <c r="A423" s="59">
        <v>1172468</v>
      </c>
      <c r="B423" s="8" t="s">
        <v>2719</v>
      </c>
      <c r="C423" s="8" t="s">
        <v>2328</v>
      </c>
      <c r="D423" s="6">
        <v>41338</v>
      </c>
      <c r="E423" s="16">
        <v>156867.46</v>
      </c>
      <c r="F423" s="16">
        <v>0</v>
      </c>
      <c r="G423" s="16">
        <v>156867.46</v>
      </c>
      <c r="H423" s="25" t="s">
        <v>1595</v>
      </c>
    </row>
    <row r="424" spans="1:8" ht="14.4" x14ac:dyDescent="0.3">
      <c r="A424" s="59">
        <v>1181466</v>
      </c>
      <c r="B424" s="8" t="s">
        <v>2720</v>
      </c>
      <c r="C424" s="8" t="s">
        <v>2650</v>
      </c>
      <c r="D424" s="6">
        <v>41661</v>
      </c>
      <c r="E424" s="16">
        <v>604098</v>
      </c>
      <c r="F424" s="16">
        <v>298864</v>
      </c>
      <c r="G424" s="16">
        <v>305234</v>
      </c>
      <c r="H424" s="25" t="s">
        <v>1595</v>
      </c>
    </row>
    <row r="425" spans="1:8" ht="14.4" x14ac:dyDescent="0.3">
      <c r="A425" s="59">
        <v>1187488</v>
      </c>
      <c r="B425" s="8" t="s">
        <v>2721</v>
      </c>
      <c r="C425" s="8" t="s">
        <v>2345</v>
      </c>
      <c r="D425" s="6">
        <v>41960</v>
      </c>
      <c r="E425" s="16">
        <v>273634</v>
      </c>
      <c r="F425" s="16">
        <v>0</v>
      </c>
      <c r="G425" s="16">
        <v>273634</v>
      </c>
      <c r="H425" s="25" t="s">
        <v>1595</v>
      </c>
    </row>
    <row r="426" spans="1:8" ht="14.4" x14ac:dyDescent="0.3">
      <c r="A426" s="59">
        <v>1171570</v>
      </c>
      <c r="B426" s="8" t="s">
        <v>2722</v>
      </c>
      <c r="C426" s="8" t="s">
        <v>2304</v>
      </c>
      <c r="D426" s="6">
        <v>41960</v>
      </c>
      <c r="E426" s="16">
        <v>410986.05</v>
      </c>
      <c r="F426" s="16">
        <v>0</v>
      </c>
      <c r="G426" s="16">
        <v>410986.05</v>
      </c>
      <c r="H426" s="25" t="s">
        <v>1595</v>
      </c>
    </row>
    <row r="427" spans="1:8" ht="14.4" x14ac:dyDescent="0.3">
      <c r="A427" s="59">
        <v>1187788</v>
      </c>
      <c r="B427" s="8" t="s">
        <v>2723</v>
      </c>
      <c r="C427" s="8" t="s">
        <v>2391</v>
      </c>
      <c r="D427" s="6">
        <v>41985</v>
      </c>
      <c r="E427" s="16">
        <v>249450</v>
      </c>
      <c r="F427" s="16">
        <v>0</v>
      </c>
      <c r="G427" s="16">
        <v>249450</v>
      </c>
      <c r="H427" s="25" t="s">
        <v>1595</v>
      </c>
    </row>
    <row r="428" spans="1:8" ht="14.4" x14ac:dyDescent="0.3">
      <c r="A428" s="59">
        <v>1198678</v>
      </c>
      <c r="B428" s="8" t="s">
        <v>2724</v>
      </c>
      <c r="C428" s="8" t="s">
        <v>2328</v>
      </c>
      <c r="D428" s="6">
        <v>42305</v>
      </c>
      <c r="E428" s="16">
        <v>1146038</v>
      </c>
      <c r="F428" s="16">
        <v>0</v>
      </c>
      <c r="G428" s="16">
        <v>1146038</v>
      </c>
      <c r="H428" s="25" t="s">
        <v>1595</v>
      </c>
    </row>
    <row r="429" spans="1:8" ht="14.4" x14ac:dyDescent="0.3">
      <c r="A429" s="59">
        <v>1200404</v>
      </c>
      <c r="B429" s="8" t="s">
        <v>2725</v>
      </c>
      <c r="C429" s="8" t="s">
        <v>2650</v>
      </c>
      <c r="D429" s="6">
        <v>42305</v>
      </c>
      <c r="E429" s="16">
        <v>24624</v>
      </c>
      <c r="F429" s="16">
        <v>0</v>
      </c>
      <c r="G429" s="16">
        <v>24624</v>
      </c>
      <c r="H429" s="25" t="s">
        <v>1595</v>
      </c>
    </row>
    <row r="430" spans="1:8" ht="14.4" x14ac:dyDescent="0.3">
      <c r="A430" s="59">
        <v>1180563</v>
      </c>
      <c r="B430" s="8" t="s">
        <v>2726</v>
      </c>
      <c r="C430" s="8" t="s">
        <v>2373</v>
      </c>
      <c r="D430" s="6">
        <v>42345</v>
      </c>
      <c r="E430" s="16">
        <v>716040</v>
      </c>
      <c r="F430" s="16">
        <v>0</v>
      </c>
      <c r="G430" s="16">
        <v>716040</v>
      </c>
      <c r="H430" s="25" t="s">
        <v>1595</v>
      </c>
    </row>
    <row r="431" spans="1:8" ht="14.4" x14ac:dyDescent="0.3">
      <c r="A431" s="59">
        <v>1197306</v>
      </c>
      <c r="B431" s="8" t="s">
        <v>2727</v>
      </c>
      <c r="C431" s="8" t="s">
        <v>2345</v>
      </c>
      <c r="D431" s="6">
        <v>42345</v>
      </c>
      <c r="E431" s="16">
        <v>47112</v>
      </c>
      <c r="F431" s="16">
        <v>43488</v>
      </c>
      <c r="G431" s="16">
        <v>3624</v>
      </c>
      <c r="H431" s="25" t="s">
        <v>1595</v>
      </c>
    </row>
    <row r="432" spans="1:8" ht="14.4" x14ac:dyDescent="0.3">
      <c r="A432" s="59">
        <v>1199877</v>
      </c>
      <c r="B432" s="8" t="s">
        <v>2728</v>
      </c>
      <c r="C432" s="8" t="s">
        <v>2729</v>
      </c>
      <c r="D432" s="6">
        <v>42369</v>
      </c>
      <c r="E432" s="16">
        <v>179880</v>
      </c>
      <c r="F432" s="16">
        <v>0</v>
      </c>
      <c r="G432" s="16">
        <v>179880</v>
      </c>
      <c r="H432" s="25" t="s">
        <v>1595</v>
      </c>
    </row>
    <row r="433" spans="1:8" ht="14.4" x14ac:dyDescent="0.3">
      <c r="A433" s="59">
        <v>1197883</v>
      </c>
      <c r="B433" s="8" t="s">
        <v>2730</v>
      </c>
      <c r="C433" s="8" t="s">
        <v>2657</v>
      </c>
      <c r="D433" s="6">
        <v>42376</v>
      </c>
      <c r="E433" s="16">
        <v>23209.67</v>
      </c>
      <c r="F433" s="16">
        <v>0</v>
      </c>
      <c r="G433" s="16">
        <v>23209.67</v>
      </c>
      <c r="H433" s="8" t="s">
        <v>1596</v>
      </c>
    </row>
    <row r="434" spans="1:8" ht="14.4" x14ac:dyDescent="0.3">
      <c r="A434" s="59">
        <v>1203207</v>
      </c>
      <c r="B434" s="8" t="s">
        <v>2731</v>
      </c>
      <c r="C434" s="8" t="s">
        <v>2373</v>
      </c>
      <c r="D434" s="6">
        <v>42509</v>
      </c>
      <c r="E434" s="16">
        <v>222780</v>
      </c>
      <c r="F434" s="16">
        <v>0</v>
      </c>
      <c r="G434" s="16">
        <v>222780</v>
      </c>
      <c r="H434" s="25" t="s">
        <v>1595</v>
      </c>
    </row>
    <row r="435" spans="1:8" ht="14.4" x14ac:dyDescent="0.3">
      <c r="A435" s="59">
        <v>1195909</v>
      </c>
      <c r="B435" s="8" t="s">
        <v>2732</v>
      </c>
      <c r="C435" s="8" t="s">
        <v>2325</v>
      </c>
      <c r="D435" s="6">
        <v>42509</v>
      </c>
      <c r="E435" s="16">
        <v>46685.82</v>
      </c>
      <c r="F435" s="16">
        <v>0</v>
      </c>
      <c r="G435" s="16">
        <v>46685.82</v>
      </c>
      <c r="H435" s="25" t="s">
        <v>1595</v>
      </c>
    </row>
    <row r="436" spans="1:8" ht="14.4" x14ac:dyDescent="0.3">
      <c r="A436" s="59">
        <v>1193331</v>
      </c>
      <c r="B436" s="8" t="s">
        <v>2733</v>
      </c>
      <c r="C436" s="8" t="s">
        <v>2734</v>
      </c>
      <c r="D436" s="6">
        <v>42531</v>
      </c>
      <c r="E436" s="16">
        <v>355947</v>
      </c>
      <c r="F436" s="16">
        <v>255947</v>
      </c>
      <c r="G436" s="16">
        <v>100000</v>
      </c>
      <c r="H436" s="25" t="s">
        <v>1595</v>
      </c>
    </row>
    <row r="437" spans="1:8" ht="14.4" x14ac:dyDescent="0.3">
      <c r="A437" s="59">
        <v>1121000</v>
      </c>
      <c r="B437" s="8" t="s">
        <v>2735</v>
      </c>
      <c r="C437" s="8" t="s">
        <v>2736</v>
      </c>
      <c r="D437" s="6">
        <v>42545</v>
      </c>
      <c r="E437" s="16">
        <v>114240</v>
      </c>
      <c r="F437" s="16">
        <v>0</v>
      </c>
      <c r="G437" s="16">
        <v>114240</v>
      </c>
      <c r="H437" s="25" t="s">
        <v>1595</v>
      </c>
    </row>
    <row r="438" spans="1:8" ht="14.4" x14ac:dyDescent="0.3">
      <c r="A438" s="59">
        <v>1205462</v>
      </c>
      <c r="B438" s="8" t="s">
        <v>2737</v>
      </c>
      <c r="C438" s="8" t="s">
        <v>2328</v>
      </c>
      <c r="D438" s="6">
        <v>42593</v>
      </c>
      <c r="E438" s="16">
        <v>117432</v>
      </c>
      <c r="F438" s="16">
        <v>0</v>
      </c>
      <c r="G438" s="16">
        <v>117432</v>
      </c>
      <c r="H438" s="25" t="s">
        <v>1595</v>
      </c>
    </row>
    <row r="439" spans="1:8" ht="14.4" x14ac:dyDescent="0.3">
      <c r="A439" s="59">
        <v>1190526</v>
      </c>
      <c r="B439" s="8" t="s">
        <v>2738</v>
      </c>
      <c r="C439" s="8" t="s">
        <v>43</v>
      </c>
      <c r="D439" s="6">
        <v>42682</v>
      </c>
      <c r="E439" s="16">
        <v>15365</v>
      </c>
      <c r="F439" s="16">
        <v>0</v>
      </c>
      <c r="G439" s="16">
        <v>15365</v>
      </c>
      <c r="H439" s="25" t="s">
        <v>1595</v>
      </c>
    </row>
    <row r="440" spans="1:8" ht="14.4" x14ac:dyDescent="0.3">
      <c r="A440" s="59">
        <v>1144363</v>
      </c>
      <c r="B440" s="8" t="s">
        <v>2739</v>
      </c>
      <c r="C440" s="8" t="s">
        <v>2708</v>
      </c>
      <c r="D440" s="6">
        <v>42710</v>
      </c>
      <c r="E440" s="16">
        <v>116736</v>
      </c>
      <c r="F440" s="16">
        <v>58368</v>
      </c>
      <c r="G440" s="16">
        <v>58368</v>
      </c>
      <c r="H440" s="25" t="s">
        <v>1595</v>
      </c>
    </row>
    <row r="441" spans="1:8" ht="14.4" x14ac:dyDescent="0.3">
      <c r="A441" s="59">
        <v>1202257</v>
      </c>
      <c r="B441" s="8" t="s">
        <v>2740</v>
      </c>
      <c r="C441" s="8" t="s">
        <v>43</v>
      </c>
      <c r="D441" s="6">
        <v>42710</v>
      </c>
      <c r="E441" s="16">
        <v>198000</v>
      </c>
      <c r="F441" s="16">
        <v>0</v>
      </c>
      <c r="G441" s="16">
        <v>198000</v>
      </c>
      <c r="H441" s="25" t="s">
        <v>1595</v>
      </c>
    </row>
    <row r="442" spans="1:8" ht="14.4" x14ac:dyDescent="0.3">
      <c r="A442" s="59">
        <v>1203693</v>
      </c>
      <c r="B442" s="8" t="s">
        <v>2741</v>
      </c>
      <c r="C442" s="8" t="s">
        <v>2328</v>
      </c>
      <c r="D442" s="6">
        <v>42797</v>
      </c>
      <c r="E442" s="16">
        <v>34360</v>
      </c>
      <c r="F442" s="16">
        <v>0</v>
      </c>
      <c r="G442" s="16">
        <v>34360</v>
      </c>
      <c r="H442" s="25" t="s">
        <v>1595</v>
      </c>
    </row>
    <row r="443" spans="1:8" ht="14.4" x14ac:dyDescent="0.3">
      <c r="A443" s="59">
        <v>1047029</v>
      </c>
      <c r="B443" s="8" t="s">
        <v>2742</v>
      </c>
      <c r="C443" s="8" t="s">
        <v>2648</v>
      </c>
      <c r="D443" s="6">
        <v>42803</v>
      </c>
      <c r="E443" s="16">
        <v>9077</v>
      </c>
      <c r="F443" s="16">
        <v>0</v>
      </c>
      <c r="G443" s="16">
        <v>9077</v>
      </c>
      <c r="H443" s="25" t="s">
        <v>1595</v>
      </c>
    </row>
    <row r="444" spans="1:8" ht="14.4" x14ac:dyDescent="0.3">
      <c r="A444" s="58">
        <v>1154290</v>
      </c>
      <c r="B444" s="8" t="s">
        <v>2743</v>
      </c>
      <c r="C444" s="8" t="s">
        <v>2339</v>
      </c>
      <c r="D444" s="6">
        <v>40904</v>
      </c>
      <c r="E444" s="16">
        <v>435936</v>
      </c>
      <c r="F444" s="16">
        <v>384864</v>
      </c>
      <c r="G444" s="16">
        <v>51072</v>
      </c>
      <c r="H444" s="25" t="s">
        <v>1595</v>
      </c>
    </row>
    <row r="445" spans="1:8" ht="14.4" x14ac:dyDescent="0.3">
      <c r="A445" s="58">
        <v>1175672</v>
      </c>
      <c r="B445" s="8" t="s">
        <v>2744</v>
      </c>
      <c r="C445" s="8" t="s">
        <v>2319</v>
      </c>
      <c r="D445" s="6">
        <v>41247</v>
      </c>
      <c r="E445" s="16">
        <v>261264</v>
      </c>
      <c r="F445" s="16">
        <v>35256</v>
      </c>
      <c r="G445" s="16">
        <v>226008</v>
      </c>
      <c r="H445" s="25" t="s">
        <v>1595</v>
      </c>
    </row>
    <row r="446" spans="1:8" ht="14.4" x14ac:dyDescent="0.3">
      <c r="A446" s="59">
        <v>1120574</v>
      </c>
      <c r="B446" s="8" t="s">
        <v>2745</v>
      </c>
      <c r="C446" s="8" t="s">
        <v>2427</v>
      </c>
      <c r="D446" s="6">
        <v>41960</v>
      </c>
      <c r="E446" s="16">
        <v>625542.6</v>
      </c>
      <c r="F446" s="16">
        <v>270000</v>
      </c>
      <c r="G446" s="16">
        <v>355542.6</v>
      </c>
      <c r="H446" s="25" t="s">
        <v>1595</v>
      </c>
    </row>
    <row r="447" spans="1:8" ht="14.4" x14ac:dyDescent="0.3">
      <c r="A447" s="59">
        <v>1184108</v>
      </c>
      <c r="B447" s="8" t="s">
        <v>2746</v>
      </c>
      <c r="C447" s="8" t="s">
        <v>2339</v>
      </c>
      <c r="D447" s="6">
        <v>42041</v>
      </c>
      <c r="E447" s="16">
        <v>15648</v>
      </c>
      <c r="F447" s="16">
        <v>0</v>
      </c>
      <c r="G447" s="16">
        <v>15648</v>
      </c>
      <c r="H447" s="25" t="s">
        <v>1595</v>
      </c>
    </row>
    <row r="448" spans="1:8" ht="14.4" x14ac:dyDescent="0.3">
      <c r="A448" s="59">
        <v>1189884</v>
      </c>
      <c r="B448" s="8" t="s">
        <v>2747</v>
      </c>
      <c r="C448" s="8" t="s">
        <v>2345</v>
      </c>
      <c r="D448" s="6">
        <v>42095</v>
      </c>
      <c r="E448" s="16">
        <v>66600</v>
      </c>
      <c r="F448" s="16">
        <v>0</v>
      </c>
      <c r="G448" s="16">
        <v>66600</v>
      </c>
      <c r="H448" s="25" t="s">
        <v>1595</v>
      </c>
    </row>
    <row r="449" spans="1:8" ht="14.4" x14ac:dyDescent="0.3">
      <c r="A449" s="59">
        <v>1191124</v>
      </c>
      <c r="B449" s="8" t="s">
        <v>2748</v>
      </c>
      <c r="C449" s="8" t="s">
        <v>2666</v>
      </c>
      <c r="D449" s="6">
        <v>42095</v>
      </c>
      <c r="E449" s="16">
        <v>262041</v>
      </c>
      <c r="F449" s="16">
        <v>180000</v>
      </c>
      <c r="G449" s="16">
        <v>82041</v>
      </c>
      <c r="H449" s="25" t="s">
        <v>1595</v>
      </c>
    </row>
    <row r="450" spans="1:8" ht="14.4" x14ac:dyDescent="0.3">
      <c r="A450" s="59">
        <v>1195101</v>
      </c>
      <c r="B450" s="8" t="s">
        <v>2749</v>
      </c>
      <c r="C450" s="8" t="s">
        <v>2328</v>
      </c>
      <c r="D450" s="6">
        <v>42220</v>
      </c>
      <c r="E450" s="16">
        <v>117528</v>
      </c>
      <c r="F450" s="16">
        <v>0</v>
      </c>
      <c r="G450" s="16">
        <v>117528</v>
      </c>
      <c r="H450" s="25" t="s">
        <v>1595</v>
      </c>
    </row>
    <row r="451" spans="1:8" ht="14.4" x14ac:dyDescent="0.3">
      <c r="A451" s="59">
        <v>1177864</v>
      </c>
      <c r="B451" s="8" t="s">
        <v>2750</v>
      </c>
      <c r="C451" s="8" t="s">
        <v>2311</v>
      </c>
      <c r="D451" s="6">
        <v>42228</v>
      </c>
      <c r="E451" s="16">
        <v>143145</v>
      </c>
      <c r="F451" s="16">
        <v>63145</v>
      </c>
      <c r="G451" s="16">
        <v>80000</v>
      </c>
      <c r="H451" s="25" t="s">
        <v>1595</v>
      </c>
    </row>
    <row r="452" spans="1:8" ht="14.4" x14ac:dyDescent="0.3">
      <c r="A452" s="59">
        <v>1199480</v>
      </c>
      <c r="B452" s="8" t="s">
        <v>2751</v>
      </c>
      <c r="C452" s="8" t="s">
        <v>2650</v>
      </c>
      <c r="D452" s="6">
        <v>42305</v>
      </c>
      <c r="E452" s="16">
        <v>542898</v>
      </c>
      <c r="F452" s="16">
        <v>0</v>
      </c>
      <c r="G452" s="16">
        <v>542898</v>
      </c>
      <c r="H452" s="25" t="s">
        <v>1595</v>
      </c>
    </row>
    <row r="453" spans="1:8" ht="14.4" x14ac:dyDescent="0.3">
      <c r="A453" s="59">
        <v>1143378</v>
      </c>
      <c r="B453" s="8" t="s">
        <v>2752</v>
      </c>
      <c r="C453" s="8" t="s">
        <v>2373</v>
      </c>
      <c r="D453" s="6">
        <v>42545</v>
      </c>
      <c r="E453" s="16">
        <v>15977</v>
      </c>
      <c r="F453" s="16">
        <v>5000</v>
      </c>
      <c r="G453" s="16">
        <v>10977</v>
      </c>
      <c r="H453" s="25" t="s">
        <v>1595</v>
      </c>
    </row>
    <row r="454" spans="1:8" ht="14.4" x14ac:dyDescent="0.3">
      <c r="A454" s="59">
        <v>1196956</v>
      </c>
      <c r="B454" s="8" t="s">
        <v>2753</v>
      </c>
      <c r="C454" s="8" t="s">
        <v>2754</v>
      </c>
      <c r="D454" s="6">
        <v>42583</v>
      </c>
      <c r="E454" s="16">
        <v>16877.919999999998</v>
      </c>
      <c r="F454" s="16">
        <v>0</v>
      </c>
      <c r="G454" s="16">
        <v>16877.919999999998</v>
      </c>
      <c r="H454" s="8" t="s">
        <v>1596</v>
      </c>
    </row>
    <row r="455" spans="1:8" ht="14.4" x14ac:dyDescent="0.3">
      <c r="A455" s="59">
        <v>1202683</v>
      </c>
      <c r="B455" s="8" t="s">
        <v>2755</v>
      </c>
      <c r="C455" s="8" t="s">
        <v>2311</v>
      </c>
      <c r="D455" s="6">
        <v>42710</v>
      </c>
      <c r="E455" s="16">
        <v>17280</v>
      </c>
      <c r="F455" s="16">
        <v>0</v>
      </c>
      <c r="G455" s="16">
        <v>17280</v>
      </c>
      <c r="H455" s="25" t="s">
        <v>1595</v>
      </c>
    </row>
    <row r="456" spans="1:8" ht="14.4" x14ac:dyDescent="0.3">
      <c r="A456" s="59">
        <v>1201746</v>
      </c>
      <c r="B456" s="8" t="s">
        <v>2756</v>
      </c>
      <c r="C456" s="8" t="s">
        <v>57</v>
      </c>
      <c r="D456" s="6">
        <v>42710</v>
      </c>
      <c r="E456" s="16">
        <v>9277</v>
      </c>
      <c r="F456" s="16">
        <v>0</v>
      </c>
      <c r="G456" s="16">
        <v>9277</v>
      </c>
      <c r="H456" s="25" t="s">
        <v>1595</v>
      </c>
    </row>
    <row r="457" spans="1:8" ht="14.4" x14ac:dyDescent="0.3">
      <c r="A457" s="59">
        <v>1208104</v>
      </c>
      <c r="B457" s="8" t="s">
        <v>2757</v>
      </c>
      <c r="C457" s="8" t="s">
        <v>57</v>
      </c>
      <c r="D457" s="6">
        <v>42710</v>
      </c>
      <c r="E457" s="16">
        <v>55872</v>
      </c>
      <c r="F457" s="16">
        <v>53272</v>
      </c>
      <c r="G457" s="16">
        <v>2600</v>
      </c>
      <c r="H457" s="25" t="s">
        <v>1595</v>
      </c>
    </row>
    <row r="458" spans="1:8" ht="14.4" x14ac:dyDescent="0.3">
      <c r="A458" s="59">
        <v>1078913</v>
      </c>
      <c r="B458" s="8" t="s">
        <v>2758</v>
      </c>
      <c r="C458" s="8" t="s">
        <v>2759</v>
      </c>
      <c r="D458" s="6">
        <v>42760</v>
      </c>
      <c r="E458" s="16">
        <v>15480</v>
      </c>
      <c r="F458" s="16">
        <v>0</v>
      </c>
      <c r="G458" s="16">
        <v>15480</v>
      </c>
      <c r="H458" s="25" t="s">
        <v>1595</v>
      </c>
    </row>
    <row r="459" spans="1:8" ht="14.4" x14ac:dyDescent="0.3">
      <c r="A459" s="59">
        <v>1210414</v>
      </c>
      <c r="B459" s="8" t="s">
        <v>2760</v>
      </c>
      <c r="C459" s="8" t="s">
        <v>2328</v>
      </c>
      <c r="D459" s="6">
        <v>42760</v>
      </c>
      <c r="E459" s="16">
        <v>39228</v>
      </c>
      <c r="F459" s="16">
        <v>0</v>
      </c>
      <c r="G459" s="16">
        <v>39228</v>
      </c>
      <c r="H459" s="25" t="s">
        <v>1595</v>
      </c>
    </row>
    <row r="460" spans="1:8" ht="14.4" x14ac:dyDescent="0.3">
      <c r="A460" s="59">
        <v>1205713</v>
      </c>
      <c r="B460" s="8" t="s">
        <v>2761</v>
      </c>
      <c r="C460" s="8" t="s">
        <v>57</v>
      </c>
      <c r="D460" s="6">
        <v>42795</v>
      </c>
      <c r="E460" s="16">
        <v>359304</v>
      </c>
      <c r="F460" s="16">
        <v>0</v>
      </c>
      <c r="G460" s="16">
        <v>359304</v>
      </c>
      <c r="H460" s="25" t="s">
        <v>1595</v>
      </c>
    </row>
    <row r="461" spans="1:8" ht="14.4" x14ac:dyDescent="0.3">
      <c r="A461" s="59">
        <v>1210694</v>
      </c>
      <c r="B461" s="8" t="s">
        <v>2762</v>
      </c>
      <c r="C461" s="8" t="s">
        <v>2669</v>
      </c>
      <c r="D461" s="6">
        <v>42795</v>
      </c>
      <c r="E461" s="16">
        <v>201204</v>
      </c>
      <c r="F461" s="16">
        <v>0</v>
      </c>
      <c r="G461" s="16">
        <v>201204</v>
      </c>
      <c r="H461" s="25" t="s">
        <v>1595</v>
      </c>
    </row>
    <row r="462" spans="1:8" ht="14.4" x14ac:dyDescent="0.3">
      <c r="A462" s="59">
        <v>1151400</v>
      </c>
      <c r="B462" s="8" t="s">
        <v>2763</v>
      </c>
      <c r="C462" s="8" t="s">
        <v>43</v>
      </c>
      <c r="D462" s="6">
        <v>42803</v>
      </c>
      <c r="E462" s="16">
        <v>217296</v>
      </c>
      <c r="F462" s="16">
        <v>30000</v>
      </c>
      <c r="G462" s="16">
        <v>187296</v>
      </c>
      <c r="H462" s="25" t="s">
        <v>1595</v>
      </c>
    </row>
    <row r="463" spans="1:8" ht="14.4" x14ac:dyDescent="0.3">
      <c r="A463" s="59">
        <v>1183595</v>
      </c>
      <c r="B463" s="8" t="s">
        <v>2764</v>
      </c>
      <c r="C463" s="8" t="s">
        <v>2650</v>
      </c>
      <c r="D463" s="6">
        <v>42803</v>
      </c>
      <c r="E463" s="16">
        <v>211472</v>
      </c>
      <c r="F463" s="16">
        <v>0</v>
      </c>
      <c r="G463" s="16">
        <v>211472</v>
      </c>
      <c r="H463" s="25" t="s">
        <v>1595</v>
      </c>
    </row>
    <row r="464" spans="1:8" ht="14.4" x14ac:dyDescent="0.3">
      <c r="A464" s="59">
        <v>1206954</v>
      </c>
      <c r="B464" s="8" t="s">
        <v>2765</v>
      </c>
      <c r="C464" s="8" t="s">
        <v>2766</v>
      </c>
      <c r="D464" s="6">
        <v>42857</v>
      </c>
      <c r="E464" s="16">
        <v>47620</v>
      </c>
      <c r="F464" s="16">
        <v>0</v>
      </c>
      <c r="G464" s="16">
        <v>47620</v>
      </c>
      <c r="H464" s="8" t="s">
        <v>1596</v>
      </c>
    </row>
    <row r="465" spans="1:8" ht="14.4" x14ac:dyDescent="0.3">
      <c r="A465" s="59">
        <v>1203137</v>
      </c>
      <c r="B465" s="8" t="s">
        <v>2767</v>
      </c>
      <c r="C465" s="8" t="s">
        <v>2669</v>
      </c>
      <c r="D465" s="6">
        <v>42865</v>
      </c>
      <c r="E465" s="16">
        <v>45498</v>
      </c>
      <c r="F465" s="16">
        <v>0</v>
      </c>
      <c r="G465" s="16">
        <v>45498</v>
      </c>
      <c r="H465" s="25" t="s">
        <v>1595</v>
      </c>
    </row>
    <row r="466" spans="1:8" ht="14.4" x14ac:dyDescent="0.3">
      <c r="A466" s="59">
        <v>1207864</v>
      </c>
      <c r="B466" s="8" t="s">
        <v>2768</v>
      </c>
      <c r="C466" s="8" t="s">
        <v>2328</v>
      </c>
      <c r="D466" s="6">
        <v>42892</v>
      </c>
      <c r="E466" s="16">
        <v>45600</v>
      </c>
      <c r="F466" s="16">
        <v>0</v>
      </c>
      <c r="G466" s="16">
        <v>45600</v>
      </c>
      <c r="H466" s="25" t="s">
        <v>1595</v>
      </c>
    </row>
    <row r="467" spans="1:8" ht="14.4" x14ac:dyDescent="0.3">
      <c r="A467" s="59">
        <v>1200214</v>
      </c>
      <c r="B467" s="8" t="s">
        <v>2769</v>
      </c>
      <c r="C467" s="8" t="s">
        <v>2373</v>
      </c>
      <c r="D467" s="6">
        <v>42471</v>
      </c>
      <c r="E467" s="16">
        <v>137124</v>
      </c>
      <c r="F467" s="16">
        <v>67000</v>
      </c>
      <c r="G467" s="16">
        <v>70124</v>
      </c>
      <c r="H467" s="25" t="s">
        <v>1595</v>
      </c>
    </row>
    <row r="468" spans="1:8" ht="14.4" x14ac:dyDescent="0.3">
      <c r="A468" s="59">
        <v>1192761</v>
      </c>
      <c r="B468" s="8" t="s">
        <v>2770</v>
      </c>
      <c r="C468" s="8" t="s">
        <v>43</v>
      </c>
      <c r="D468" s="6">
        <v>42509</v>
      </c>
      <c r="E468" s="16">
        <v>51204</v>
      </c>
      <c r="F468" s="16">
        <v>36204</v>
      </c>
      <c r="G468" s="16">
        <v>15000</v>
      </c>
      <c r="H468" s="25" t="s">
        <v>1595</v>
      </c>
    </row>
    <row r="469" spans="1:8" ht="14.4" x14ac:dyDescent="0.3">
      <c r="A469" s="59">
        <v>1169935</v>
      </c>
      <c r="B469" s="8" t="s">
        <v>2771</v>
      </c>
      <c r="C469" s="8" t="s">
        <v>2650</v>
      </c>
      <c r="D469" s="6">
        <v>42738</v>
      </c>
      <c r="E469" s="16">
        <v>586116</v>
      </c>
      <c r="F469" s="16">
        <v>0</v>
      </c>
      <c r="G469" s="16">
        <v>586116</v>
      </c>
      <c r="H469" s="25" t="s">
        <v>1595</v>
      </c>
    </row>
    <row r="470" spans="1:8" ht="14.4" x14ac:dyDescent="0.3">
      <c r="A470" s="59">
        <v>1190267</v>
      </c>
      <c r="B470" s="8" t="s">
        <v>2772</v>
      </c>
      <c r="C470" s="8" t="s">
        <v>2373</v>
      </c>
      <c r="D470" s="6">
        <v>42832</v>
      </c>
      <c r="E470" s="16">
        <v>52992.6</v>
      </c>
      <c r="F470" s="16">
        <v>0</v>
      </c>
      <c r="G470" s="16">
        <v>52992.6</v>
      </c>
      <c r="H470" s="25" t="s">
        <v>1595</v>
      </c>
    </row>
    <row r="471" spans="1:8" ht="14.4" x14ac:dyDescent="0.3">
      <c r="A471" s="59">
        <v>1209798</v>
      </c>
      <c r="B471" s="8" t="s">
        <v>2773</v>
      </c>
      <c r="C471" s="8" t="s">
        <v>2774</v>
      </c>
      <c r="D471" s="6">
        <v>42857</v>
      </c>
      <c r="E471" s="16">
        <v>396791.18</v>
      </c>
      <c r="F471" s="16">
        <v>72230.539999999994</v>
      </c>
      <c r="G471" s="16">
        <v>324560.64000000001</v>
      </c>
      <c r="H471" s="8" t="s">
        <v>1596</v>
      </c>
    </row>
    <row r="472" spans="1:8" ht="14.4" x14ac:dyDescent="0.3">
      <c r="A472" s="59">
        <v>1173876</v>
      </c>
      <c r="B472" s="8" t="s">
        <v>2775</v>
      </c>
      <c r="C472" s="8" t="s">
        <v>2345</v>
      </c>
      <c r="D472" s="6">
        <v>42928</v>
      </c>
      <c r="E472" s="16">
        <v>109956</v>
      </c>
      <c r="F472" s="16">
        <v>0</v>
      </c>
      <c r="G472" s="16">
        <v>109956</v>
      </c>
      <c r="H472" s="25" t="s">
        <v>1595</v>
      </c>
    </row>
    <row r="473" spans="1:8" ht="14.4" x14ac:dyDescent="0.3">
      <c r="A473" s="59">
        <v>1211403</v>
      </c>
      <c r="B473" s="8" t="s">
        <v>2776</v>
      </c>
      <c r="C473" s="8" t="s">
        <v>2339</v>
      </c>
      <c r="D473" s="6">
        <v>42928</v>
      </c>
      <c r="E473" s="16">
        <v>60000</v>
      </c>
      <c r="F473" s="16">
        <v>0</v>
      </c>
      <c r="G473" s="16">
        <v>60000</v>
      </c>
      <c r="H473" s="25" t="s">
        <v>1595</v>
      </c>
    </row>
    <row r="474" spans="1:8" ht="14.4" x14ac:dyDescent="0.3">
      <c r="A474" s="59">
        <v>1208557</v>
      </c>
      <c r="B474" s="8" t="s">
        <v>2777</v>
      </c>
      <c r="C474" s="8" t="s">
        <v>57</v>
      </c>
      <c r="D474" s="6">
        <v>42928</v>
      </c>
      <c r="E474" s="16">
        <v>10440</v>
      </c>
      <c r="F474" s="16">
        <v>0</v>
      </c>
      <c r="G474" s="16">
        <v>10440</v>
      </c>
      <c r="H474" s="25" t="s">
        <v>1595</v>
      </c>
    </row>
    <row r="475" spans="1:8" ht="14.4" x14ac:dyDescent="0.3">
      <c r="A475" s="59">
        <v>1198298</v>
      </c>
      <c r="B475" s="8" t="s">
        <v>2778</v>
      </c>
      <c r="C475" s="8" t="s">
        <v>2708</v>
      </c>
      <c r="D475" s="6">
        <v>42305</v>
      </c>
      <c r="E475" s="16">
        <v>145848</v>
      </c>
      <c r="F475" s="16">
        <v>0</v>
      </c>
      <c r="G475" s="16">
        <v>145848</v>
      </c>
      <c r="H475" s="25" t="s">
        <v>1595</v>
      </c>
    </row>
    <row r="476" spans="1:8" ht="14.4" x14ac:dyDescent="0.3">
      <c r="A476" s="59">
        <v>1208408</v>
      </c>
      <c r="B476" s="8" t="s">
        <v>2779</v>
      </c>
      <c r="C476" s="8" t="s">
        <v>57</v>
      </c>
      <c r="D476" s="6">
        <v>42738</v>
      </c>
      <c r="E476" s="16">
        <v>131880</v>
      </c>
      <c r="F476" s="16">
        <v>0</v>
      </c>
      <c r="G476" s="16">
        <v>131880</v>
      </c>
      <c r="H476" s="25" t="s">
        <v>1595</v>
      </c>
    </row>
    <row r="477" spans="1:8" ht="14.4" x14ac:dyDescent="0.3">
      <c r="A477" s="59">
        <v>1187214</v>
      </c>
      <c r="B477" s="8" t="s">
        <v>2780</v>
      </c>
      <c r="C477" s="8" t="s">
        <v>2373</v>
      </c>
      <c r="D477" s="6">
        <v>42760</v>
      </c>
      <c r="E477" s="16">
        <v>182600</v>
      </c>
      <c r="F477" s="16">
        <v>54880</v>
      </c>
      <c r="G477" s="16">
        <v>127720</v>
      </c>
      <c r="H477" s="25" t="s">
        <v>1595</v>
      </c>
    </row>
    <row r="478" spans="1:8" ht="14.4" x14ac:dyDescent="0.3">
      <c r="A478" s="59">
        <v>1176518</v>
      </c>
      <c r="B478" s="8" t="s">
        <v>2781</v>
      </c>
      <c r="C478" s="8" t="s">
        <v>2345</v>
      </c>
      <c r="D478" s="6">
        <v>42857</v>
      </c>
      <c r="E478" s="16">
        <v>1039242</v>
      </c>
      <c r="F478" s="16">
        <v>699546</v>
      </c>
      <c r="G478" s="16">
        <v>339696</v>
      </c>
      <c r="H478" s="25" t="s">
        <v>1595</v>
      </c>
    </row>
    <row r="479" spans="1:8" ht="14.4" x14ac:dyDescent="0.3">
      <c r="A479" s="59">
        <v>1209102</v>
      </c>
      <c r="B479" s="8" t="s">
        <v>2782</v>
      </c>
      <c r="C479" s="8" t="s">
        <v>2384</v>
      </c>
      <c r="D479" s="6">
        <v>42865</v>
      </c>
      <c r="E479" s="16">
        <v>122904</v>
      </c>
      <c r="F479" s="16">
        <v>0</v>
      </c>
      <c r="G479" s="16">
        <v>122904</v>
      </c>
      <c r="H479" s="25" t="s">
        <v>1595</v>
      </c>
    </row>
    <row r="480" spans="1:8" ht="14.4" x14ac:dyDescent="0.3">
      <c r="A480" s="59">
        <v>1145382</v>
      </c>
      <c r="B480" s="8" t="s">
        <v>2783</v>
      </c>
      <c r="C480" s="8" t="s">
        <v>57</v>
      </c>
      <c r="D480" s="6">
        <v>42878</v>
      </c>
      <c r="E480" s="16">
        <v>223850</v>
      </c>
      <c r="F480" s="16">
        <v>90000</v>
      </c>
      <c r="G480" s="16">
        <v>133850</v>
      </c>
      <c r="H480" s="25" t="s">
        <v>1595</v>
      </c>
    </row>
    <row r="481" spans="1:8" ht="14.4" x14ac:dyDescent="0.3">
      <c r="A481" s="59">
        <v>1198689</v>
      </c>
      <c r="B481" s="8" t="s">
        <v>2784</v>
      </c>
      <c r="C481" s="8" t="s">
        <v>2345</v>
      </c>
      <c r="D481" s="6">
        <v>42892</v>
      </c>
      <c r="E481" s="16">
        <v>514024</v>
      </c>
      <c r="F481" s="16">
        <v>0</v>
      </c>
      <c r="G481" s="16">
        <v>514024</v>
      </c>
      <c r="H481" s="25" t="s">
        <v>1595</v>
      </c>
    </row>
    <row r="482" spans="1:8" ht="14.4" x14ac:dyDescent="0.3">
      <c r="A482" s="59">
        <v>1209398</v>
      </c>
      <c r="B482" s="8" t="s">
        <v>2785</v>
      </c>
      <c r="C482" s="8" t="s">
        <v>2669</v>
      </c>
      <c r="D482" s="6">
        <v>42892</v>
      </c>
      <c r="E482" s="16">
        <v>569852</v>
      </c>
      <c r="F482" s="16">
        <v>121018</v>
      </c>
      <c r="G482" s="16">
        <v>448834</v>
      </c>
      <c r="H482" s="25" t="s">
        <v>1595</v>
      </c>
    </row>
    <row r="483" spans="1:8" ht="14.4" x14ac:dyDescent="0.3">
      <c r="A483" s="59">
        <v>1196048</v>
      </c>
      <c r="B483" s="8" t="s">
        <v>2786</v>
      </c>
      <c r="C483" s="8" t="s">
        <v>43</v>
      </c>
      <c r="D483" s="6">
        <v>42928</v>
      </c>
      <c r="E483" s="16">
        <v>23800</v>
      </c>
      <c r="F483" s="16">
        <v>10000</v>
      </c>
      <c r="G483" s="16">
        <v>13800</v>
      </c>
      <c r="H483" s="25" t="s">
        <v>1595</v>
      </c>
    </row>
    <row r="484" spans="1:8" ht="14.4" x14ac:dyDescent="0.3">
      <c r="A484" s="59">
        <v>1050580</v>
      </c>
      <c r="B484" s="8" t="s">
        <v>2787</v>
      </c>
      <c r="C484" s="8" t="s">
        <v>2384</v>
      </c>
      <c r="D484" s="6">
        <v>42978</v>
      </c>
      <c r="E484" s="16">
        <v>66360</v>
      </c>
      <c r="F484" s="16">
        <v>0</v>
      </c>
      <c r="G484" s="16">
        <v>66360</v>
      </c>
      <c r="H484" s="25" t="s">
        <v>1595</v>
      </c>
    </row>
    <row r="485" spans="1:8" ht="14.4" x14ac:dyDescent="0.3">
      <c r="A485" s="59">
        <v>1208660</v>
      </c>
      <c r="B485" s="8" t="s">
        <v>2788</v>
      </c>
      <c r="C485" s="8" t="s">
        <v>2345</v>
      </c>
      <c r="D485" s="6">
        <v>42803</v>
      </c>
      <c r="E485" s="16">
        <v>148668</v>
      </c>
      <c r="F485" s="16">
        <v>0</v>
      </c>
      <c r="G485" s="16">
        <v>148668</v>
      </c>
      <c r="H485" s="25" t="s">
        <v>1595</v>
      </c>
    </row>
    <row r="486" spans="1:8" ht="14.4" x14ac:dyDescent="0.3">
      <c r="A486" s="59">
        <v>1208653</v>
      </c>
      <c r="B486" s="8" t="s">
        <v>2789</v>
      </c>
      <c r="C486" s="8" t="s">
        <v>2345</v>
      </c>
      <c r="D486" s="6">
        <v>42892</v>
      </c>
      <c r="E486" s="16">
        <v>142222</v>
      </c>
      <c r="F486" s="16">
        <v>70000</v>
      </c>
      <c r="G486" s="16">
        <v>72222</v>
      </c>
      <c r="H486" s="25" t="s">
        <v>1595</v>
      </c>
    </row>
    <row r="487" spans="1:8" ht="14.4" x14ac:dyDescent="0.3">
      <c r="A487" s="59">
        <v>1191391</v>
      </c>
      <c r="B487" s="8" t="s">
        <v>2790</v>
      </c>
      <c r="C487" s="8" t="s">
        <v>2325</v>
      </c>
      <c r="D487" s="6">
        <v>42928</v>
      </c>
      <c r="E487" s="16">
        <v>1282170</v>
      </c>
      <c r="F487" s="16">
        <v>1282170</v>
      </c>
      <c r="G487" s="16">
        <v>0</v>
      </c>
      <c r="H487" s="25" t="s">
        <v>1595</v>
      </c>
    </row>
    <row r="488" spans="1:8" ht="14.4" x14ac:dyDescent="0.3">
      <c r="A488" s="59">
        <v>1215034</v>
      </c>
      <c r="B488" s="8" t="s">
        <v>2791</v>
      </c>
      <c r="C488" s="8" t="s">
        <v>2729</v>
      </c>
      <c r="D488" s="6">
        <v>42978</v>
      </c>
      <c r="E488" s="16">
        <v>90924</v>
      </c>
      <c r="F488" s="16">
        <v>0</v>
      </c>
      <c r="G488" s="16">
        <v>90924</v>
      </c>
      <c r="H488" s="25" t="s">
        <v>1595</v>
      </c>
    </row>
    <row r="489" spans="1:8" ht="14.4" x14ac:dyDescent="0.3">
      <c r="A489" s="59">
        <v>1210744</v>
      </c>
      <c r="B489" s="8" t="s">
        <v>2792</v>
      </c>
      <c r="C489" s="8" t="s">
        <v>2793</v>
      </c>
      <c r="D489" s="6">
        <v>42978</v>
      </c>
      <c r="E489" s="16">
        <v>147112</v>
      </c>
      <c r="F489" s="16">
        <v>0</v>
      </c>
      <c r="G489" s="16">
        <v>147112</v>
      </c>
      <c r="H489" s="25" t="s">
        <v>1595</v>
      </c>
    </row>
    <row r="490" spans="1:8" ht="14.4" x14ac:dyDescent="0.3">
      <c r="A490" s="59">
        <v>1139156</v>
      </c>
      <c r="B490" s="8" t="s">
        <v>2794</v>
      </c>
      <c r="C490" s="8" t="s">
        <v>2391</v>
      </c>
      <c r="D490" s="6">
        <v>42978</v>
      </c>
      <c r="E490" s="16">
        <v>127753</v>
      </c>
      <c r="F490" s="16">
        <v>51408</v>
      </c>
      <c r="G490" s="16">
        <v>76345</v>
      </c>
      <c r="H490" s="25" t="s">
        <v>1595</v>
      </c>
    </row>
    <row r="491" spans="1:8" ht="14.4" x14ac:dyDescent="0.3">
      <c r="A491" s="59">
        <v>1218761</v>
      </c>
      <c r="B491" s="8" t="s">
        <v>2795</v>
      </c>
      <c r="C491" s="8" t="s">
        <v>2650</v>
      </c>
      <c r="D491" s="6">
        <v>43047</v>
      </c>
      <c r="E491" s="16">
        <v>534006</v>
      </c>
      <c r="F491" s="16">
        <v>0</v>
      </c>
      <c r="G491" s="16">
        <v>534006</v>
      </c>
      <c r="H491" s="25" t="s">
        <v>1595</v>
      </c>
    </row>
    <row r="492" spans="1:8" ht="14.4" x14ac:dyDescent="0.3">
      <c r="A492" s="59">
        <v>1200021</v>
      </c>
      <c r="B492" s="8" t="s">
        <v>2796</v>
      </c>
      <c r="C492" s="8" t="s">
        <v>2339</v>
      </c>
      <c r="D492" s="6">
        <v>43047</v>
      </c>
      <c r="E492" s="16">
        <v>329613</v>
      </c>
      <c r="F492" s="16">
        <v>0</v>
      </c>
      <c r="G492" s="16">
        <v>329613</v>
      </c>
      <c r="H492" s="25" t="s">
        <v>1595</v>
      </c>
    </row>
    <row r="493" spans="1:8" ht="14.4" x14ac:dyDescent="0.3">
      <c r="A493" s="59">
        <v>1210563</v>
      </c>
      <c r="B493" s="8" t="s">
        <v>2797</v>
      </c>
      <c r="C493" s="8" t="s">
        <v>2328</v>
      </c>
      <c r="D493" s="6">
        <v>43054</v>
      </c>
      <c r="E493" s="16">
        <v>16800</v>
      </c>
      <c r="F493" s="16">
        <v>0</v>
      </c>
      <c r="G493" s="16">
        <v>16800</v>
      </c>
      <c r="H493" s="25" t="s">
        <v>1595</v>
      </c>
    </row>
    <row r="494" spans="1:8" ht="14.4" x14ac:dyDescent="0.3">
      <c r="A494" s="59">
        <v>1191343</v>
      </c>
      <c r="B494" s="8" t="s">
        <v>2798</v>
      </c>
      <c r="C494" s="8" t="s">
        <v>2345</v>
      </c>
      <c r="D494" s="6">
        <v>43054</v>
      </c>
      <c r="E494" s="16">
        <v>16122</v>
      </c>
      <c r="F494" s="16">
        <v>0</v>
      </c>
      <c r="G494" s="16">
        <v>16122</v>
      </c>
      <c r="H494" s="25" t="s">
        <v>1595</v>
      </c>
    </row>
    <row r="495" spans="1:8" ht="14.4" x14ac:dyDescent="0.3">
      <c r="A495" s="59">
        <v>1214438</v>
      </c>
      <c r="B495" s="8" t="s">
        <v>2799</v>
      </c>
      <c r="C495" s="8" t="s">
        <v>2339</v>
      </c>
      <c r="D495" s="6">
        <v>43054</v>
      </c>
      <c r="E495" s="16">
        <v>293244</v>
      </c>
      <c r="F495" s="16">
        <v>0</v>
      </c>
      <c r="G495" s="16">
        <v>293244</v>
      </c>
      <c r="H495" s="25" t="s">
        <v>1595</v>
      </c>
    </row>
    <row r="496" spans="1:8" ht="14.4" x14ac:dyDescent="0.3">
      <c r="A496" s="59">
        <v>1209336</v>
      </c>
      <c r="B496" s="8" t="s">
        <v>2800</v>
      </c>
      <c r="C496" s="8" t="s">
        <v>2345</v>
      </c>
      <c r="D496" s="6">
        <v>43089</v>
      </c>
      <c r="E496" s="16">
        <v>13500</v>
      </c>
      <c r="F496" s="16">
        <v>0</v>
      </c>
      <c r="G496" s="16">
        <v>13500</v>
      </c>
      <c r="H496" s="25" t="s">
        <v>1595</v>
      </c>
    </row>
    <row r="497" spans="1:8" ht="14.4" x14ac:dyDescent="0.3">
      <c r="A497" s="59">
        <v>1205437</v>
      </c>
      <c r="B497" s="8" t="s">
        <v>2801</v>
      </c>
      <c r="C497" s="8" t="s">
        <v>2384</v>
      </c>
      <c r="D497" s="6">
        <v>43105</v>
      </c>
      <c r="E497" s="16">
        <v>42564</v>
      </c>
      <c r="F497" s="16">
        <v>0</v>
      </c>
      <c r="G497" s="16">
        <v>42564</v>
      </c>
      <c r="H497" s="25" t="s">
        <v>1595</v>
      </c>
    </row>
    <row r="498" spans="1:8" ht="14.4" x14ac:dyDescent="0.3">
      <c r="A498" s="59">
        <v>1214773</v>
      </c>
      <c r="B498" s="8" t="s">
        <v>2802</v>
      </c>
      <c r="C498" s="8" t="s">
        <v>2391</v>
      </c>
      <c r="D498" s="6">
        <v>42978</v>
      </c>
      <c r="E498" s="16">
        <v>233484</v>
      </c>
      <c r="F498" s="16">
        <v>60000</v>
      </c>
      <c r="G498" s="16">
        <v>173484</v>
      </c>
      <c r="H498" s="25" t="s">
        <v>1595</v>
      </c>
    </row>
    <row r="499" spans="1:8" ht="14.4" x14ac:dyDescent="0.3">
      <c r="A499" s="59">
        <v>1215631</v>
      </c>
      <c r="B499" s="8" t="s">
        <v>2803</v>
      </c>
      <c r="C499" s="8" t="s">
        <v>2328</v>
      </c>
      <c r="D499" s="6">
        <v>43082</v>
      </c>
      <c r="E499" s="16">
        <v>107064</v>
      </c>
      <c r="F499" s="16">
        <v>0</v>
      </c>
      <c r="G499" s="16">
        <v>107064</v>
      </c>
      <c r="H499" s="25" t="s">
        <v>1595</v>
      </c>
    </row>
    <row r="500" spans="1:8" ht="14.4" x14ac:dyDescent="0.3">
      <c r="A500" s="59">
        <v>1097167</v>
      </c>
      <c r="B500" s="8" t="s">
        <v>2804</v>
      </c>
      <c r="C500" s="16" t="s">
        <v>2321</v>
      </c>
      <c r="D500" s="6">
        <v>43189</v>
      </c>
      <c r="E500" s="16">
        <v>13632</v>
      </c>
      <c r="F500" s="16">
        <v>0</v>
      </c>
      <c r="G500" s="16">
        <v>13632</v>
      </c>
      <c r="H500" s="25" t="s">
        <v>1595</v>
      </c>
    </row>
    <row r="501" spans="1:8" ht="14.4" x14ac:dyDescent="0.3">
      <c r="A501" s="59">
        <v>1169288</v>
      </c>
      <c r="B501" s="8" t="s">
        <v>2805</v>
      </c>
      <c r="C501" s="8" t="s">
        <v>2650</v>
      </c>
      <c r="D501" s="6">
        <v>42345</v>
      </c>
      <c r="E501" s="16">
        <v>441792</v>
      </c>
      <c r="F501" s="16">
        <v>290304</v>
      </c>
      <c r="G501" s="16">
        <v>151488</v>
      </c>
      <c r="H501" s="25" t="s">
        <v>1595</v>
      </c>
    </row>
    <row r="502" spans="1:8" ht="14.4" x14ac:dyDescent="0.3">
      <c r="A502" s="59">
        <v>1209089</v>
      </c>
      <c r="B502" s="8" t="s">
        <v>2806</v>
      </c>
      <c r="C502" s="8" t="s">
        <v>2807</v>
      </c>
      <c r="D502" s="6">
        <v>43105</v>
      </c>
      <c r="E502" s="16">
        <v>14208</v>
      </c>
      <c r="F502" s="16">
        <v>14000</v>
      </c>
      <c r="G502" s="16">
        <v>208</v>
      </c>
      <c r="H502" s="25" t="s">
        <v>1595</v>
      </c>
    </row>
    <row r="503" spans="1:8" ht="14.4" x14ac:dyDescent="0.3">
      <c r="A503" s="59">
        <v>1216643</v>
      </c>
      <c r="B503" s="8" t="s">
        <v>2808</v>
      </c>
      <c r="C503" s="51" t="s">
        <v>2809</v>
      </c>
      <c r="D503" s="6">
        <v>43158</v>
      </c>
      <c r="E503" s="16">
        <v>187812</v>
      </c>
      <c r="F503" s="16">
        <v>0</v>
      </c>
      <c r="G503" s="16">
        <v>187812</v>
      </c>
      <c r="H503" s="25" t="s">
        <v>1595</v>
      </c>
    </row>
    <row r="504" spans="1:8" ht="14.4" x14ac:dyDescent="0.3">
      <c r="A504" s="59">
        <v>1215011</v>
      </c>
      <c r="B504" s="8" t="s">
        <v>2810</v>
      </c>
      <c r="C504" s="8" t="s">
        <v>2669</v>
      </c>
      <c r="D504" s="6">
        <v>43140</v>
      </c>
      <c r="E504" s="16">
        <v>171952</v>
      </c>
      <c r="F504" s="16">
        <v>0</v>
      </c>
      <c r="G504" s="16">
        <v>171952</v>
      </c>
      <c r="H504" s="25" t="s">
        <v>1595</v>
      </c>
    </row>
    <row r="505" spans="1:8" ht="14.4" x14ac:dyDescent="0.3">
      <c r="A505" s="58">
        <v>1121950</v>
      </c>
      <c r="B505" s="8" t="s">
        <v>2811</v>
      </c>
      <c r="C505" s="25" t="s">
        <v>2669</v>
      </c>
      <c r="D505" s="6">
        <v>39443</v>
      </c>
      <c r="E505" s="16">
        <v>62630</v>
      </c>
      <c r="F505" s="16">
        <v>0</v>
      </c>
      <c r="G505" s="16">
        <v>62630</v>
      </c>
      <c r="H505" s="25" t="s">
        <v>1595</v>
      </c>
    </row>
    <row r="506" spans="1:8" ht="14.4" x14ac:dyDescent="0.3">
      <c r="A506" s="59">
        <v>1187702</v>
      </c>
      <c r="B506" s="8" t="s">
        <v>2812</v>
      </c>
      <c r="C506" s="8" t="s">
        <v>2345</v>
      </c>
      <c r="D506" s="6">
        <v>42228</v>
      </c>
      <c r="E506" s="16">
        <v>64596</v>
      </c>
      <c r="F506" s="16">
        <v>0</v>
      </c>
      <c r="G506" s="16">
        <v>64596</v>
      </c>
      <c r="H506" s="25" t="s">
        <v>1595</v>
      </c>
    </row>
    <row r="507" spans="1:8" ht="14.4" x14ac:dyDescent="0.3">
      <c r="A507" s="59">
        <v>1195584</v>
      </c>
      <c r="B507" s="8" t="s">
        <v>2813</v>
      </c>
      <c r="C507" s="8" t="s">
        <v>2373</v>
      </c>
      <c r="D507" s="6">
        <v>42471</v>
      </c>
      <c r="E507" s="16">
        <v>145446.51999999999</v>
      </c>
      <c r="F507" s="16">
        <v>45446.52</v>
      </c>
      <c r="G507" s="16">
        <v>100000</v>
      </c>
      <c r="H507" s="25" t="s">
        <v>1595</v>
      </c>
    </row>
    <row r="508" spans="1:8" ht="14.4" x14ac:dyDescent="0.3">
      <c r="A508" s="59">
        <v>1215375</v>
      </c>
      <c r="B508" s="8" t="s">
        <v>2814</v>
      </c>
      <c r="C508" s="8" t="s">
        <v>2393</v>
      </c>
      <c r="D508" s="6">
        <v>43164</v>
      </c>
      <c r="E508" s="16">
        <v>52228</v>
      </c>
      <c r="F508" s="16">
        <v>26114</v>
      </c>
      <c r="G508" s="16">
        <v>26114</v>
      </c>
      <c r="H508" s="25" t="s">
        <v>1595</v>
      </c>
    </row>
    <row r="509" spans="1:8" ht="14.4" x14ac:dyDescent="0.3">
      <c r="A509" s="59">
        <v>1217352</v>
      </c>
      <c r="B509" s="8" t="s">
        <v>2815</v>
      </c>
      <c r="C509" s="8" t="s">
        <v>18</v>
      </c>
      <c r="D509" s="6">
        <v>43164</v>
      </c>
      <c r="E509" s="16">
        <v>423084</v>
      </c>
      <c r="F509" s="16">
        <v>0</v>
      </c>
      <c r="G509" s="16">
        <v>423084</v>
      </c>
      <c r="H509" s="25" t="s">
        <v>1595</v>
      </c>
    </row>
    <row r="510" spans="1:8" ht="14.4" x14ac:dyDescent="0.3">
      <c r="A510" s="59">
        <v>1209974</v>
      </c>
      <c r="B510" s="8" t="s">
        <v>2816</v>
      </c>
      <c r="C510" s="16" t="s">
        <v>43</v>
      </c>
      <c r="D510" s="6">
        <v>43140</v>
      </c>
      <c r="E510" s="16">
        <v>139536</v>
      </c>
      <c r="F510" s="16">
        <v>0</v>
      </c>
      <c r="G510" s="16">
        <v>139536</v>
      </c>
      <c r="H510" s="25" t="s">
        <v>1595</v>
      </c>
    </row>
    <row r="511" spans="1:8" ht="14.4" x14ac:dyDescent="0.3">
      <c r="A511" s="59">
        <v>1213439</v>
      </c>
      <c r="B511" s="8" t="s">
        <v>2817</v>
      </c>
      <c r="C511" s="51" t="s">
        <v>2809</v>
      </c>
      <c r="D511" s="6">
        <v>43140</v>
      </c>
      <c r="E511" s="16">
        <v>126708</v>
      </c>
      <c r="F511" s="16">
        <v>0</v>
      </c>
      <c r="G511" s="16">
        <v>126708</v>
      </c>
      <c r="H511" s="25" t="s">
        <v>1595</v>
      </c>
    </row>
    <row r="512" spans="1:8" ht="14.4" x14ac:dyDescent="0.3">
      <c r="A512" s="59">
        <v>1049090</v>
      </c>
      <c r="B512" s="8" t="s">
        <v>2818</v>
      </c>
      <c r="C512" s="16" t="s">
        <v>2345</v>
      </c>
      <c r="D512" s="6">
        <v>43251</v>
      </c>
      <c r="E512" s="16">
        <v>76437</v>
      </c>
      <c r="F512" s="16">
        <v>0</v>
      </c>
      <c r="G512" s="16">
        <v>76437</v>
      </c>
      <c r="H512" s="25" t="s">
        <v>1595</v>
      </c>
    </row>
    <row r="513" spans="1:8" ht="14.4" x14ac:dyDescent="0.3">
      <c r="A513" s="59">
        <v>1196756</v>
      </c>
      <c r="B513" s="8" t="s">
        <v>2819</v>
      </c>
      <c r="C513" s="8" t="s">
        <v>2328</v>
      </c>
      <c r="D513" s="6">
        <v>42416</v>
      </c>
      <c r="E513" s="16">
        <v>363404</v>
      </c>
      <c r="F513" s="16">
        <v>240000</v>
      </c>
      <c r="G513" s="16">
        <v>123404</v>
      </c>
      <c r="H513" s="25" t="s">
        <v>1595</v>
      </c>
    </row>
    <row r="514" spans="1:8" ht="14.4" x14ac:dyDescent="0.3">
      <c r="A514" s="59">
        <v>1213400</v>
      </c>
      <c r="B514" s="8" t="s">
        <v>2820</v>
      </c>
      <c r="C514" s="8" t="s">
        <v>2391</v>
      </c>
      <c r="D514" s="6">
        <v>43164</v>
      </c>
      <c r="E514" s="16">
        <v>73404</v>
      </c>
      <c r="F514" s="16">
        <v>0</v>
      </c>
      <c r="G514" s="16">
        <v>73404</v>
      </c>
      <c r="H514" s="25" t="s">
        <v>1595</v>
      </c>
    </row>
    <row r="515" spans="1:8" ht="14.4" x14ac:dyDescent="0.3">
      <c r="A515" s="59">
        <v>1218071</v>
      </c>
      <c r="B515" s="8" t="s">
        <v>2821</v>
      </c>
      <c r="C515" s="16" t="s">
        <v>2345</v>
      </c>
      <c r="D515" s="6">
        <v>43223</v>
      </c>
      <c r="E515" s="16">
        <v>118422</v>
      </c>
      <c r="F515" s="16">
        <v>0</v>
      </c>
      <c r="G515" s="16">
        <v>118422</v>
      </c>
      <c r="H515" s="25" t="s">
        <v>1595</v>
      </c>
    </row>
    <row r="516" spans="1:8" ht="14.4" x14ac:dyDescent="0.3">
      <c r="A516" s="59">
        <v>1201956</v>
      </c>
      <c r="B516" s="8" t="s">
        <v>2822</v>
      </c>
      <c r="C516" s="16" t="s">
        <v>2328</v>
      </c>
      <c r="D516" s="6">
        <v>43245</v>
      </c>
      <c r="E516" s="16">
        <v>102084</v>
      </c>
      <c r="F516" s="16">
        <v>0</v>
      </c>
      <c r="G516" s="16">
        <v>102084</v>
      </c>
      <c r="H516" s="25" t="s">
        <v>1595</v>
      </c>
    </row>
    <row r="517" spans="1:8" ht="14.4" x14ac:dyDescent="0.3">
      <c r="A517" s="60" t="s">
        <v>2823</v>
      </c>
      <c r="B517" s="8" t="s">
        <v>2824</v>
      </c>
      <c r="C517" s="16" t="s">
        <v>2708</v>
      </c>
      <c r="D517" s="6">
        <v>43140</v>
      </c>
      <c r="E517" s="16">
        <v>92814</v>
      </c>
      <c r="F517" s="16">
        <v>0</v>
      </c>
      <c r="G517" s="16">
        <v>92814</v>
      </c>
      <c r="H517" s="25" t="s">
        <v>1595</v>
      </c>
    </row>
    <row r="518" spans="1:8" ht="14.4" x14ac:dyDescent="0.3">
      <c r="A518" s="59">
        <v>1206938</v>
      </c>
      <c r="B518" s="8" t="s">
        <v>2825</v>
      </c>
      <c r="C518" s="8" t="s">
        <v>2345</v>
      </c>
      <c r="D518" s="6">
        <v>42682</v>
      </c>
      <c r="E518" s="16">
        <v>48951</v>
      </c>
      <c r="F518" s="16">
        <v>11907</v>
      </c>
      <c r="G518" s="16">
        <v>37044</v>
      </c>
      <c r="H518" s="25" t="s">
        <v>1595</v>
      </c>
    </row>
    <row r="519" spans="1:8" ht="14.4" x14ac:dyDescent="0.3">
      <c r="A519" s="59">
        <v>1213771</v>
      </c>
      <c r="B519" s="8" t="s">
        <v>2826</v>
      </c>
      <c r="C519" s="8" t="s">
        <v>2393</v>
      </c>
      <c r="D519" s="6">
        <v>43164</v>
      </c>
      <c r="E519" s="16">
        <v>397332</v>
      </c>
      <c r="F519" s="16">
        <v>0</v>
      </c>
      <c r="G519" s="16">
        <v>397332</v>
      </c>
      <c r="H519" s="25" t="s">
        <v>1595</v>
      </c>
    </row>
    <row r="520" spans="1:8" ht="14.4" x14ac:dyDescent="0.3">
      <c r="A520" s="59">
        <v>1218337</v>
      </c>
      <c r="B520" s="8" t="s">
        <v>2827</v>
      </c>
      <c r="C520" s="16" t="s">
        <v>18</v>
      </c>
      <c r="D520" s="6">
        <v>43223</v>
      </c>
      <c r="E520" s="16">
        <v>222048</v>
      </c>
      <c r="F520" s="16">
        <v>0</v>
      </c>
      <c r="G520" s="16">
        <v>222048</v>
      </c>
      <c r="H520" s="25" t="s">
        <v>1595</v>
      </c>
    </row>
    <row r="521" spans="1:8" ht="14.4" x14ac:dyDescent="0.3">
      <c r="A521" s="59">
        <v>1217633</v>
      </c>
      <c r="B521" s="8" t="s">
        <v>2828</v>
      </c>
      <c r="C521" s="16" t="s">
        <v>2345</v>
      </c>
      <c r="D521" s="6">
        <v>43251</v>
      </c>
      <c r="E521" s="16">
        <v>210090</v>
      </c>
      <c r="F521" s="16">
        <v>0</v>
      </c>
      <c r="G521" s="16">
        <v>210090</v>
      </c>
      <c r="H521" s="25" t="s">
        <v>1595</v>
      </c>
    </row>
    <row r="522" spans="1:8" ht="14.4" x14ac:dyDescent="0.3">
      <c r="A522" s="59">
        <v>1173142</v>
      </c>
      <c r="B522" s="8" t="s">
        <v>2829</v>
      </c>
      <c r="C522" s="8" t="s">
        <v>2328</v>
      </c>
      <c r="D522" s="6">
        <v>41494</v>
      </c>
      <c r="E522" s="16">
        <v>63786.84</v>
      </c>
      <c r="F522" s="16">
        <v>0</v>
      </c>
      <c r="G522" s="16">
        <v>63786.84</v>
      </c>
      <c r="H522" s="25" t="s">
        <v>1595</v>
      </c>
    </row>
    <row r="523" spans="1:8" ht="14.4" x14ac:dyDescent="0.3">
      <c r="A523" s="59">
        <v>1190812</v>
      </c>
      <c r="B523" s="8" t="s">
        <v>2830</v>
      </c>
      <c r="C523" s="8" t="s">
        <v>2345</v>
      </c>
      <c r="D523" s="6">
        <v>41960</v>
      </c>
      <c r="E523" s="16">
        <v>123198</v>
      </c>
      <c r="F523" s="16">
        <v>0</v>
      </c>
      <c r="G523" s="16">
        <v>123198</v>
      </c>
      <c r="H523" s="25" t="s">
        <v>1595</v>
      </c>
    </row>
    <row r="524" spans="1:8" ht="14.4" x14ac:dyDescent="0.3">
      <c r="A524" s="59">
        <v>1162237</v>
      </c>
      <c r="B524" s="8" t="s">
        <v>2831</v>
      </c>
      <c r="C524" s="8" t="s">
        <v>2307</v>
      </c>
      <c r="D524" s="6">
        <v>42219</v>
      </c>
      <c r="E524" s="16">
        <v>912972.87</v>
      </c>
      <c r="F524" s="16">
        <v>523083.77999999997</v>
      </c>
      <c r="G524" s="16">
        <v>389889.09</v>
      </c>
      <c r="H524" s="25" t="s">
        <v>1595</v>
      </c>
    </row>
    <row r="525" spans="1:8" ht="14.4" x14ac:dyDescent="0.3">
      <c r="A525" s="59">
        <v>1216872</v>
      </c>
      <c r="B525" s="8" t="s">
        <v>2832</v>
      </c>
      <c r="C525" s="8" t="s">
        <v>2393</v>
      </c>
      <c r="D525" s="6">
        <v>43164</v>
      </c>
      <c r="E525" s="16">
        <v>212220</v>
      </c>
      <c r="F525" s="16">
        <v>0</v>
      </c>
      <c r="G525" s="16">
        <v>212220</v>
      </c>
      <c r="H525" s="25" t="s">
        <v>1595</v>
      </c>
    </row>
    <row r="526" spans="1:8" ht="14.4" x14ac:dyDescent="0.3">
      <c r="A526" s="59">
        <v>1195434</v>
      </c>
      <c r="B526" s="8" t="s">
        <v>2833</v>
      </c>
      <c r="C526" s="8" t="s">
        <v>2650</v>
      </c>
      <c r="D526" s="6">
        <v>43164</v>
      </c>
      <c r="E526" s="16">
        <v>356994</v>
      </c>
      <c r="F526" s="16">
        <v>0</v>
      </c>
      <c r="G526" s="16">
        <v>356994</v>
      </c>
      <c r="H526" s="25" t="s">
        <v>1595</v>
      </c>
    </row>
    <row r="527" spans="1:8" ht="14.4" x14ac:dyDescent="0.3">
      <c r="A527" s="59">
        <v>1218769</v>
      </c>
      <c r="B527" s="8" t="s">
        <v>2834</v>
      </c>
      <c r="C527" s="16" t="s">
        <v>18</v>
      </c>
      <c r="D527" s="6">
        <v>43251</v>
      </c>
      <c r="E527" s="16">
        <v>139878</v>
      </c>
      <c r="F527" s="16">
        <v>0</v>
      </c>
      <c r="G527" s="16">
        <v>139878</v>
      </c>
      <c r="H527" s="25" t="s">
        <v>1595</v>
      </c>
    </row>
    <row r="528" spans="1:8" ht="14.4" x14ac:dyDescent="0.3">
      <c r="A528" s="59">
        <v>1144237</v>
      </c>
      <c r="B528" s="8" t="s">
        <v>2835</v>
      </c>
      <c r="C528" s="16" t="s">
        <v>2708</v>
      </c>
      <c r="D528" s="6">
        <v>43319</v>
      </c>
      <c r="E528" s="16">
        <v>11700</v>
      </c>
      <c r="F528" s="16">
        <v>0</v>
      </c>
      <c r="G528" s="16">
        <v>11700</v>
      </c>
      <c r="H528" s="25" t="s">
        <v>1595</v>
      </c>
    </row>
    <row r="529" spans="1:8" ht="14.4" x14ac:dyDescent="0.3">
      <c r="A529" s="59">
        <v>1218432</v>
      </c>
      <c r="B529" s="8" t="s">
        <v>2836</v>
      </c>
      <c r="C529" s="16" t="s">
        <v>70</v>
      </c>
      <c r="D529" s="6">
        <v>43319</v>
      </c>
      <c r="E529" s="16">
        <v>33696</v>
      </c>
      <c r="F529" s="16">
        <v>17100</v>
      </c>
      <c r="G529" s="16">
        <v>16596</v>
      </c>
      <c r="H529" s="25" t="s">
        <v>1595</v>
      </c>
    </row>
    <row r="530" spans="1:8" ht="14.4" x14ac:dyDescent="0.3">
      <c r="A530" s="59">
        <v>1220452</v>
      </c>
      <c r="B530" s="8" t="s">
        <v>2837</v>
      </c>
      <c r="C530" s="16" t="s">
        <v>2393</v>
      </c>
      <c r="D530" s="6">
        <v>43381</v>
      </c>
      <c r="E530" s="16">
        <v>60000</v>
      </c>
      <c r="F530" s="16">
        <v>0</v>
      </c>
      <c r="G530" s="16">
        <v>60000</v>
      </c>
      <c r="H530" s="25" t="s">
        <v>1595</v>
      </c>
    </row>
    <row r="531" spans="1:8" ht="14.4" x14ac:dyDescent="0.3">
      <c r="A531" s="59">
        <v>1209755</v>
      </c>
      <c r="B531" s="8" t="s">
        <v>2838</v>
      </c>
      <c r="C531" s="8" t="s">
        <v>2328</v>
      </c>
      <c r="D531" s="6">
        <v>43140</v>
      </c>
      <c r="E531" s="16">
        <v>136932</v>
      </c>
      <c r="F531" s="16">
        <v>86196</v>
      </c>
      <c r="G531" s="16">
        <v>50736</v>
      </c>
      <c r="H531" s="25" t="s">
        <v>1595</v>
      </c>
    </row>
    <row r="532" spans="1:8" ht="14.4" x14ac:dyDescent="0.3">
      <c r="A532" s="59">
        <v>1220114</v>
      </c>
      <c r="B532" s="8" t="s">
        <v>135</v>
      </c>
      <c r="C532" s="16" t="s">
        <v>70</v>
      </c>
      <c r="D532" s="6">
        <v>43381</v>
      </c>
      <c r="E532" s="16">
        <v>95642</v>
      </c>
      <c r="F532" s="16">
        <v>0</v>
      </c>
      <c r="G532" s="16">
        <v>95642</v>
      </c>
      <c r="H532" s="25" t="s">
        <v>1595</v>
      </c>
    </row>
    <row r="533" spans="1:8" ht="14.4" x14ac:dyDescent="0.3">
      <c r="A533" s="59">
        <v>1222852</v>
      </c>
      <c r="B533" s="8" t="s">
        <v>2839</v>
      </c>
      <c r="C533" s="16" t="s">
        <v>2650</v>
      </c>
      <c r="D533" s="6">
        <v>43381</v>
      </c>
      <c r="E533" s="16">
        <v>430128</v>
      </c>
      <c r="F533" s="16">
        <v>0</v>
      </c>
      <c r="G533" s="16">
        <v>430128</v>
      </c>
      <c r="H533" s="25" t="s">
        <v>1595</v>
      </c>
    </row>
    <row r="534" spans="1:8" ht="14.4" x14ac:dyDescent="0.3">
      <c r="A534" s="59">
        <v>1224860</v>
      </c>
      <c r="B534" s="8" t="s">
        <v>2840</v>
      </c>
      <c r="C534" s="16" t="s">
        <v>2391</v>
      </c>
      <c r="D534" s="6">
        <v>43381</v>
      </c>
      <c r="E534" s="16">
        <v>88560</v>
      </c>
      <c r="F534" s="16">
        <v>0</v>
      </c>
      <c r="G534" s="16">
        <v>88560</v>
      </c>
      <c r="H534" s="25" t="s">
        <v>1595</v>
      </c>
    </row>
    <row r="535" spans="1:8" ht="14.4" x14ac:dyDescent="0.3">
      <c r="A535" s="59">
        <v>1090225</v>
      </c>
      <c r="B535" s="8" t="s">
        <v>2841</v>
      </c>
      <c r="C535" s="16" t="s">
        <v>2708</v>
      </c>
      <c r="D535" s="6">
        <v>43385</v>
      </c>
      <c r="E535" s="16">
        <v>260128.56</v>
      </c>
      <c r="F535" s="16">
        <v>0</v>
      </c>
      <c r="G535" s="16">
        <v>260128.56</v>
      </c>
      <c r="H535" s="25" t="s">
        <v>1595</v>
      </c>
    </row>
    <row r="536" spans="1:8" ht="14.4" x14ac:dyDescent="0.3">
      <c r="A536" s="59">
        <v>1177557</v>
      </c>
      <c r="B536" s="8" t="s">
        <v>2842</v>
      </c>
      <c r="C536" s="16" t="s">
        <v>2708</v>
      </c>
      <c r="D536" s="6">
        <v>43396</v>
      </c>
      <c r="E536" s="16">
        <v>203712</v>
      </c>
      <c r="F536" s="16">
        <v>0</v>
      </c>
      <c r="G536" s="16">
        <v>203712</v>
      </c>
      <c r="H536" s="25" t="s">
        <v>1595</v>
      </c>
    </row>
    <row r="537" spans="1:8" ht="14.4" x14ac:dyDescent="0.3">
      <c r="A537" s="59">
        <v>1130102</v>
      </c>
      <c r="B537" s="8" t="s">
        <v>2843</v>
      </c>
      <c r="C537" s="16" t="s">
        <v>2325</v>
      </c>
      <c r="D537" s="6">
        <v>43404</v>
      </c>
      <c r="E537" s="16">
        <v>723492</v>
      </c>
      <c r="F537" s="16">
        <v>0</v>
      </c>
      <c r="G537" s="16">
        <v>723492</v>
      </c>
      <c r="H537" s="25" t="s">
        <v>1595</v>
      </c>
    </row>
    <row r="538" spans="1:8" ht="14.4" x14ac:dyDescent="0.3">
      <c r="A538" s="59">
        <v>1219734</v>
      </c>
      <c r="B538" s="8" t="s">
        <v>2844</v>
      </c>
      <c r="C538" s="16" t="s">
        <v>18</v>
      </c>
      <c r="D538" s="6">
        <v>43440</v>
      </c>
      <c r="E538" s="16">
        <v>1123000</v>
      </c>
      <c r="F538" s="16">
        <v>0</v>
      </c>
      <c r="G538" s="16">
        <v>1123000</v>
      </c>
      <c r="H538" s="25" t="s">
        <v>1595</v>
      </c>
    </row>
    <row r="539" spans="1:8" ht="14.4" x14ac:dyDescent="0.3">
      <c r="A539" s="59">
        <v>1197367</v>
      </c>
      <c r="B539" s="8" t="s">
        <v>2845</v>
      </c>
      <c r="C539" s="16" t="s">
        <v>2708</v>
      </c>
      <c r="D539" s="6">
        <v>43469</v>
      </c>
      <c r="E539" s="16">
        <v>32733</v>
      </c>
      <c r="F539" s="16">
        <v>0</v>
      </c>
      <c r="G539" s="16">
        <v>32733</v>
      </c>
      <c r="H539" s="25" t="s">
        <v>1595</v>
      </c>
    </row>
    <row r="540" spans="1:8" ht="14.4" x14ac:dyDescent="0.3">
      <c r="A540" s="59">
        <v>1219763</v>
      </c>
      <c r="B540" s="8" t="s">
        <v>2846</v>
      </c>
      <c r="C540" s="16" t="s">
        <v>57</v>
      </c>
      <c r="D540" s="6">
        <v>43245</v>
      </c>
      <c r="E540" s="16">
        <v>302640</v>
      </c>
      <c r="F540" s="16">
        <v>0</v>
      </c>
      <c r="G540" s="16">
        <v>302640</v>
      </c>
      <c r="H540" s="25" t="s">
        <v>1595</v>
      </c>
    </row>
    <row r="541" spans="1:8" ht="14.4" x14ac:dyDescent="0.3">
      <c r="A541" s="59">
        <v>1189641</v>
      </c>
      <c r="B541" s="8" t="s">
        <v>2847</v>
      </c>
      <c r="C541" s="16" t="s">
        <v>2339</v>
      </c>
      <c r="D541" s="6">
        <v>43339</v>
      </c>
      <c r="E541" s="16">
        <v>339324</v>
      </c>
      <c r="F541" s="16">
        <v>62526</v>
      </c>
      <c r="G541" s="16">
        <v>276798</v>
      </c>
      <c r="H541" s="25" t="s">
        <v>1595</v>
      </c>
    </row>
    <row r="542" spans="1:8" ht="14.4" x14ac:dyDescent="0.3">
      <c r="A542" s="59">
        <v>1221353</v>
      </c>
      <c r="B542" s="8" t="s">
        <v>2848</v>
      </c>
      <c r="C542" s="16" t="s">
        <v>43</v>
      </c>
      <c r="D542" s="6">
        <v>43375</v>
      </c>
      <c r="E542" s="16">
        <v>36960</v>
      </c>
      <c r="F542" s="16">
        <v>0</v>
      </c>
      <c r="G542" s="16">
        <v>36960</v>
      </c>
      <c r="H542" s="25" t="s">
        <v>1595</v>
      </c>
    </row>
    <row r="543" spans="1:8" ht="14.4" x14ac:dyDescent="0.3">
      <c r="A543" s="59">
        <v>1216971</v>
      </c>
      <c r="B543" s="8" t="s">
        <v>2849</v>
      </c>
      <c r="C543" s="16" t="s">
        <v>2708</v>
      </c>
      <c r="D543" s="6">
        <v>43404</v>
      </c>
      <c r="E543" s="16">
        <v>45480</v>
      </c>
      <c r="F543" s="16">
        <v>44576</v>
      </c>
      <c r="G543" s="16">
        <v>904</v>
      </c>
      <c r="H543" s="25" t="s">
        <v>1595</v>
      </c>
    </row>
    <row r="544" spans="1:8" ht="14.4" x14ac:dyDescent="0.3">
      <c r="A544" s="59">
        <v>1223263</v>
      </c>
      <c r="B544" s="8" t="s">
        <v>2850</v>
      </c>
      <c r="C544" s="16" t="s">
        <v>2708</v>
      </c>
      <c r="D544" s="6">
        <v>43441</v>
      </c>
      <c r="E544" s="16">
        <v>45024</v>
      </c>
      <c r="F544" s="16">
        <v>0</v>
      </c>
      <c r="G544" s="16">
        <v>45024</v>
      </c>
      <c r="H544" s="25" t="s">
        <v>1595</v>
      </c>
    </row>
    <row r="545" spans="1:8" ht="14.4" x14ac:dyDescent="0.3">
      <c r="A545" s="59">
        <v>1142780</v>
      </c>
      <c r="B545" s="8" t="s">
        <v>2851</v>
      </c>
      <c r="C545" s="16" t="s">
        <v>57</v>
      </c>
      <c r="D545" s="6">
        <v>43469</v>
      </c>
      <c r="E545" s="16">
        <v>98376</v>
      </c>
      <c r="F545" s="16">
        <v>0</v>
      </c>
      <c r="G545" s="16">
        <v>98376</v>
      </c>
      <c r="H545" s="25" t="s">
        <v>1595</v>
      </c>
    </row>
    <row r="546" spans="1:8" ht="14.4" x14ac:dyDescent="0.3">
      <c r="A546" s="59">
        <v>1112857</v>
      </c>
      <c r="B546" s="8" t="s">
        <v>2852</v>
      </c>
      <c r="C546" s="16" t="s">
        <v>2325</v>
      </c>
      <c r="D546" s="6">
        <v>43497</v>
      </c>
      <c r="E546" s="16">
        <v>1355118</v>
      </c>
      <c r="F546" s="16">
        <v>0</v>
      </c>
      <c r="G546" s="16">
        <v>1355118</v>
      </c>
      <c r="H546" s="25" t="s">
        <v>1595</v>
      </c>
    </row>
    <row r="547" spans="1:8" ht="14.4" x14ac:dyDescent="0.3">
      <c r="A547" s="61">
        <v>1222854</v>
      </c>
      <c r="B547" s="8" t="s">
        <v>2853</v>
      </c>
      <c r="C547" s="51" t="s">
        <v>70</v>
      </c>
      <c r="D547" s="6">
        <v>43509</v>
      </c>
      <c r="E547" s="16">
        <v>92820</v>
      </c>
      <c r="F547" s="16">
        <v>0</v>
      </c>
      <c r="G547" s="16">
        <v>92820</v>
      </c>
      <c r="H547" s="25" t="s">
        <v>1595</v>
      </c>
    </row>
    <row r="548" spans="1:8" ht="14.4" x14ac:dyDescent="0.3">
      <c r="A548" s="61">
        <v>1224313</v>
      </c>
      <c r="B548" s="8" t="s">
        <v>2854</v>
      </c>
      <c r="C548" s="51" t="s">
        <v>18</v>
      </c>
      <c r="D548" s="6">
        <v>43591</v>
      </c>
      <c r="E548" s="16">
        <v>18720</v>
      </c>
      <c r="F548" s="16">
        <v>0</v>
      </c>
      <c r="G548" s="16">
        <v>18720</v>
      </c>
      <c r="H548" s="25" t="s">
        <v>1595</v>
      </c>
    </row>
    <row r="549" spans="1:8" ht="14.4" x14ac:dyDescent="0.3">
      <c r="A549" s="59">
        <v>1136922</v>
      </c>
      <c r="B549" s="8" t="s">
        <v>2855</v>
      </c>
      <c r="C549" s="8" t="s">
        <v>2669</v>
      </c>
      <c r="D549" s="6">
        <v>42206</v>
      </c>
      <c r="E549" s="16">
        <v>97644</v>
      </c>
      <c r="F549" s="16">
        <v>0</v>
      </c>
      <c r="G549" s="16">
        <v>97644</v>
      </c>
      <c r="H549" s="25" t="s">
        <v>1595</v>
      </c>
    </row>
    <row r="550" spans="1:8" ht="14.4" x14ac:dyDescent="0.3">
      <c r="A550" s="59">
        <v>1198056</v>
      </c>
      <c r="B550" s="8" t="s">
        <v>2856</v>
      </c>
      <c r="C550" s="8" t="s">
        <v>2650</v>
      </c>
      <c r="D550" s="6">
        <v>42228</v>
      </c>
      <c r="E550" s="16">
        <v>106620</v>
      </c>
      <c r="F550" s="16">
        <v>0</v>
      </c>
      <c r="G550" s="16">
        <v>106620</v>
      </c>
      <c r="H550" s="25" t="s">
        <v>1595</v>
      </c>
    </row>
    <row r="551" spans="1:8" ht="14.4" x14ac:dyDescent="0.3">
      <c r="A551" s="59">
        <v>1182139</v>
      </c>
      <c r="B551" s="8" t="s">
        <v>2857</v>
      </c>
      <c r="C551" s="8" t="s">
        <v>2311</v>
      </c>
      <c r="D551" s="6">
        <v>42228</v>
      </c>
      <c r="E551" s="16">
        <v>192192</v>
      </c>
      <c r="F551" s="16">
        <v>0</v>
      </c>
      <c r="G551" s="16">
        <v>192192</v>
      </c>
      <c r="H551" s="25" t="s">
        <v>1595</v>
      </c>
    </row>
    <row r="552" spans="1:8" ht="14.4" x14ac:dyDescent="0.3">
      <c r="A552" s="59">
        <v>1068426</v>
      </c>
      <c r="B552" s="8" t="s">
        <v>2858</v>
      </c>
      <c r="C552" s="8" t="s">
        <v>2345</v>
      </c>
      <c r="D552" s="6">
        <v>43054</v>
      </c>
      <c r="E552" s="16">
        <v>7512</v>
      </c>
      <c r="F552" s="16">
        <v>0</v>
      </c>
      <c r="G552" s="16">
        <v>7512</v>
      </c>
      <c r="H552" s="25" t="s">
        <v>1595</v>
      </c>
    </row>
    <row r="553" spans="1:8" ht="14.4" x14ac:dyDescent="0.3">
      <c r="A553" s="59">
        <v>1213947</v>
      </c>
      <c r="B553" s="8" t="s">
        <v>2859</v>
      </c>
      <c r="C553" s="8" t="s">
        <v>2393</v>
      </c>
      <c r="D553" s="6">
        <v>43165</v>
      </c>
      <c r="E553" s="16">
        <v>216620</v>
      </c>
      <c r="F553" s="16">
        <v>68400</v>
      </c>
      <c r="G553" s="16">
        <v>148220</v>
      </c>
      <c r="H553" s="25" t="s">
        <v>1595</v>
      </c>
    </row>
    <row r="554" spans="1:8" ht="14.4" x14ac:dyDescent="0.3">
      <c r="A554" s="59">
        <v>1216312</v>
      </c>
      <c r="B554" s="8" t="s">
        <v>2860</v>
      </c>
      <c r="C554" s="16" t="s">
        <v>2427</v>
      </c>
      <c r="D554" s="6">
        <v>43251</v>
      </c>
      <c r="E554" s="16">
        <v>221766</v>
      </c>
      <c r="F554" s="16">
        <v>71776</v>
      </c>
      <c r="G554" s="16">
        <v>149990</v>
      </c>
      <c r="H554" s="25" t="s">
        <v>1595</v>
      </c>
    </row>
    <row r="555" spans="1:8" ht="14.4" x14ac:dyDescent="0.3">
      <c r="A555" s="59">
        <v>1221206</v>
      </c>
      <c r="B555" s="8" t="s">
        <v>2861</v>
      </c>
      <c r="C555" s="16" t="s">
        <v>2328</v>
      </c>
      <c r="D555" s="6">
        <v>43320</v>
      </c>
      <c r="E555" s="16">
        <v>68580</v>
      </c>
      <c r="F555" s="16">
        <v>0</v>
      </c>
      <c r="G555" s="16">
        <v>68580</v>
      </c>
      <c r="H555" s="25" t="s">
        <v>1595</v>
      </c>
    </row>
    <row r="556" spans="1:8" ht="14.4" x14ac:dyDescent="0.3">
      <c r="A556" s="59">
        <v>1217540</v>
      </c>
      <c r="B556" s="8" t="s">
        <v>2862</v>
      </c>
      <c r="C556" s="16" t="s">
        <v>2384</v>
      </c>
      <c r="D556" s="6">
        <v>43381</v>
      </c>
      <c r="E556" s="16">
        <v>25848</v>
      </c>
      <c r="F556" s="16">
        <v>0</v>
      </c>
      <c r="G556" s="16">
        <v>25848</v>
      </c>
      <c r="H556" s="25" t="s">
        <v>1595</v>
      </c>
    </row>
    <row r="557" spans="1:8" ht="14.4" x14ac:dyDescent="0.3">
      <c r="A557" s="59">
        <v>1219909</v>
      </c>
      <c r="B557" s="8" t="s">
        <v>2863</v>
      </c>
      <c r="C557" s="16" t="s">
        <v>18</v>
      </c>
      <c r="D557" s="6">
        <v>43420</v>
      </c>
      <c r="E557" s="16">
        <v>800000</v>
      </c>
      <c r="F557" s="16">
        <v>150000</v>
      </c>
      <c r="G557" s="16">
        <v>650000</v>
      </c>
      <c r="H557" s="25" t="s">
        <v>1595</v>
      </c>
    </row>
    <row r="558" spans="1:8" ht="14.4" x14ac:dyDescent="0.3">
      <c r="A558" s="59">
        <v>1182396</v>
      </c>
      <c r="B558" s="8" t="s">
        <v>2864</v>
      </c>
      <c r="C558" s="16" t="s">
        <v>2669</v>
      </c>
      <c r="D558" s="6">
        <v>43440</v>
      </c>
      <c r="E558" s="16">
        <v>792416</v>
      </c>
      <c r="F558" s="16">
        <v>589848</v>
      </c>
      <c r="G558" s="16">
        <v>202568</v>
      </c>
      <c r="H558" s="25" t="s">
        <v>1595</v>
      </c>
    </row>
    <row r="559" spans="1:8" ht="14.4" x14ac:dyDescent="0.3">
      <c r="A559" s="59">
        <v>1220659</v>
      </c>
      <c r="B559" s="8" t="s">
        <v>2865</v>
      </c>
      <c r="C559" s="16" t="s">
        <v>2345</v>
      </c>
      <c r="D559" s="6">
        <v>43440</v>
      </c>
      <c r="E559" s="16">
        <v>56520</v>
      </c>
      <c r="F559" s="16">
        <v>0</v>
      </c>
      <c r="G559" s="16">
        <v>56520</v>
      </c>
      <c r="H559" s="25" t="s">
        <v>1595</v>
      </c>
    </row>
    <row r="560" spans="1:8" ht="14.4" x14ac:dyDescent="0.3">
      <c r="A560" s="59">
        <v>1151056</v>
      </c>
      <c r="B560" s="8" t="s">
        <v>183</v>
      </c>
      <c r="C560" s="16" t="s">
        <v>2650</v>
      </c>
      <c r="D560" s="6">
        <v>43469</v>
      </c>
      <c r="E560" s="16">
        <v>150208</v>
      </c>
      <c r="F560" s="16">
        <v>60000</v>
      </c>
      <c r="G560" s="16">
        <v>90208</v>
      </c>
      <c r="H560" s="25" t="s">
        <v>1595</v>
      </c>
    </row>
    <row r="561" spans="1:8" ht="14.4" x14ac:dyDescent="0.3">
      <c r="A561" s="61">
        <v>1223995</v>
      </c>
      <c r="B561" s="8" t="s">
        <v>2866</v>
      </c>
      <c r="C561" s="51" t="s">
        <v>2708</v>
      </c>
      <c r="D561" s="6">
        <v>43497</v>
      </c>
      <c r="E561" s="16">
        <v>34572</v>
      </c>
      <c r="F561" s="16">
        <v>0</v>
      </c>
      <c r="G561" s="16">
        <v>34572</v>
      </c>
      <c r="H561" s="25" t="s">
        <v>1595</v>
      </c>
    </row>
    <row r="562" spans="1:8" ht="14.4" x14ac:dyDescent="0.3">
      <c r="A562" s="61">
        <v>1222050</v>
      </c>
      <c r="B562" s="8" t="s">
        <v>2867</v>
      </c>
      <c r="C562" s="51" t="s">
        <v>70</v>
      </c>
      <c r="D562" s="6">
        <v>43508</v>
      </c>
      <c r="E562" s="16">
        <v>192800</v>
      </c>
      <c r="F562" s="16">
        <v>180700</v>
      </c>
      <c r="G562" s="16">
        <v>12100</v>
      </c>
      <c r="H562" s="25" t="s">
        <v>1595</v>
      </c>
    </row>
    <row r="563" spans="1:8" ht="14.4" x14ac:dyDescent="0.3">
      <c r="A563" s="61">
        <v>1176105</v>
      </c>
      <c r="B563" s="8" t="s">
        <v>56</v>
      </c>
      <c r="C563" s="51" t="s">
        <v>57</v>
      </c>
      <c r="D563" s="6">
        <v>43525</v>
      </c>
      <c r="E563" s="16">
        <v>32336</v>
      </c>
      <c r="F563" s="16">
        <v>0</v>
      </c>
      <c r="G563" s="16">
        <v>32336</v>
      </c>
      <c r="H563" s="25" t="s">
        <v>1595</v>
      </c>
    </row>
    <row r="564" spans="1:8" ht="14.4" x14ac:dyDescent="0.3">
      <c r="A564" s="61">
        <v>1181304</v>
      </c>
      <c r="B564" s="8" t="s">
        <v>2868</v>
      </c>
      <c r="C564" s="51" t="s">
        <v>2345</v>
      </c>
      <c r="D564" s="6">
        <v>43525</v>
      </c>
      <c r="E564" s="16">
        <v>35100</v>
      </c>
      <c r="F564" s="16">
        <v>0</v>
      </c>
      <c r="G564" s="16">
        <v>35100</v>
      </c>
      <c r="H564" s="25" t="s">
        <v>1595</v>
      </c>
    </row>
    <row r="565" spans="1:8" ht="14.4" x14ac:dyDescent="0.3">
      <c r="A565" s="61">
        <v>1225445</v>
      </c>
      <c r="B565" s="8" t="s">
        <v>2869</v>
      </c>
      <c r="C565" s="51" t="s">
        <v>2328</v>
      </c>
      <c r="D565" s="6">
        <v>43616</v>
      </c>
      <c r="E565" s="16">
        <v>52998</v>
      </c>
      <c r="F565" s="16">
        <v>0</v>
      </c>
      <c r="G565" s="16">
        <v>52998</v>
      </c>
      <c r="H565" s="25" t="s">
        <v>1595</v>
      </c>
    </row>
    <row r="566" spans="1:8" ht="14.4" x14ac:dyDescent="0.3">
      <c r="A566" s="61">
        <v>1224969</v>
      </c>
      <c r="B566" s="8" t="s">
        <v>2870</v>
      </c>
      <c r="C566" s="51" t="s">
        <v>2405</v>
      </c>
      <c r="D566" s="6">
        <v>43590</v>
      </c>
      <c r="E566" s="16">
        <v>310367.92</v>
      </c>
      <c r="F566" s="16">
        <v>0</v>
      </c>
      <c r="G566" s="16">
        <v>310367.92</v>
      </c>
      <c r="H566" s="25" t="s">
        <v>1595</v>
      </c>
    </row>
    <row r="567" spans="1:8" ht="14.4" x14ac:dyDescent="0.3">
      <c r="A567" s="61">
        <v>1210550</v>
      </c>
      <c r="B567" s="8" t="s">
        <v>2871</v>
      </c>
      <c r="C567" s="51" t="s">
        <v>2708</v>
      </c>
      <c r="D567" s="6">
        <v>43591</v>
      </c>
      <c r="E567" s="16">
        <v>12864</v>
      </c>
      <c r="F567" s="16">
        <v>0</v>
      </c>
      <c r="G567" s="16">
        <v>12864</v>
      </c>
      <c r="H567" s="25" t="s">
        <v>1595</v>
      </c>
    </row>
    <row r="568" spans="1:8" ht="14.4" x14ac:dyDescent="0.3">
      <c r="A568" s="61">
        <v>1224877</v>
      </c>
      <c r="B568" s="8" t="s">
        <v>2872</v>
      </c>
      <c r="C568" s="51" t="s">
        <v>2650</v>
      </c>
      <c r="D568" s="6">
        <v>43656</v>
      </c>
      <c r="E568" s="16">
        <v>176326</v>
      </c>
      <c r="F568" s="16">
        <v>0</v>
      </c>
      <c r="G568" s="16">
        <v>176326</v>
      </c>
      <c r="H568" s="25" t="s">
        <v>1595</v>
      </c>
    </row>
    <row r="569" spans="1:8" ht="14.4" x14ac:dyDescent="0.3">
      <c r="A569" s="61">
        <v>1215946</v>
      </c>
      <c r="B569" s="8" t="s">
        <v>2873</v>
      </c>
      <c r="C569" s="51" t="s">
        <v>2325</v>
      </c>
      <c r="D569" s="6">
        <v>43663</v>
      </c>
      <c r="E569" s="16">
        <v>47466</v>
      </c>
      <c r="F569" s="16">
        <v>0</v>
      </c>
      <c r="G569" s="16">
        <v>47466</v>
      </c>
      <c r="H569" s="25" t="s">
        <v>1595</v>
      </c>
    </row>
    <row r="570" spans="1:8" ht="14.4" x14ac:dyDescent="0.3">
      <c r="A570" s="61">
        <v>1225789</v>
      </c>
      <c r="B570" s="8" t="s">
        <v>2874</v>
      </c>
      <c r="C570" s="51" t="s">
        <v>43</v>
      </c>
      <c r="D570" s="6">
        <v>43671</v>
      </c>
      <c r="E570" s="16">
        <v>584874</v>
      </c>
      <c r="F570" s="16">
        <v>0</v>
      </c>
      <c r="G570" s="16">
        <v>584874</v>
      </c>
      <c r="H570" s="25" t="s">
        <v>1595</v>
      </c>
    </row>
    <row r="571" spans="1:8" ht="14.4" x14ac:dyDescent="0.3">
      <c r="A571" s="61">
        <v>1223837</v>
      </c>
      <c r="B571" s="8" t="s">
        <v>2875</v>
      </c>
      <c r="C571" s="51" t="s">
        <v>43</v>
      </c>
      <c r="D571" s="6">
        <v>43671</v>
      </c>
      <c r="E571" s="16">
        <v>4440</v>
      </c>
      <c r="F571" s="16">
        <v>0</v>
      </c>
      <c r="G571" s="16">
        <v>4440</v>
      </c>
      <c r="H571" s="25" t="s">
        <v>1595</v>
      </c>
    </row>
    <row r="572" spans="1:8" ht="14.4" x14ac:dyDescent="0.3">
      <c r="A572" s="61">
        <v>1046967</v>
      </c>
      <c r="B572" s="8" t="s">
        <v>2876</v>
      </c>
      <c r="C572" s="51" t="s">
        <v>2650</v>
      </c>
      <c r="D572" s="6">
        <v>43684</v>
      </c>
      <c r="E572" s="16">
        <v>4042452</v>
      </c>
      <c r="F572" s="16">
        <v>0</v>
      </c>
      <c r="G572" s="16">
        <v>4042452</v>
      </c>
      <c r="H572" s="25" t="s">
        <v>1595</v>
      </c>
    </row>
    <row r="573" spans="1:8" ht="14.4" x14ac:dyDescent="0.3">
      <c r="A573" s="61">
        <v>1223947</v>
      </c>
      <c r="B573" s="8" t="s">
        <v>2877</v>
      </c>
      <c r="C573" s="51" t="s">
        <v>2759</v>
      </c>
      <c r="D573" s="6">
        <v>43700</v>
      </c>
      <c r="E573" s="16">
        <v>56410</v>
      </c>
      <c r="F573" s="16">
        <v>0</v>
      </c>
      <c r="G573" s="16">
        <v>56410</v>
      </c>
      <c r="H573" s="25" t="s">
        <v>1595</v>
      </c>
    </row>
    <row r="574" spans="1:8" ht="14.4" x14ac:dyDescent="0.3">
      <c r="A574" s="61">
        <v>1168801</v>
      </c>
      <c r="B574" s="8" t="s">
        <v>2878</v>
      </c>
      <c r="C574" s="51" t="s">
        <v>2708</v>
      </c>
      <c r="D574" s="6">
        <v>43733</v>
      </c>
      <c r="E574" s="16">
        <v>12320</v>
      </c>
      <c r="F574" s="16">
        <v>0</v>
      </c>
      <c r="G574" s="16">
        <v>12320</v>
      </c>
      <c r="H574" s="25" t="s">
        <v>1595</v>
      </c>
    </row>
    <row r="575" spans="1:8" ht="14.4" x14ac:dyDescent="0.3">
      <c r="A575" s="61">
        <v>1180238</v>
      </c>
      <c r="B575" s="8" t="s">
        <v>2879</v>
      </c>
      <c r="C575" s="51" t="s">
        <v>2391</v>
      </c>
      <c r="D575" s="6">
        <v>43733</v>
      </c>
      <c r="E575" s="16">
        <v>3132</v>
      </c>
      <c r="F575" s="16">
        <v>0</v>
      </c>
      <c r="G575" s="16">
        <v>3132</v>
      </c>
      <c r="H575" s="25" t="s">
        <v>1595</v>
      </c>
    </row>
    <row r="576" spans="1:8" ht="14.4" x14ac:dyDescent="0.3">
      <c r="A576" s="58">
        <v>1164372</v>
      </c>
      <c r="B576" s="8" t="s">
        <v>2880</v>
      </c>
      <c r="C576" s="8" t="s">
        <v>2427</v>
      </c>
      <c r="D576" s="6">
        <v>40904</v>
      </c>
      <c r="E576" s="16">
        <v>128784</v>
      </c>
      <c r="F576" s="16">
        <v>0</v>
      </c>
      <c r="G576" s="16">
        <v>128784</v>
      </c>
      <c r="H576" s="25" t="s">
        <v>1595</v>
      </c>
    </row>
    <row r="577" spans="1:8" ht="14.4" x14ac:dyDescent="0.3">
      <c r="A577" s="59">
        <v>1181381</v>
      </c>
      <c r="B577" s="8" t="s">
        <v>2881</v>
      </c>
      <c r="C577" s="8" t="s">
        <v>2311</v>
      </c>
      <c r="D577" s="6">
        <v>41494</v>
      </c>
      <c r="E577" s="16">
        <v>108624</v>
      </c>
      <c r="F577" s="16">
        <v>75000</v>
      </c>
      <c r="G577" s="16">
        <v>33624</v>
      </c>
      <c r="H577" s="25" t="s">
        <v>1595</v>
      </c>
    </row>
    <row r="578" spans="1:8" ht="14.4" x14ac:dyDescent="0.3">
      <c r="A578" s="59">
        <v>1194363</v>
      </c>
      <c r="B578" s="8" t="s">
        <v>2882</v>
      </c>
      <c r="C578" s="8" t="s">
        <v>2328</v>
      </c>
      <c r="D578" s="6">
        <v>42234</v>
      </c>
      <c r="E578" s="16">
        <v>137844</v>
      </c>
      <c r="F578" s="16">
        <v>0</v>
      </c>
      <c r="G578" s="16">
        <v>137844</v>
      </c>
      <c r="H578" s="25" t="s">
        <v>1595</v>
      </c>
    </row>
    <row r="579" spans="1:8" ht="14.4" x14ac:dyDescent="0.3">
      <c r="A579" s="62">
        <v>1164439</v>
      </c>
      <c r="B579" s="8" t="s">
        <v>2883</v>
      </c>
      <c r="C579" s="59" t="s">
        <v>2307</v>
      </c>
      <c r="D579" s="6">
        <v>40904</v>
      </c>
      <c r="E579" s="16">
        <v>349980</v>
      </c>
      <c r="F579" s="16">
        <v>334400</v>
      </c>
      <c r="G579" s="16">
        <v>15580</v>
      </c>
      <c r="H579" s="25" t="s">
        <v>1595</v>
      </c>
    </row>
    <row r="580" spans="1:8" ht="14.4" x14ac:dyDescent="0.3">
      <c r="A580" s="61">
        <v>1178584</v>
      </c>
      <c r="B580" s="8" t="s">
        <v>2884</v>
      </c>
      <c r="C580" s="59" t="s">
        <v>2319</v>
      </c>
      <c r="D580" s="6">
        <v>41444</v>
      </c>
      <c r="E580" s="16">
        <v>201954</v>
      </c>
      <c r="F580" s="16">
        <v>0</v>
      </c>
      <c r="G580" s="16">
        <v>201954</v>
      </c>
      <c r="H580" s="25" t="s">
        <v>1595</v>
      </c>
    </row>
    <row r="581" spans="1:8" ht="14.4" x14ac:dyDescent="0.3">
      <c r="A581" s="61">
        <v>1188940</v>
      </c>
      <c r="B581" s="8" t="s">
        <v>2885</v>
      </c>
      <c r="C581" s="59" t="s">
        <v>2373</v>
      </c>
      <c r="D581" s="6">
        <v>41779</v>
      </c>
      <c r="E581" s="16">
        <v>101348</v>
      </c>
      <c r="F581" s="16">
        <v>93872</v>
      </c>
      <c r="G581" s="16">
        <v>7476</v>
      </c>
      <c r="H581" s="25" t="s">
        <v>1595</v>
      </c>
    </row>
    <row r="582" spans="1:8" ht="14.4" x14ac:dyDescent="0.3">
      <c r="A582" s="61">
        <v>1191576</v>
      </c>
      <c r="B582" s="8" t="s">
        <v>2886</v>
      </c>
      <c r="C582" s="59" t="s">
        <v>2373</v>
      </c>
      <c r="D582" s="6">
        <v>42305</v>
      </c>
      <c r="E582" s="16">
        <v>305568.88</v>
      </c>
      <c r="F582" s="16">
        <v>219928.57</v>
      </c>
      <c r="G582" s="16">
        <v>85640.31</v>
      </c>
      <c r="H582" s="25" t="s">
        <v>1595</v>
      </c>
    </row>
    <row r="583" spans="1:8" ht="14.4" x14ac:dyDescent="0.3">
      <c r="A583" s="61">
        <v>1199810</v>
      </c>
      <c r="B583" s="8" t="s">
        <v>2887</v>
      </c>
      <c r="C583" s="59" t="s">
        <v>2325</v>
      </c>
      <c r="D583" s="6">
        <v>42803</v>
      </c>
      <c r="E583" s="16">
        <v>23784</v>
      </c>
      <c r="F583" s="16">
        <v>0</v>
      </c>
      <c r="G583" s="16">
        <v>23784</v>
      </c>
      <c r="H583" s="25" t="s">
        <v>1595</v>
      </c>
    </row>
    <row r="584" spans="1:8" ht="14.4" x14ac:dyDescent="0.3">
      <c r="A584" s="61">
        <v>1204588</v>
      </c>
      <c r="B584" s="8" t="s">
        <v>2888</v>
      </c>
      <c r="C584" s="59" t="s">
        <v>2345</v>
      </c>
      <c r="D584" s="6">
        <v>42892</v>
      </c>
      <c r="E584" s="16">
        <v>104330</v>
      </c>
      <c r="F584" s="16">
        <v>0</v>
      </c>
      <c r="G584" s="16">
        <v>104330</v>
      </c>
      <c r="H584" s="25" t="s">
        <v>1595</v>
      </c>
    </row>
    <row r="585" spans="1:8" ht="14.4" x14ac:dyDescent="0.3">
      <c r="A585" s="61">
        <v>1194954</v>
      </c>
      <c r="B585" s="8" t="s">
        <v>2889</v>
      </c>
      <c r="C585" s="59" t="s">
        <v>2339</v>
      </c>
      <c r="D585" s="6">
        <v>43140</v>
      </c>
      <c r="E585" s="16">
        <v>82638</v>
      </c>
      <c r="F585" s="16">
        <v>0</v>
      </c>
      <c r="G585" s="16">
        <v>82638</v>
      </c>
      <c r="H585" s="25" t="s">
        <v>1595</v>
      </c>
    </row>
    <row r="586" spans="1:8" ht="14.4" x14ac:dyDescent="0.3">
      <c r="A586" s="61">
        <v>1149523</v>
      </c>
      <c r="B586" s="8" t="s">
        <v>2890</v>
      </c>
      <c r="C586" s="51" t="s">
        <v>2339</v>
      </c>
      <c r="D586" s="6">
        <v>43195</v>
      </c>
      <c r="E586" s="16">
        <v>40050</v>
      </c>
      <c r="F586" s="16">
        <v>0</v>
      </c>
      <c r="G586" s="16">
        <v>40050</v>
      </c>
      <c r="H586" s="25" t="s">
        <v>1595</v>
      </c>
    </row>
    <row r="587" spans="1:8" ht="14.4" x14ac:dyDescent="0.3">
      <c r="A587" s="61">
        <v>1174785</v>
      </c>
      <c r="B587" s="8" t="s">
        <v>2891</v>
      </c>
      <c r="C587" s="51" t="s">
        <v>2708</v>
      </c>
      <c r="D587" s="6">
        <v>43223</v>
      </c>
      <c r="E587" s="16">
        <v>358828</v>
      </c>
      <c r="F587" s="16">
        <v>239218.65999999997</v>
      </c>
      <c r="G587" s="16">
        <v>119609.34000000003</v>
      </c>
      <c r="H587" s="25" t="s">
        <v>1595</v>
      </c>
    </row>
    <row r="588" spans="1:8" ht="14.4" x14ac:dyDescent="0.3">
      <c r="A588" s="61">
        <v>1216986</v>
      </c>
      <c r="B588" s="8" t="s">
        <v>2892</v>
      </c>
      <c r="C588" s="51" t="s">
        <v>2893</v>
      </c>
      <c r="D588" s="6">
        <v>43251</v>
      </c>
      <c r="E588" s="16">
        <v>9456</v>
      </c>
      <c r="F588" s="16">
        <v>0</v>
      </c>
      <c r="G588" s="16">
        <v>9456</v>
      </c>
      <c r="H588" s="25" t="s">
        <v>1595</v>
      </c>
    </row>
    <row r="589" spans="1:8" ht="14.4" x14ac:dyDescent="0.3">
      <c r="A589" s="61">
        <v>1216021</v>
      </c>
      <c r="B589" s="8" t="s">
        <v>2894</v>
      </c>
      <c r="C589" s="51" t="s">
        <v>2427</v>
      </c>
      <c r="D589" s="6">
        <v>43251</v>
      </c>
      <c r="E589" s="16">
        <v>36765</v>
      </c>
      <c r="F589" s="16">
        <v>10000</v>
      </c>
      <c r="G589" s="16">
        <v>26765</v>
      </c>
      <c r="H589" s="25" t="s">
        <v>1595</v>
      </c>
    </row>
    <row r="590" spans="1:8" ht="14.4" x14ac:dyDescent="0.3">
      <c r="A590" s="61">
        <v>1047104</v>
      </c>
      <c r="B590" s="8" t="s">
        <v>2895</v>
      </c>
      <c r="C590" s="51" t="s">
        <v>2325</v>
      </c>
      <c r="D590" s="6">
        <v>43287</v>
      </c>
      <c r="E590" s="16">
        <v>57305.37</v>
      </c>
      <c r="F590" s="16">
        <v>0</v>
      </c>
      <c r="G590" s="16">
        <v>57305.37</v>
      </c>
      <c r="H590" s="25" t="s">
        <v>1595</v>
      </c>
    </row>
    <row r="591" spans="1:8" ht="14.4" x14ac:dyDescent="0.3">
      <c r="A591" s="61">
        <v>1219827</v>
      </c>
      <c r="B591" s="8" t="s">
        <v>2896</v>
      </c>
      <c r="C591" s="51" t="s">
        <v>2708</v>
      </c>
      <c r="D591" s="6">
        <v>43381</v>
      </c>
      <c r="E591" s="16">
        <v>87092</v>
      </c>
      <c r="F591" s="16">
        <v>29472</v>
      </c>
      <c r="G591" s="16">
        <v>57620</v>
      </c>
      <c r="H591" s="25" t="s">
        <v>1595</v>
      </c>
    </row>
    <row r="592" spans="1:8" ht="14.4" x14ac:dyDescent="0.3">
      <c r="A592" s="61">
        <v>1171527</v>
      </c>
      <c r="B592" s="8" t="s">
        <v>78</v>
      </c>
      <c r="C592" s="51" t="s">
        <v>2328</v>
      </c>
      <c r="D592" s="6">
        <v>43469</v>
      </c>
      <c r="E592" s="16">
        <v>277322</v>
      </c>
      <c r="F592" s="16">
        <v>36812</v>
      </c>
      <c r="G592" s="16">
        <v>240510</v>
      </c>
      <c r="H592" s="25" t="s">
        <v>1595</v>
      </c>
    </row>
    <row r="593" spans="1:8" ht="14.4" x14ac:dyDescent="0.3">
      <c r="A593" s="61">
        <v>1204737</v>
      </c>
      <c r="B593" s="8" t="s">
        <v>2897</v>
      </c>
      <c r="C593" s="51" t="s">
        <v>2766</v>
      </c>
      <c r="D593" s="6">
        <v>43469</v>
      </c>
      <c r="E593" s="16">
        <v>225683.08</v>
      </c>
      <c r="F593" s="16">
        <v>0</v>
      </c>
      <c r="G593" s="16">
        <v>225683.08</v>
      </c>
      <c r="H593" s="8" t="s">
        <v>1596</v>
      </c>
    </row>
    <row r="594" spans="1:8" ht="14.4" x14ac:dyDescent="0.3">
      <c r="A594" s="61">
        <v>1210783</v>
      </c>
      <c r="B594" s="8" t="s">
        <v>2898</v>
      </c>
      <c r="C594" s="51" t="s">
        <v>57</v>
      </c>
      <c r="D594" s="6">
        <v>43508</v>
      </c>
      <c r="E594" s="16">
        <v>125496</v>
      </c>
      <c r="F594" s="16">
        <v>0</v>
      </c>
      <c r="G594" s="16">
        <v>125496</v>
      </c>
      <c r="H594" s="25" t="s">
        <v>1595</v>
      </c>
    </row>
    <row r="595" spans="1:8" ht="14.4" x14ac:dyDescent="0.3">
      <c r="A595" s="61">
        <v>1157913</v>
      </c>
      <c r="B595" s="8" t="s">
        <v>2899</v>
      </c>
      <c r="C595" s="51" t="s">
        <v>2391</v>
      </c>
      <c r="D595" s="6">
        <v>43557</v>
      </c>
      <c r="E595" s="16">
        <v>32898</v>
      </c>
      <c r="F595" s="16">
        <v>0</v>
      </c>
      <c r="G595" s="16">
        <v>32898</v>
      </c>
      <c r="H595" s="25" t="s">
        <v>1595</v>
      </c>
    </row>
    <row r="596" spans="1:8" ht="14.4" x14ac:dyDescent="0.3">
      <c r="A596" s="61">
        <v>1156438</v>
      </c>
      <c r="B596" s="8" t="s">
        <v>2900</v>
      </c>
      <c r="C596" s="51" t="s">
        <v>2290</v>
      </c>
      <c r="D596" s="6">
        <v>43623</v>
      </c>
      <c r="E596" s="16">
        <v>80994</v>
      </c>
      <c r="F596" s="16">
        <v>0</v>
      </c>
      <c r="G596" s="16">
        <v>80994</v>
      </c>
      <c r="H596" s="25" t="s">
        <v>1595</v>
      </c>
    </row>
    <row r="597" spans="1:8" ht="14.4" x14ac:dyDescent="0.3">
      <c r="A597" s="61">
        <v>1220675</v>
      </c>
      <c r="B597" s="8" t="s">
        <v>2901</v>
      </c>
      <c r="C597" s="51" t="s">
        <v>18</v>
      </c>
      <c r="D597" s="6">
        <v>43590</v>
      </c>
      <c r="E597" s="16">
        <v>180378</v>
      </c>
      <c r="F597" s="16">
        <v>0</v>
      </c>
      <c r="G597" s="16">
        <v>180378</v>
      </c>
      <c r="H597" s="25" t="s">
        <v>1595</v>
      </c>
    </row>
    <row r="598" spans="1:8" ht="14.4" x14ac:dyDescent="0.3">
      <c r="A598" s="61">
        <v>1158145</v>
      </c>
      <c r="B598" s="8" t="s">
        <v>2902</v>
      </c>
      <c r="C598" s="51" t="s">
        <v>2325</v>
      </c>
      <c r="D598" s="6">
        <v>43591</v>
      </c>
      <c r="E598" s="16">
        <v>232050</v>
      </c>
      <c r="F598" s="16">
        <v>0</v>
      </c>
      <c r="G598" s="16">
        <v>232050</v>
      </c>
      <c r="H598" s="25" t="s">
        <v>1595</v>
      </c>
    </row>
    <row r="599" spans="1:8" ht="14.4" x14ac:dyDescent="0.3">
      <c r="A599" s="61">
        <v>1226640</v>
      </c>
      <c r="B599" s="8" t="s">
        <v>2903</v>
      </c>
      <c r="C599" s="51" t="s">
        <v>2328</v>
      </c>
      <c r="D599" s="6">
        <v>43591</v>
      </c>
      <c r="E599" s="16">
        <v>161134</v>
      </c>
      <c r="F599" s="16">
        <v>64708</v>
      </c>
      <c r="G599" s="16">
        <v>96426</v>
      </c>
      <c r="H599" s="25" t="s">
        <v>1595</v>
      </c>
    </row>
    <row r="600" spans="1:8" ht="14.4" x14ac:dyDescent="0.3">
      <c r="A600" s="61">
        <v>1226368</v>
      </c>
      <c r="B600" s="8" t="s">
        <v>2904</v>
      </c>
      <c r="C600" s="51" t="s">
        <v>2290</v>
      </c>
      <c r="D600" s="6">
        <v>43591</v>
      </c>
      <c r="E600" s="16">
        <v>97392</v>
      </c>
      <c r="F600" s="16">
        <v>68699</v>
      </c>
      <c r="G600" s="16">
        <v>28693</v>
      </c>
      <c r="H600" s="25" t="s">
        <v>1595</v>
      </c>
    </row>
    <row r="601" spans="1:8" ht="14.4" x14ac:dyDescent="0.3">
      <c r="A601" s="61">
        <v>1222654</v>
      </c>
      <c r="B601" s="8" t="s">
        <v>2905</v>
      </c>
      <c r="C601" s="51" t="s">
        <v>2328</v>
      </c>
      <c r="D601" s="6">
        <v>43630</v>
      </c>
      <c r="E601" s="16">
        <v>111605</v>
      </c>
      <c r="F601" s="16">
        <v>64768</v>
      </c>
      <c r="G601" s="16">
        <v>46837</v>
      </c>
      <c r="H601" s="25" t="s">
        <v>1595</v>
      </c>
    </row>
    <row r="602" spans="1:8" ht="14.4" x14ac:dyDescent="0.3">
      <c r="A602" s="61">
        <v>1165610</v>
      </c>
      <c r="B602" s="8" t="s">
        <v>2906</v>
      </c>
      <c r="C602" s="51" t="s">
        <v>2328</v>
      </c>
      <c r="D602" s="6">
        <v>43644</v>
      </c>
      <c r="E602" s="16">
        <v>110036</v>
      </c>
      <c r="F602" s="16">
        <v>0</v>
      </c>
      <c r="G602" s="16">
        <v>110036</v>
      </c>
      <c r="H602" s="25" t="s">
        <v>1595</v>
      </c>
    </row>
    <row r="603" spans="1:8" ht="14.4" x14ac:dyDescent="0.3">
      <c r="A603" s="61">
        <v>1227691</v>
      </c>
      <c r="B603" s="8" t="s">
        <v>2907</v>
      </c>
      <c r="C603" s="51" t="s">
        <v>70</v>
      </c>
      <c r="D603" s="6">
        <v>43663</v>
      </c>
      <c r="E603" s="16">
        <v>12882</v>
      </c>
      <c r="F603" s="16">
        <v>0</v>
      </c>
      <c r="G603" s="16">
        <v>12882</v>
      </c>
      <c r="H603" s="25" t="s">
        <v>1595</v>
      </c>
    </row>
    <row r="604" spans="1:8" ht="14.4" x14ac:dyDescent="0.3">
      <c r="A604" s="61">
        <v>1224344</v>
      </c>
      <c r="B604" s="8" t="s">
        <v>2908</v>
      </c>
      <c r="C604" s="51" t="s">
        <v>2405</v>
      </c>
      <c r="D604" s="6">
        <v>43671</v>
      </c>
      <c r="E604" s="16">
        <v>31104</v>
      </c>
      <c r="F604" s="16">
        <v>0</v>
      </c>
      <c r="G604" s="16">
        <v>31104</v>
      </c>
      <c r="H604" s="25" t="s">
        <v>1595</v>
      </c>
    </row>
    <row r="605" spans="1:8" ht="14.4" x14ac:dyDescent="0.3">
      <c r="A605" s="61">
        <v>1179874</v>
      </c>
      <c r="B605" s="8" t="s">
        <v>2909</v>
      </c>
      <c r="C605" s="51" t="s">
        <v>18</v>
      </c>
      <c r="D605" s="6">
        <v>43685</v>
      </c>
      <c r="E605" s="16">
        <v>80064</v>
      </c>
      <c r="F605" s="16">
        <v>0</v>
      </c>
      <c r="G605" s="16">
        <v>80064</v>
      </c>
      <c r="H605" s="25" t="s">
        <v>1595</v>
      </c>
    </row>
    <row r="606" spans="1:8" ht="14.4" x14ac:dyDescent="0.3">
      <c r="A606" s="61">
        <v>1226782</v>
      </c>
      <c r="B606" s="8" t="s">
        <v>2910</v>
      </c>
      <c r="C606" s="51" t="s">
        <v>2427</v>
      </c>
      <c r="D606" s="6">
        <v>43700</v>
      </c>
      <c r="E606" s="16">
        <v>132060</v>
      </c>
      <c r="F606" s="16">
        <v>0</v>
      </c>
      <c r="G606" s="16">
        <v>132060</v>
      </c>
      <c r="H606" s="25" t="s">
        <v>1595</v>
      </c>
    </row>
    <row r="607" spans="1:8" ht="14.4" x14ac:dyDescent="0.3">
      <c r="A607" s="61">
        <v>1169602</v>
      </c>
      <c r="B607" s="8" t="s">
        <v>2911</v>
      </c>
      <c r="C607" s="51" t="s">
        <v>2708</v>
      </c>
      <c r="D607" s="6">
        <v>43700</v>
      </c>
      <c r="E607" s="16">
        <v>195744</v>
      </c>
      <c r="F607" s="16">
        <v>0</v>
      </c>
      <c r="G607" s="16">
        <v>195744</v>
      </c>
      <c r="H607" s="25" t="s">
        <v>1595</v>
      </c>
    </row>
    <row r="608" spans="1:8" ht="14.4" x14ac:dyDescent="0.3">
      <c r="A608" s="61">
        <v>1050737</v>
      </c>
      <c r="B608" s="8" t="s">
        <v>2704</v>
      </c>
      <c r="C608" s="51" t="s">
        <v>2325</v>
      </c>
      <c r="D608" s="6">
        <v>43754</v>
      </c>
      <c r="E608" s="16">
        <v>1027632</v>
      </c>
      <c r="F608" s="16">
        <v>0</v>
      </c>
      <c r="G608" s="16">
        <v>1027632</v>
      </c>
      <c r="H608" s="25" t="s">
        <v>1595</v>
      </c>
    </row>
    <row r="609" spans="1:8" ht="14.4" x14ac:dyDescent="0.3">
      <c r="A609" s="61">
        <v>1172749</v>
      </c>
      <c r="B609" s="8" t="s">
        <v>48</v>
      </c>
      <c r="C609" s="51" t="s">
        <v>43</v>
      </c>
      <c r="D609" s="6">
        <v>43754</v>
      </c>
      <c r="E609" s="16">
        <v>18564</v>
      </c>
      <c r="F609" s="16">
        <v>0</v>
      </c>
      <c r="G609" s="16">
        <v>18564</v>
      </c>
      <c r="H609" s="25" t="s">
        <v>1595</v>
      </c>
    </row>
    <row r="610" spans="1:8" ht="14.4" x14ac:dyDescent="0.3">
      <c r="A610" s="61">
        <v>1227996</v>
      </c>
      <c r="B610" s="8" t="s">
        <v>2912</v>
      </c>
      <c r="C610" s="51" t="s">
        <v>2708</v>
      </c>
      <c r="D610" s="6">
        <v>43773</v>
      </c>
      <c r="E610" s="16">
        <v>114636</v>
      </c>
      <c r="F610" s="16">
        <v>0</v>
      </c>
      <c r="G610" s="16">
        <v>114636</v>
      </c>
      <c r="H610" s="25" t="s">
        <v>1595</v>
      </c>
    </row>
    <row r="611" spans="1:8" ht="14.4" x14ac:dyDescent="0.3">
      <c r="A611" s="61">
        <v>1227646</v>
      </c>
      <c r="B611" s="8" t="s">
        <v>2913</v>
      </c>
      <c r="C611" s="51" t="s">
        <v>2650</v>
      </c>
      <c r="D611" s="6">
        <v>43773</v>
      </c>
      <c r="E611" s="16">
        <v>184672</v>
      </c>
      <c r="F611" s="16">
        <v>0</v>
      </c>
      <c r="G611" s="16">
        <v>184672</v>
      </c>
      <c r="H611" s="25" t="s">
        <v>1595</v>
      </c>
    </row>
    <row r="612" spans="1:8" ht="14.4" x14ac:dyDescent="0.3">
      <c r="A612" s="61">
        <v>1224909</v>
      </c>
      <c r="B612" s="8" t="s">
        <v>2914</v>
      </c>
      <c r="C612" s="51" t="s">
        <v>2427</v>
      </c>
      <c r="D612" s="6">
        <v>43819</v>
      </c>
      <c r="E612" s="16">
        <v>843942</v>
      </c>
      <c r="F612" s="16">
        <v>0</v>
      </c>
      <c r="G612" s="16">
        <v>843942</v>
      </c>
      <c r="H612" s="25" t="s">
        <v>1595</v>
      </c>
    </row>
    <row r="613" spans="1:8" ht="14.4" x14ac:dyDescent="0.3">
      <c r="A613" s="61">
        <v>1224688</v>
      </c>
      <c r="B613" s="8" t="s">
        <v>2915</v>
      </c>
      <c r="C613" s="51" t="s">
        <v>2427</v>
      </c>
      <c r="D613" s="6">
        <v>43819</v>
      </c>
      <c r="E613" s="16">
        <v>105350</v>
      </c>
      <c r="F613" s="16">
        <v>0</v>
      </c>
      <c r="G613" s="16">
        <v>105350</v>
      </c>
      <c r="H613" s="25" t="s">
        <v>1595</v>
      </c>
    </row>
    <row r="614" spans="1:8" ht="14.4" x14ac:dyDescent="0.3">
      <c r="A614" s="61">
        <v>1229508</v>
      </c>
      <c r="B614" s="8" t="s">
        <v>124</v>
      </c>
      <c r="C614" s="59" t="s">
        <v>2916</v>
      </c>
      <c r="D614" s="6">
        <v>43826</v>
      </c>
      <c r="E614" s="16">
        <v>116964</v>
      </c>
      <c r="F614" s="16">
        <v>0</v>
      </c>
      <c r="G614" s="16">
        <v>116964</v>
      </c>
      <c r="H614" s="25" t="s">
        <v>1595</v>
      </c>
    </row>
    <row r="615" spans="1:8" ht="14.4" x14ac:dyDescent="0.3">
      <c r="A615" s="61">
        <v>1226503</v>
      </c>
      <c r="B615" s="8" t="s">
        <v>149</v>
      </c>
      <c r="C615" s="51" t="s">
        <v>2405</v>
      </c>
      <c r="D615" s="6">
        <v>43830</v>
      </c>
      <c r="E615" s="16">
        <v>108108</v>
      </c>
      <c r="F615" s="16">
        <v>0</v>
      </c>
      <c r="G615" s="16">
        <v>108108</v>
      </c>
      <c r="H615" s="25" t="s">
        <v>1595</v>
      </c>
    </row>
    <row r="616" spans="1:8" ht="14.4" x14ac:dyDescent="0.3">
      <c r="A616" s="61">
        <v>1227731</v>
      </c>
      <c r="B616" s="8" t="s">
        <v>102</v>
      </c>
      <c r="C616" s="51" t="s">
        <v>2405</v>
      </c>
      <c r="D616" s="6">
        <v>43860</v>
      </c>
      <c r="E616" s="16">
        <v>319838.40000000002</v>
      </c>
      <c r="F616" s="16">
        <v>0</v>
      </c>
      <c r="G616" s="16">
        <v>319838.40000000002</v>
      </c>
      <c r="H616" s="25" t="s">
        <v>1595</v>
      </c>
    </row>
    <row r="617" spans="1:8" ht="14.4" x14ac:dyDescent="0.3">
      <c r="A617" s="61">
        <v>1221802</v>
      </c>
      <c r="B617" s="8" t="s">
        <v>2917</v>
      </c>
      <c r="C617" s="51" t="s">
        <v>43</v>
      </c>
      <c r="D617" s="6">
        <v>43860</v>
      </c>
      <c r="E617" s="16">
        <v>123780</v>
      </c>
      <c r="F617" s="16">
        <v>0</v>
      </c>
      <c r="G617" s="16">
        <v>123780</v>
      </c>
      <c r="H617" s="25" t="s">
        <v>1595</v>
      </c>
    </row>
    <row r="618" spans="1:8" ht="14.4" x14ac:dyDescent="0.3">
      <c r="A618" s="61">
        <v>1211614</v>
      </c>
      <c r="B618" s="8" t="s">
        <v>199</v>
      </c>
      <c r="C618" s="51" t="s">
        <v>2328</v>
      </c>
      <c r="D618" s="6">
        <v>43860</v>
      </c>
      <c r="E618" s="16">
        <v>62226</v>
      </c>
      <c r="F618" s="16">
        <v>0</v>
      </c>
      <c r="G618" s="16">
        <v>62226</v>
      </c>
      <c r="H618" s="25" t="s">
        <v>1595</v>
      </c>
    </row>
    <row r="619" spans="1:8" ht="14.4" x14ac:dyDescent="0.3">
      <c r="A619" s="61">
        <v>1229275</v>
      </c>
      <c r="B619" s="8" t="s">
        <v>2918</v>
      </c>
      <c r="C619" s="51" t="s">
        <v>2657</v>
      </c>
      <c r="D619" s="6">
        <v>43860</v>
      </c>
      <c r="E619" s="16">
        <v>212820.51</v>
      </c>
      <c r="F619" s="16">
        <v>0</v>
      </c>
      <c r="G619" s="16">
        <v>212820.51</v>
      </c>
      <c r="H619" s="8" t="s">
        <v>1596</v>
      </c>
    </row>
    <row r="620" spans="1:8" ht="14.4" x14ac:dyDescent="0.3">
      <c r="A620" s="61">
        <v>1079044</v>
      </c>
      <c r="B620" s="8" t="s">
        <v>108</v>
      </c>
      <c r="C620" s="51" t="s">
        <v>2328</v>
      </c>
      <c r="D620" s="6">
        <v>43880</v>
      </c>
      <c r="E620" s="16">
        <v>1316448.0900000001</v>
      </c>
      <c r="F620" s="16">
        <v>0</v>
      </c>
      <c r="G620" s="16">
        <v>1316448.0900000001</v>
      </c>
      <c r="H620" s="25" t="s">
        <v>1595</v>
      </c>
    </row>
    <row r="621" spans="1:8" ht="14.4" x14ac:dyDescent="0.3">
      <c r="A621" s="61">
        <v>1207586</v>
      </c>
      <c r="B621" s="8" t="s">
        <v>121</v>
      </c>
      <c r="C621" s="51" t="s">
        <v>2328</v>
      </c>
      <c r="D621" s="6">
        <v>43889</v>
      </c>
      <c r="E621" s="16">
        <v>53192</v>
      </c>
      <c r="F621" s="16">
        <v>0</v>
      </c>
      <c r="G621" s="16">
        <v>53192</v>
      </c>
      <c r="H621" s="25" t="s">
        <v>1595</v>
      </c>
    </row>
    <row r="622" spans="1:8" ht="14.4" x14ac:dyDescent="0.3">
      <c r="A622" s="61">
        <v>1196157</v>
      </c>
      <c r="B622" s="8" t="s">
        <v>2919</v>
      </c>
      <c r="C622" s="51" t="s">
        <v>2650</v>
      </c>
      <c r="D622" s="6">
        <v>43921</v>
      </c>
      <c r="E622" s="16">
        <v>108800.75</v>
      </c>
      <c r="F622" s="16">
        <v>108800</v>
      </c>
      <c r="G622" s="16">
        <v>0.75</v>
      </c>
      <c r="H622" s="25" t="s">
        <v>1595</v>
      </c>
    </row>
    <row r="623" spans="1:8" ht="14.4" x14ac:dyDescent="0.3">
      <c r="A623" s="61">
        <v>1220617</v>
      </c>
      <c r="B623" s="8" t="s">
        <v>2920</v>
      </c>
      <c r="C623" s="51" t="s">
        <v>43</v>
      </c>
      <c r="D623" s="6">
        <v>43921</v>
      </c>
      <c r="E623" s="16">
        <v>183913</v>
      </c>
      <c r="F623" s="16">
        <v>0</v>
      </c>
      <c r="G623" s="16">
        <v>183913</v>
      </c>
      <c r="H623" s="25" t="s">
        <v>1595</v>
      </c>
    </row>
    <row r="624" spans="1:8" ht="14.4" x14ac:dyDescent="0.3">
      <c r="A624" s="59">
        <v>1165675</v>
      </c>
      <c r="B624" s="8" t="s">
        <v>2921</v>
      </c>
      <c r="C624" s="8" t="s">
        <v>2345</v>
      </c>
      <c r="D624" s="6">
        <v>42857</v>
      </c>
      <c r="E624" s="16">
        <v>570948</v>
      </c>
      <c r="F624" s="16">
        <v>344298</v>
      </c>
      <c r="G624" s="16">
        <v>226650</v>
      </c>
      <c r="H624" s="25" t="s">
        <v>1595</v>
      </c>
    </row>
    <row r="625" spans="1:8" ht="14.4" x14ac:dyDescent="0.3">
      <c r="A625" s="59">
        <v>1133861</v>
      </c>
      <c r="B625" s="8" t="s">
        <v>2922</v>
      </c>
      <c r="C625" s="8" t="s">
        <v>2339</v>
      </c>
      <c r="D625" s="6">
        <v>41621</v>
      </c>
      <c r="E625" s="16">
        <v>22152</v>
      </c>
      <c r="F625" s="16">
        <v>0</v>
      </c>
      <c r="G625" s="16">
        <v>22152</v>
      </c>
      <c r="H625" s="25" t="s">
        <v>1595</v>
      </c>
    </row>
    <row r="626" spans="1:8" ht="14.4" x14ac:dyDescent="0.3">
      <c r="A626" s="59">
        <v>1206427</v>
      </c>
      <c r="B626" s="8" t="s">
        <v>2923</v>
      </c>
      <c r="C626" s="16" t="s">
        <v>2345</v>
      </c>
      <c r="D626" s="6">
        <v>43245</v>
      </c>
      <c r="E626" s="16">
        <v>93090</v>
      </c>
      <c r="F626" s="16">
        <v>0</v>
      </c>
      <c r="G626" s="16">
        <v>93090</v>
      </c>
      <c r="H626" s="25" t="s">
        <v>1595</v>
      </c>
    </row>
    <row r="627" spans="1:8" ht="14.4" x14ac:dyDescent="0.3">
      <c r="A627" s="59">
        <v>1172268</v>
      </c>
      <c r="B627" s="8" t="s">
        <v>2924</v>
      </c>
      <c r="C627" s="16" t="s">
        <v>2328</v>
      </c>
      <c r="D627" s="6">
        <v>43404</v>
      </c>
      <c r="E627" s="16">
        <v>19224</v>
      </c>
      <c r="F627" s="16">
        <v>10000</v>
      </c>
      <c r="G627" s="16">
        <v>9224</v>
      </c>
      <c r="H627" s="25" t="s">
        <v>1595</v>
      </c>
    </row>
    <row r="628" spans="1:8" ht="14.4" x14ac:dyDescent="0.3">
      <c r="A628" s="61">
        <v>1227616</v>
      </c>
      <c r="B628" s="8" t="s">
        <v>2925</v>
      </c>
      <c r="C628" s="51" t="s">
        <v>18</v>
      </c>
      <c r="D628" s="6">
        <v>43773</v>
      </c>
      <c r="E628" s="16">
        <v>252484</v>
      </c>
      <c r="F628" s="16">
        <v>25000</v>
      </c>
      <c r="G628" s="16">
        <v>227484</v>
      </c>
      <c r="H628" s="25" t="s">
        <v>1595</v>
      </c>
    </row>
    <row r="629" spans="1:8" ht="14.4" x14ac:dyDescent="0.3">
      <c r="A629" s="61">
        <v>1224970</v>
      </c>
      <c r="B629" s="8" t="s">
        <v>134</v>
      </c>
      <c r="C629" s="51" t="s">
        <v>43</v>
      </c>
      <c r="D629" s="6">
        <v>43908</v>
      </c>
      <c r="E629" s="16">
        <v>19292</v>
      </c>
      <c r="F629" s="16">
        <v>0</v>
      </c>
      <c r="G629" s="16">
        <v>19292</v>
      </c>
      <c r="H629" s="25" t="s">
        <v>1595</v>
      </c>
    </row>
    <row r="630" spans="1:8" ht="14.4" x14ac:dyDescent="0.3">
      <c r="A630" s="61">
        <v>1225028</v>
      </c>
      <c r="B630" s="8" t="s">
        <v>104</v>
      </c>
      <c r="C630" s="51" t="s">
        <v>1438</v>
      </c>
      <c r="D630" s="6">
        <v>43969</v>
      </c>
      <c r="E630" s="16">
        <v>57540</v>
      </c>
      <c r="F630" s="16">
        <v>0</v>
      </c>
      <c r="G630" s="16">
        <v>57540</v>
      </c>
      <c r="H630" s="25" t="s">
        <v>1595</v>
      </c>
    </row>
    <row r="631" spans="1:8" ht="14.4" x14ac:dyDescent="0.3">
      <c r="A631" s="61">
        <v>1218917</v>
      </c>
      <c r="B631" s="8" t="s">
        <v>2926</v>
      </c>
      <c r="C631" s="8" t="s">
        <v>2427</v>
      </c>
      <c r="D631" s="6">
        <v>43969</v>
      </c>
      <c r="E631" s="16">
        <v>21024</v>
      </c>
      <c r="F631" s="16">
        <v>10000</v>
      </c>
      <c r="G631" s="16">
        <v>11024</v>
      </c>
      <c r="H631" s="25" t="s">
        <v>1595</v>
      </c>
    </row>
    <row r="632" spans="1:8" ht="14.4" x14ac:dyDescent="0.3">
      <c r="A632" s="61">
        <v>1131622</v>
      </c>
      <c r="B632" s="8" t="s">
        <v>2927</v>
      </c>
      <c r="C632" s="51" t="s">
        <v>1438</v>
      </c>
      <c r="D632" s="6">
        <v>43969</v>
      </c>
      <c r="E632" s="16">
        <v>74634</v>
      </c>
      <c r="F632" s="16">
        <v>32478.22</v>
      </c>
      <c r="G632" s="16">
        <v>42155.78</v>
      </c>
      <c r="H632" s="25" t="s">
        <v>1595</v>
      </c>
    </row>
    <row r="633" spans="1:8" ht="14.4" x14ac:dyDescent="0.3">
      <c r="A633" s="61">
        <v>1110887</v>
      </c>
      <c r="B633" s="8" t="s">
        <v>2928</v>
      </c>
      <c r="C633" s="8" t="s">
        <v>2427</v>
      </c>
      <c r="D633" s="6">
        <v>43977</v>
      </c>
      <c r="E633" s="16">
        <v>28958</v>
      </c>
      <c r="F633" s="16">
        <v>0</v>
      </c>
      <c r="G633" s="16">
        <v>28958</v>
      </c>
      <c r="H633" s="25" t="s">
        <v>1595</v>
      </c>
    </row>
    <row r="634" spans="1:8" ht="14.4" x14ac:dyDescent="0.3">
      <c r="A634" s="61">
        <v>1207553</v>
      </c>
      <c r="B634" s="8" t="s">
        <v>93</v>
      </c>
      <c r="C634" s="51" t="s">
        <v>2929</v>
      </c>
      <c r="D634" s="6">
        <v>43977</v>
      </c>
      <c r="E634" s="16">
        <v>265740</v>
      </c>
      <c r="F634" s="16">
        <v>256697.94</v>
      </c>
      <c r="G634" s="16">
        <v>9042.0599999999977</v>
      </c>
      <c r="H634" s="25" t="s">
        <v>1595</v>
      </c>
    </row>
    <row r="635" spans="1:8" ht="14.4" x14ac:dyDescent="0.3">
      <c r="A635" s="61">
        <v>1231574</v>
      </c>
      <c r="B635" s="8" t="s">
        <v>128</v>
      </c>
      <c r="C635" s="51" t="s">
        <v>2290</v>
      </c>
      <c r="D635" s="6">
        <v>44041</v>
      </c>
      <c r="E635" s="16">
        <v>150738</v>
      </c>
      <c r="F635" s="16">
        <v>70746</v>
      </c>
      <c r="G635" s="16">
        <v>79992</v>
      </c>
      <c r="H635" s="25" t="s">
        <v>1595</v>
      </c>
    </row>
    <row r="636" spans="1:8" ht="14.4" x14ac:dyDescent="0.3">
      <c r="A636" s="8">
        <v>1069548</v>
      </c>
      <c r="B636" s="8" t="s">
        <v>2930</v>
      </c>
      <c r="C636" s="51" t="s">
        <v>0</v>
      </c>
      <c r="D636" s="6">
        <v>44132</v>
      </c>
      <c r="E636" s="52">
        <v>142645</v>
      </c>
      <c r="F636" s="16">
        <v>108552</v>
      </c>
      <c r="G636" s="16">
        <v>34093</v>
      </c>
      <c r="H636" s="25" t="s">
        <v>1595</v>
      </c>
    </row>
    <row r="637" spans="1:8" ht="14.4" x14ac:dyDescent="0.3">
      <c r="A637" s="8">
        <v>1206320</v>
      </c>
      <c r="B637" s="8" t="s">
        <v>2931</v>
      </c>
      <c r="C637" s="51" t="s">
        <v>2328</v>
      </c>
      <c r="D637" s="6">
        <v>44159</v>
      </c>
      <c r="E637" s="52">
        <v>45720</v>
      </c>
      <c r="F637" s="16">
        <v>0</v>
      </c>
      <c r="G637" s="16">
        <v>45720</v>
      </c>
      <c r="H637" s="25" t="s">
        <v>1595</v>
      </c>
    </row>
    <row r="638" spans="1:8" ht="14.4" x14ac:dyDescent="0.3">
      <c r="A638" s="8">
        <v>1221185</v>
      </c>
      <c r="B638" s="8" t="s">
        <v>2932</v>
      </c>
      <c r="C638" s="16" t="s">
        <v>2650</v>
      </c>
      <c r="D638" s="6">
        <v>43440</v>
      </c>
      <c r="E638" s="16">
        <v>176502</v>
      </c>
      <c r="F638" s="16">
        <v>132392</v>
      </c>
      <c r="G638" s="16">
        <v>44110</v>
      </c>
      <c r="H638" s="25" t="s">
        <v>1595</v>
      </c>
    </row>
    <row r="639" spans="1:8" ht="14.4" x14ac:dyDescent="0.3">
      <c r="A639" s="8">
        <v>1228007</v>
      </c>
      <c r="B639" s="8" t="s">
        <v>2933</v>
      </c>
      <c r="C639" s="51" t="s">
        <v>2328</v>
      </c>
      <c r="D639" s="6">
        <v>43663</v>
      </c>
      <c r="E639" s="16">
        <v>50866</v>
      </c>
      <c r="F639" s="16">
        <v>10000</v>
      </c>
      <c r="G639" s="16">
        <v>40866</v>
      </c>
      <c r="H639" s="25" t="s">
        <v>1595</v>
      </c>
    </row>
    <row r="640" spans="1:8" ht="14.4" x14ac:dyDescent="0.3">
      <c r="A640" s="8">
        <v>1179008</v>
      </c>
      <c r="B640" s="8" t="s">
        <v>2934</v>
      </c>
      <c r="C640" s="51" t="s">
        <v>2650</v>
      </c>
      <c r="D640" s="6">
        <v>43706</v>
      </c>
      <c r="E640" s="16">
        <v>865236</v>
      </c>
      <c r="F640" s="16">
        <v>102680</v>
      </c>
      <c r="G640" s="16">
        <v>762556</v>
      </c>
      <c r="H640" s="25" t="s">
        <v>1595</v>
      </c>
    </row>
    <row r="641" spans="1:8" ht="14.4" x14ac:dyDescent="0.3">
      <c r="A641" s="8">
        <v>1227566</v>
      </c>
      <c r="B641" s="8" t="s">
        <v>2935</v>
      </c>
      <c r="C641" s="51" t="s">
        <v>18</v>
      </c>
      <c r="D641" s="6">
        <v>43773</v>
      </c>
      <c r="E641" s="16">
        <v>113349.95</v>
      </c>
      <c r="F641" s="16">
        <v>0</v>
      </c>
      <c r="G641" s="16">
        <v>113349.95</v>
      </c>
      <c r="H641" s="25" t="s">
        <v>1595</v>
      </c>
    </row>
    <row r="642" spans="1:8" ht="14.4" x14ac:dyDescent="0.3">
      <c r="A642" s="8">
        <v>1121694</v>
      </c>
      <c r="B642" s="8" t="s">
        <v>2936</v>
      </c>
      <c r="C642" s="51" t="s">
        <v>71</v>
      </c>
      <c r="D642" s="6">
        <v>43801</v>
      </c>
      <c r="E642" s="16">
        <v>19092</v>
      </c>
      <c r="F642" s="16">
        <v>16104</v>
      </c>
      <c r="G642" s="16">
        <v>2988</v>
      </c>
      <c r="H642" s="25" t="s">
        <v>1595</v>
      </c>
    </row>
    <row r="643" spans="1:8" ht="14.4" x14ac:dyDescent="0.3">
      <c r="A643" s="8">
        <v>1228306</v>
      </c>
      <c r="B643" s="8" t="s">
        <v>2937</v>
      </c>
      <c r="C643" s="51" t="s">
        <v>2427</v>
      </c>
      <c r="D643" s="6">
        <v>43819</v>
      </c>
      <c r="E643" s="16">
        <v>433356</v>
      </c>
      <c r="F643" s="16">
        <v>36960</v>
      </c>
      <c r="G643" s="16">
        <v>396396</v>
      </c>
      <c r="H643" s="25" t="s">
        <v>1595</v>
      </c>
    </row>
    <row r="644" spans="1:8" ht="14.4" x14ac:dyDescent="0.3">
      <c r="A644" s="8">
        <v>1047887</v>
      </c>
      <c r="B644" s="8" t="s">
        <v>54</v>
      </c>
      <c r="C644" s="51" t="s">
        <v>2650</v>
      </c>
      <c r="D644" s="6">
        <v>43915</v>
      </c>
      <c r="E644" s="16">
        <v>566734</v>
      </c>
      <c r="F644" s="16">
        <v>370360.5</v>
      </c>
      <c r="G644" s="16">
        <v>196373.5</v>
      </c>
      <c r="H644" s="25" t="s">
        <v>1595</v>
      </c>
    </row>
    <row r="645" spans="1:8" ht="14.4" x14ac:dyDescent="0.3">
      <c r="A645" s="8">
        <v>1229904</v>
      </c>
      <c r="B645" s="8" t="s">
        <v>150</v>
      </c>
      <c r="C645" s="51" t="s">
        <v>2938</v>
      </c>
      <c r="D645" s="6">
        <v>43948</v>
      </c>
      <c r="E645" s="16">
        <v>3282835.2</v>
      </c>
      <c r="F645" s="16">
        <v>714064.24</v>
      </c>
      <c r="G645" s="16">
        <v>2568770.96</v>
      </c>
      <c r="H645" s="25" t="s">
        <v>1595</v>
      </c>
    </row>
    <row r="646" spans="1:8" ht="14.4" x14ac:dyDescent="0.3">
      <c r="A646" s="8">
        <v>1222581</v>
      </c>
      <c r="B646" s="8" t="s">
        <v>2939</v>
      </c>
      <c r="C646" s="51" t="s">
        <v>2650</v>
      </c>
      <c r="D646" s="6">
        <v>44067</v>
      </c>
      <c r="E646" s="16">
        <v>44844</v>
      </c>
      <c r="F646" s="16">
        <v>20000</v>
      </c>
      <c r="G646" s="16">
        <v>24844</v>
      </c>
      <c r="H646" s="25" t="s">
        <v>1595</v>
      </c>
    </row>
    <row r="647" spans="1:8" ht="14.4" x14ac:dyDescent="0.3">
      <c r="A647" s="58">
        <v>1168807</v>
      </c>
      <c r="B647" s="8" t="s">
        <v>2940</v>
      </c>
      <c r="C647" s="8" t="s">
        <v>2319</v>
      </c>
      <c r="D647" s="6">
        <v>40998</v>
      </c>
      <c r="E647" s="16">
        <v>143438</v>
      </c>
      <c r="F647" s="16">
        <v>40000.000000000007</v>
      </c>
      <c r="G647" s="16">
        <v>103438</v>
      </c>
      <c r="H647" s="25" t="s">
        <v>1595</v>
      </c>
    </row>
    <row r="648" spans="1:8" ht="14.4" x14ac:dyDescent="0.3">
      <c r="A648" s="59">
        <v>1050727</v>
      </c>
      <c r="B648" s="8" t="s">
        <v>2941</v>
      </c>
      <c r="C648" s="8" t="s">
        <v>2328</v>
      </c>
      <c r="D648" s="6">
        <v>41611</v>
      </c>
      <c r="E648" s="16">
        <v>316603</v>
      </c>
      <c r="F648" s="16">
        <v>185988</v>
      </c>
      <c r="G648" s="16">
        <v>130615</v>
      </c>
      <c r="H648" s="25" t="s">
        <v>1595</v>
      </c>
    </row>
    <row r="649" spans="1:8" ht="14.4" x14ac:dyDescent="0.3">
      <c r="A649" s="59">
        <v>1185243</v>
      </c>
      <c r="B649" s="8" t="s">
        <v>2942</v>
      </c>
      <c r="C649" s="8" t="s">
        <v>2319</v>
      </c>
      <c r="D649" s="6">
        <v>41753</v>
      </c>
      <c r="E649" s="16">
        <v>67348</v>
      </c>
      <c r="F649" s="16">
        <v>0</v>
      </c>
      <c r="G649" s="16">
        <v>67348</v>
      </c>
      <c r="H649" s="25" t="s">
        <v>1595</v>
      </c>
    </row>
    <row r="650" spans="1:8" ht="14.4" x14ac:dyDescent="0.3">
      <c r="A650" s="59">
        <v>1184056</v>
      </c>
      <c r="B650" s="8" t="s">
        <v>2943</v>
      </c>
      <c r="C650" s="8" t="s">
        <v>2345</v>
      </c>
      <c r="D650" s="6">
        <v>41960</v>
      </c>
      <c r="E650" s="16">
        <v>46132</v>
      </c>
      <c r="F650" s="16">
        <v>10400</v>
      </c>
      <c r="G650" s="16">
        <v>35732</v>
      </c>
      <c r="H650" s="25" t="s">
        <v>1595</v>
      </c>
    </row>
    <row r="651" spans="1:8" ht="14.4" x14ac:dyDescent="0.3">
      <c r="A651" s="59">
        <v>1200934</v>
      </c>
      <c r="B651" s="8" t="s">
        <v>2944</v>
      </c>
      <c r="C651" s="8" t="s">
        <v>2339</v>
      </c>
      <c r="D651" s="6">
        <v>42593</v>
      </c>
      <c r="E651" s="16">
        <v>100000</v>
      </c>
      <c r="F651" s="16">
        <v>0</v>
      </c>
      <c r="G651" s="16">
        <v>100000</v>
      </c>
      <c r="H651" s="25" t="s">
        <v>1595</v>
      </c>
    </row>
    <row r="652" spans="1:8" ht="14.4" x14ac:dyDescent="0.3">
      <c r="A652" s="59">
        <v>1206568</v>
      </c>
      <c r="B652" s="8" t="s">
        <v>2945</v>
      </c>
      <c r="C652" s="8" t="s">
        <v>2648</v>
      </c>
      <c r="D652" s="6">
        <v>42803</v>
      </c>
      <c r="E652" s="16">
        <v>156804</v>
      </c>
      <c r="F652" s="16">
        <v>90000</v>
      </c>
      <c r="G652" s="16">
        <v>66804</v>
      </c>
      <c r="H652" s="25" t="s">
        <v>1595</v>
      </c>
    </row>
    <row r="653" spans="1:8" ht="14.4" x14ac:dyDescent="0.3">
      <c r="A653" s="59">
        <v>1168504</v>
      </c>
      <c r="B653" s="8" t="s">
        <v>2946</v>
      </c>
      <c r="C653" s="8" t="s">
        <v>57</v>
      </c>
      <c r="D653" s="6">
        <v>42892</v>
      </c>
      <c r="E653" s="16">
        <v>977983.06</v>
      </c>
      <c r="F653" s="16">
        <v>270000</v>
      </c>
      <c r="G653" s="16">
        <v>707983.06</v>
      </c>
      <c r="H653" s="25" t="s">
        <v>1595</v>
      </c>
    </row>
    <row r="654" spans="1:8" ht="14.4" x14ac:dyDescent="0.3">
      <c r="A654" s="59">
        <v>1161725</v>
      </c>
      <c r="B654" s="8" t="s">
        <v>2947</v>
      </c>
      <c r="C654" s="16" t="s">
        <v>70</v>
      </c>
      <c r="D654" s="6">
        <v>43223</v>
      </c>
      <c r="E654" s="16">
        <v>114576</v>
      </c>
      <c r="F654" s="16">
        <v>35000</v>
      </c>
      <c r="G654" s="16">
        <v>79576</v>
      </c>
      <c r="H654" s="25" t="s">
        <v>1595</v>
      </c>
    </row>
    <row r="655" spans="1:8" ht="14.4" x14ac:dyDescent="0.3">
      <c r="A655" s="59">
        <v>1217012</v>
      </c>
      <c r="B655" s="8" t="s">
        <v>2948</v>
      </c>
      <c r="C655" s="16" t="s">
        <v>2339</v>
      </c>
      <c r="D655" s="6">
        <v>43251</v>
      </c>
      <c r="E655" s="16">
        <v>56700</v>
      </c>
      <c r="F655" s="16">
        <v>0</v>
      </c>
      <c r="G655" s="16">
        <v>56700</v>
      </c>
      <c r="H655" s="25" t="s">
        <v>1595</v>
      </c>
    </row>
    <row r="656" spans="1:8" ht="14.4" x14ac:dyDescent="0.3">
      <c r="A656" s="61">
        <v>1225929</v>
      </c>
      <c r="B656" s="8" t="s">
        <v>2949</v>
      </c>
      <c r="C656" s="51" t="s">
        <v>2328</v>
      </c>
      <c r="D656" s="6">
        <v>43819</v>
      </c>
      <c r="E656" s="16">
        <v>146220</v>
      </c>
      <c r="F656" s="16">
        <v>0</v>
      </c>
      <c r="G656" s="16">
        <v>146220</v>
      </c>
      <c r="H656" s="25" t="s">
        <v>1595</v>
      </c>
    </row>
    <row r="657" spans="1:8" ht="14.4" x14ac:dyDescent="0.3">
      <c r="A657" s="61">
        <v>1216470</v>
      </c>
      <c r="B657" s="8" t="s">
        <v>163</v>
      </c>
      <c r="C657" s="51" t="s">
        <v>70</v>
      </c>
      <c r="D657" s="6">
        <v>43860</v>
      </c>
      <c r="E657" s="16">
        <v>91984</v>
      </c>
      <c r="F657" s="16">
        <v>30944</v>
      </c>
      <c r="G657" s="16">
        <v>61040</v>
      </c>
      <c r="H657" s="25" t="s">
        <v>1595</v>
      </c>
    </row>
    <row r="658" spans="1:8" ht="14.4" x14ac:dyDescent="0.3">
      <c r="A658" s="61">
        <v>1204438</v>
      </c>
      <c r="B658" s="8" t="s">
        <v>2950</v>
      </c>
      <c r="C658" s="51" t="s">
        <v>2427</v>
      </c>
      <c r="D658" s="6">
        <v>43921</v>
      </c>
      <c r="E658" s="16">
        <v>512700</v>
      </c>
      <c r="F658" s="16">
        <v>310000</v>
      </c>
      <c r="G658" s="16">
        <v>202700</v>
      </c>
      <c r="H658" s="25" t="s">
        <v>1595</v>
      </c>
    </row>
    <row r="659" spans="1:8" ht="14.4" x14ac:dyDescent="0.3">
      <c r="A659" s="61">
        <v>1215547</v>
      </c>
      <c r="B659" s="8" t="s">
        <v>63</v>
      </c>
      <c r="C659" s="51" t="s">
        <v>2650</v>
      </c>
      <c r="D659" s="6">
        <v>44039</v>
      </c>
      <c r="E659" s="16">
        <v>291548</v>
      </c>
      <c r="F659" s="16">
        <v>239560</v>
      </c>
      <c r="G659" s="16">
        <v>51988</v>
      </c>
      <c r="H659" s="25" t="s">
        <v>1595</v>
      </c>
    </row>
    <row r="660" spans="1:8" ht="14.4" x14ac:dyDescent="0.3">
      <c r="A660" s="8">
        <v>1050100</v>
      </c>
      <c r="B660" s="8" t="s">
        <v>2951</v>
      </c>
      <c r="C660" s="51" t="s">
        <v>28</v>
      </c>
      <c r="D660" s="6">
        <v>44116</v>
      </c>
      <c r="E660" s="52">
        <v>58547</v>
      </c>
      <c r="F660" s="16">
        <v>33942</v>
      </c>
      <c r="G660" s="16">
        <v>24605</v>
      </c>
      <c r="H660" s="25" t="s">
        <v>1595</v>
      </c>
    </row>
    <row r="661" spans="1:8" ht="14.4" x14ac:dyDescent="0.3">
      <c r="A661" s="8">
        <v>1236011</v>
      </c>
      <c r="B661" s="8" t="s">
        <v>2952</v>
      </c>
      <c r="C661" s="8" t="s">
        <v>2328</v>
      </c>
      <c r="D661" s="6">
        <v>44186</v>
      </c>
      <c r="E661" s="52">
        <v>170488</v>
      </c>
      <c r="F661" s="16">
        <v>115000</v>
      </c>
      <c r="G661" s="16">
        <v>55488</v>
      </c>
      <c r="H661" s="25" t="s">
        <v>1595</v>
      </c>
    </row>
    <row r="662" spans="1:8" ht="14.4" x14ac:dyDescent="0.3">
      <c r="A662" s="8">
        <v>1204396</v>
      </c>
      <c r="B662" s="8" t="s">
        <v>2953</v>
      </c>
      <c r="C662" s="51" t="s">
        <v>255</v>
      </c>
      <c r="D662" s="6">
        <v>44312</v>
      </c>
      <c r="E662" s="52">
        <v>18240</v>
      </c>
      <c r="F662" s="16">
        <v>0</v>
      </c>
      <c r="G662" s="16">
        <v>18240</v>
      </c>
      <c r="H662" s="25" t="s">
        <v>1595</v>
      </c>
    </row>
    <row r="663" spans="1:8" ht="14.4" x14ac:dyDescent="0.3">
      <c r="A663" s="8">
        <v>1221704</v>
      </c>
      <c r="B663" s="8" t="s">
        <v>2954</v>
      </c>
      <c r="C663" s="51" t="s">
        <v>2427</v>
      </c>
      <c r="D663" s="6">
        <v>44372</v>
      </c>
      <c r="E663" s="52">
        <v>29868</v>
      </c>
      <c r="F663" s="16">
        <v>0</v>
      </c>
      <c r="G663" s="16">
        <v>29868</v>
      </c>
      <c r="H663" s="25" t="s">
        <v>1595</v>
      </c>
    </row>
    <row r="664" spans="1:8" ht="14.4" x14ac:dyDescent="0.3">
      <c r="A664" s="59">
        <v>1170948</v>
      </c>
      <c r="B664" s="8" t="s">
        <v>2955</v>
      </c>
      <c r="C664" s="8" t="s">
        <v>2311</v>
      </c>
      <c r="D664" s="6">
        <v>41621</v>
      </c>
      <c r="E664" s="16">
        <v>718124.6</v>
      </c>
      <c r="F664" s="16">
        <v>280000</v>
      </c>
      <c r="G664" s="16">
        <v>438124.6</v>
      </c>
      <c r="H664" s="25" t="s">
        <v>1595</v>
      </c>
    </row>
    <row r="665" spans="1:8" ht="14.4" x14ac:dyDescent="0.3">
      <c r="A665" s="58">
        <v>1068465</v>
      </c>
      <c r="B665" s="25" t="s">
        <v>2956</v>
      </c>
      <c r="C665" s="25" t="s">
        <v>2290</v>
      </c>
      <c r="D665" s="6">
        <v>38426</v>
      </c>
      <c r="E665" s="11">
        <v>49420</v>
      </c>
      <c r="F665" s="11">
        <v>39905.870000000003</v>
      </c>
      <c r="G665" s="11">
        <v>9514.1299999999974</v>
      </c>
      <c r="H665" s="25" t="s">
        <v>1595</v>
      </c>
    </row>
    <row r="666" spans="1:8" ht="14.4" x14ac:dyDescent="0.3">
      <c r="A666" s="58">
        <v>1157333</v>
      </c>
      <c r="B666" s="8" t="s">
        <v>2957</v>
      </c>
      <c r="C666" s="8" t="s">
        <v>2319</v>
      </c>
      <c r="D666" s="6">
        <v>40709</v>
      </c>
      <c r="E666" s="16">
        <v>19968</v>
      </c>
      <c r="F666" s="16">
        <v>0</v>
      </c>
      <c r="G666" s="16">
        <v>19968</v>
      </c>
      <c r="H666" s="25" t="s">
        <v>1595</v>
      </c>
    </row>
    <row r="667" spans="1:8" ht="14.4" x14ac:dyDescent="0.3">
      <c r="A667" s="59">
        <v>1174052</v>
      </c>
      <c r="B667" s="8" t="s">
        <v>2958</v>
      </c>
      <c r="C667" s="8" t="s">
        <v>2328</v>
      </c>
      <c r="D667" s="6">
        <v>41313</v>
      </c>
      <c r="E667" s="16">
        <v>33480</v>
      </c>
      <c r="F667" s="16">
        <v>16980</v>
      </c>
      <c r="G667" s="16">
        <v>16500</v>
      </c>
      <c r="H667" s="25" t="s">
        <v>1595</v>
      </c>
    </row>
    <row r="668" spans="1:8" ht="14.4" x14ac:dyDescent="0.3">
      <c r="A668" s="59">
        <v>1187302</v>
      </c>
      <c r="B668" s="8" t="s">
        <v>2959</v>
      </c>
      <c r="C668" s="8" t="s">
        <v>2666</v>
      </c>
      <c r="D668" s="6">
        <v>42102</v>
      </c>
      <c r="E668" s="16">
        <v>469795.98</v>
      </c>
      <c r="F668" s="16">
        <v>419862.67999999993</v>
      </c>
      <c r="G668" s="16">
        <v>49933.300000000047</v>
      </c>
      <c r="H668" s="25" t="s">
        <v>1595</v>
      </c>
    </row>
    <row r="669" spans="1:8" ht="14.4" x14ac:dyDescent="0.3">
      <c r="A669" s="61">
        <v>1227640</v>
      </c>
      <c r="B669" s="8" t="s">
        <v>69</v>
      </c>
      <c r="C669" s="51" t="s">
        <v>2650</v>
      </c>
      <c r="D669" s="6">
        <v>43907</v>
      </c>
      <c r="E669" s="16">
        <v>65664</v>
      </c>
      <c r="F669" s="16">
        <v>53000</v>
      </c>
      <c r="G669" s="16">
        <v>12664</v>
      </c>
      <c r="H669" s="25" t="s">
        <v>1595</v>
      </c>
    </row>
    <row r="670" spans="1:8" ht="14.4" x14ac:dyDescent="0.3">
      <c r="A670" s="61">
        <v>1210580</v>
      </c>
      <c r="B670" s="8" t="s">
        <v>2960</v>
      </c>
      <c r="C670" s="51" t="s">
        <v>2708</v>
      </c>
      <c r="D670" s="6">
        <v>43679</v>
      </c>
      <c r="E670" s="16">
        <v>120768</v>
      </c>
      <c r="F670" s="16">
        <v>117504</v>
      </c>
      <c r="G670" s="16">
        <v>3264</v>
      </c>
      <c r="H670" s="25" t="s">
        <v>1595</v>
      </c>
    </row>
    <row r="671" spans="1:8" ht="14.4" x14ac:dyDescent="0.3">
      <c r="A671" s="61">
        <v>1047514</v>
      </c>
      <c r="B671" s="8" t="s">
        <v>2961</v>
      </c>
      <c r="C671" s="51" t="s">
        <v>2328</v>
      </c>
      <c r="D671" s="6">
        <v>43700</v>
      </c>
      <c r="E671" s="16">
        <v>40644</v>
      </c>
      <c r="F671" s="16">
        <v>0</v>
      </c>
      <c r="G671" s="16">
        <v>40644</v>
      </c>
      <c r="H671" s="25" t="s">
        <v>1595</v>
      </c>
    </row>
    <row r="672" spans="1:8" ht="14.4" x14ac:dyDescent="0.3">
      <c r="A672" s="8">
        <v>1046608</v>
      </c>
      <c r="B672" s="8" t="s">
        <v>2962</v>
      </c>
      <c r="C672" s="51" t="s">
        <v>2669</v>
      </c>
      <c r="D672" s="6">
        <v>44333</v>
      </c>
      <c r="E672" s="52">
        <v>390852</v>
      </c>
      <c r="F672" s="16">
        <v>55992</v>
      </c>
      <c r="G672" s="16">
        <v>334860</v>
      </c>
      <c r="H672" s="25" t="s">
        <v>1595</v>
      </c>
    </row>
    <row r="673" spans="1:8" ht="14.4" x14ac:dyDescent="0.3">
      <c r="A673" s="8">
        <v>1217127</v>
      </c>
      <c r="B673" s="8" t="s">
        <v>45</v>
      </c>
      <c r="C673" s="51" t="s">
        <v>2427</v>
      </c>
      <c r="D673" s="6">
        <v>44333</v>
      </c>
      <c r="E673" s="52">
        <v>103097</v>
      </c>
      <c r="F673" s="16">
        <v>0</v>
      </c>
      <c r="G673" s="16">
        <v>103097</v>
      </c>
      <c r="H673" s="25" t="s">
        <v>1595</v>
      </c>
    </row>
    <row r="674" spans="1:8" ht="14.4" x14ac:dyDescent="0.3">
      <c r="A674" s="8">
        <v>1122470</v>
      </c>
      <c r="B674" s="8" t="s">
        <v>83</v>
      </c>
      <c r="C674" s="25" t="s">
        <v>21</v>
      </c>
      <c r="D674" s="6">
        <v>44391</v>
      </c>
      <c r="E674" s="11">
        <v>156181.19</v>
      </c>
      <c r="F674" s="16">
        <v>0</v>
      </c>
      <c r="G674" s="16">
        <v>156181.19</v>
      </c>
      <c r="H674" s="8" t="s">
        <v>1596</v>
      </c>
    </row>
    <row r="675" spans="1:8" ht="14.4" x14ac:dyDescent="0.3">
      <c r="A675" s="8">
        <v>1238544</v>
      </c>
      <c r="B675" s="8" t="s">
        <v>201</v>
      </c>
      <c r="C675" s="51" t="s">
        <v>71</v>
      </c>
      <c r="D675" s="6">
        <v>44405</v>
      </c>
      <c r="E675" s="52">
        <v>170088</v>
      </c>
      <c r="F675" s="16">
        <v>0</v>
      </c>
      <c r="G675" s="16">
        <v>170088</v>
      </c>
      <c r="H675" s="25" t="s">
        <v>1595</v>
      </c>
    </row>
    <row r="676" spans="1:8" ht="14.4" x14ac:dyDescent="0.3">
      <c r="A676" s="47">
        <v>1132875</v>
      </c>
      <c r="B676" s="44" t="s">
        <v>2963</v>
      </c>
      <c r="C676" s="44" t="s">
        <v>84</v>
      </c>
      <c r="D676" s="6">
        <v>44434</v>
      </c>
      <c r="E676" s="63">
        <v>20030.759999999998</v>
      </c>
      <c r="F676" s="16">
        <v>0</v>
      </c>
      <c r="G676" s="16">
        <v>20030.759999999998</v>
      </c>
      <c r="H676" s="8" t="s">
        <v>1596</v>
      </c>
    </row>
    <row r="677" spans="1:8" ht="14.4" x14ac:dyDescent="0.3">
      <c r="A677" s="8">
        <v>1234366</v>
      </c>
      <c r="B677" s="8" t="s">
        <v>242</v>
      </c>
      <c r="C677" s="16" t="s">
        <v>2729</v>
      </c>
      <c r="D677" s="6">
        <v>44452</v>
      </c>
      <c r="E677" s="16">
        <v>264708</v>
      </c>
      <c r="F677" s="16">
        <v>0</v>
      </c>
      <c r="G677" s="16">
        <v>264708</v>
      </c>
      <c r="H677" s="25" t="s">
        <v>1595</v>
      </c>
    </row>
    <row r="678" spans="1:8" ht="14.4" x14ac:dyDescent="0.3">
      <c r="A678" s="8">
        <v>1239954</v>
      </c>
      <c r="B678" s="8" t="s">
        <v>239</v>
      </c>
      <c r="C678" s="8" t="s">
        <v>71</v>
      </c>
      <c r="D678" s="6">
        <v>44466</v>
      </c>
      <c r="E678" s="16">
        <v>326589</v>
      </c>
      <c r="F678" s="16">
        <v>0</v>
      </c>
      <c r="G678" s="16">
        <v>326589</v>
      </c>
      <c r="H678" s="25" t="s">
        <v>1595</v>
      </c>
    </row>
    <row r="679" spans="1:8" ht="14.4" x14ac:dyDescent="0.3">
      <c r="A679" s="8">
        <v>1227780</v>
      </c>
      <c r="B679" s="8" t="s">
        <v>2964</v>
      </c>
      <c r="C679" s="16" t="s">
        <v>1438</v>
      </c>
      <c r="D679" s="6">
        <v>44495</v>
      </c>
      <c r="E679" s="16">
        <v>26688</v>
      </c>
      <c r="F679" s="16">
        <v>0</v>
      </c>
      <c r="G679" s="16">
        <v>26688</v>
      </c>
      <c r="H679" s="25" t="s">
        <v>1595</v>
      </c>
    </row>
    <row r="680" spans="1:8" ht="14.4" x14ac:dyDescent="0.3">
      <c r="A680" s="8">
        <v>1236887</v>
      </c>
      <c r="B680" s="8" t="s">
        <v>248</v>
      </c>
      <c r="C680" s="51" t="s">
        <v>1438</v>
      </c>
      <c r="D680" s="6">
        <v>44515</v>
      </c>
      <c r="E680" s="16">
        <v>506231.57</v>
      </c>
      <c r="F680" s="16">
        <v>0</v>
      </c>
      <c r="G680" s="16">
        <v>506231.57</v>
      </c>
      <c r="H680" s="25" t="s">
        <v>1595</v>
      </c>
    </row>
    <row r="681" spans="1:8" ht="14.4" x14ac:dyDescent="0.3">
      <c r="A681" s="8">
        <v>1238064</v>
      </c>
      <c r="B681" s="8" t="s">
        <v>233</v>
      </c>
      <c r="C681" s="51" t="s">
        <v>171</v>
      </c>
      <c r="D681" s="6">
        <v>44509</v>
      </c>
      <c r="E681" s="16">
        <v>304198</v>
      </c>
      <c r="F681" s="16">
        <v>200000</v>
      </c>
      <c r="G681" s="16">
        <v>104198</v>
      </c>
      <c r="H681" s="25" t="s">
        <v>1595</v>
      </c>
    </row>
    <row r="682" spans="1:8" ht="14.4" x14ac:dyDescent="0.3">
      <c r="A682" s="59">
        <v>1185462</v>
      </c>
      <c r="B682" s="8" t="s">
        <v>2965</v>
      </c>
      <c r="C682" s="8" t="s">
        <v>2328</v>
      </c>
      <c r="D682" s="6">
        <v>43082</v>
      </c>
      <c r="E682" s="16">
        <v>116952</v>
      </c>
      <c r="F682" s="16">
        <v>0</v>
      </c>
      <c r="G682" s="16">
        <v>116952</v>
      </c>
      <c r="H682" s="25" t="s">
        <v>1595</v>
      </c>
    </row>
    <row r="683" spans="1:8" ht="14.4" x14ac:dyDescent="0.3">
      <c r="A683" s="59">
        <v>1207053</v>
      </c>
      <c r="B683" s="8" t="s">
        <v>2966</v>
      </c>
      <c r="C683" s="16" t="s">
        <v>207</v>
      </c>
      <c r="D683" s="6">
        <v>43381</v>
      </c>
      <c r="E683" s="16">
        <v>181706.62</v>
      </c>
      <c r="F683" s="16">
        <v>165320.67000000001</v>
      </c>
      <c r="G683" s="16">
        <v>16385.949999999983</v>
      </c>
      <c r="H683" s="8" t="s">
        <v>1596</v>
      </c>
    </row>
    <row r="684" spans="1:8" ht="14.4" x14ac:dyDescent="0.3">
      <c r="A684" s="61">
        <v>1141634</v>
      </c>
      <c r="B684" s="8" t="s">
        <v>2967</v>
      </c>
      <c r="C684" s="51" t="s">
        <v>2339</v>
      </c>
      <c r="D684" s="6">
        <v>43860</v>
      </c>
      <c r="E684" s="16">
        <v>1813076.4</v>
      </c>
      <c r="F684" s="16">
        <v>368076</v>
      </c>
      <c r="G684" s="16">
        <v>1445000.4</v>
      </c>
      <c r="H684" s="25" t="s">
        <v>1595</v>
      </c>
    </row>
    <row r="685" spans="1:8" ht="14.4" x14ac:dyDescent="0.3">
      <c r="A685" s="8">
        <v>1237244</v>
      </c>
      <c r="B685" s="8" t="s">
        <v>2968</v>
      </c>
      <c r="C685" s="16" t="s">
        <v>115</v>
      </c>
      <c r="D685" s="6">
        <v>44452</v>
      </c>
      <c r="E685" s="16">
        <v>99169</v>
      </c>
      <c r="F685" s="16">
        <v>20000</v>
      </c>
      <c r="G685" s="16">
        <v>79169</v>
      </c>
      <c r="H685" s="25" t="s">
        <v>1595</v>
      </c>
    </row>
    <row r="686" spans="1:8" ht="14.4" x14ac:dyDescent="0.3">
      <c r="A686" s="8">
        <v>1172089</v>
      </c>
      <c r="B686" s="8" t="s">
        <v>219</v>
      </c>
      <c r="C686" s="51" t="s">
        <v>84</v>
      </c>
      <c r="D686" s="6">
        <v>44620</v>
      </c>
      <c r="E686" s="16">
        <v>11279.95</v>
      </c>
      <c r="F686" s="16">
        <v>0</v>
      </c>
      <c r="G686" s="16">
        <v>11279.95</v>
      </c>
      <c r="H686" s="8" t="s">
        <v>1596</v>
      </c>
    </row>
    <row r="687" spans="1:8" ht="14.4" x14ac:dyDescent="0.3">
      <c r="A687" s="8">
        <v>1100401</v>
      </c>
      <c r="B687" s="8" t="s">
        <v>2969</v>
      </c>
      <c r="C687" s="8" t="s">
        <v>33</v>
      </c>
      <c r="D687" s="6">
        <v>44635</v>
      </c>
      <c r="E687" s="16">
        <v>549402</v>
      </c>
      <c r="F687" s="16">
        <v>175402</v>
      </c>
      <c r="G687" s="16">
        <v>374000</v>
      </c>
      <c r="H687" s="25" t="s">
        <v>1595</v>
      </c>
    </row>
    <row r="688" spans="1:8" ht="14.4" x14ac:dyDescent="0.3">
      <c r="A688" s="8">
        <v>1245335</v>
      </c>
      <c r="B688" s="8" t="s">
        <v>261</v>
      </c>
      <c r="C688" s="8" t="s">
        <v>8</v>
      </c>
      <c r="D688" s="6">
        <v>44663</v>
      </c>
      <c r="E688" s="16">
        <v>142740</v>
      </c>
      <c r="F688" s="16">
        <v>0</v>
      </c>
      <c r="G688" s="16">
        <v>142740</v>
      </c>
      <c r="H688" s="25" t="s">
        <v>1595</v>
      </c>
    </row>
    <row r="689" spans="1:8" ht="14.4" x14ac:dyDescent="0.3">
      <c r="A689" s="61">
        <v>1147528</v>
      </c>
      <c r="B689" s="8" t="s">
        <v>2970</v>
      </c>
      <c r="C689" s="25" t="s">
        <v>33</v>
      </c>
      <c r="D689" s="6">
        <v>43801</v>
      </c>
      <c r="E689" s="16">
        <v>31698</v>
      </c>
      <c r="F689" s="16">
        <v>0</v>
      </c>
      <c r="G689" s="16">
        <v>31698</v>
      </c>
      <c r="H689" s="25" t="s">
        <v>1595</v>
      </c>
    </row>
    <row r="690" spans="1:8" ht="14.4" x14ac:dyDescent="0.3">
      <c r="A690" s="61">
        <v>1212357</v>
      </c>
      <c r="B690" s="8" t="s">
        <v>142</v>
      </c>
      <c r="C690" s="16" t="s">
        <v>2766</v>
      </c>
      <c r="D690" s="6">
        <v>43997</v>
      </c>
      <c r="E690" s="16">
        <v>157503</v>
      </c>
      <c r="F690" s="16">
        <v>0</v>
      </c>
      <c r="G690" s="16">
        <v>157503</v>
      </c>
      <c r="H690" s="8" t="s">
        <v>1596</v>
      </c>
    </row>
    <row r="691" spans="1:8" ht="14.4" x14ac:dyDescent="0.3">
      <c r="A691" s="8">
        <v>1214336</v>
      </c>
      <c r="B691" s="8" t="s">
        <v>2971</v>
      </c>
      <c r="C691" s="51" t="s">
        <v>84</v>
      </c>
      <c r="D691" s="6">
        <v>44179</v>
      </c>
      <c r="E691" s="52">
        <v>112511</v>
      </c>
      <c r="F691" s="16">
        <v>0</v>
      </c>
      <c r="G691" s="16">
        <v>112511</v>
      </c>
      <c r="H691" s="8" t="s">
        <v>1596</v>
      </c>
    </row>
    <row r="692" spans="1:8" ht="14.4" x14ac:dyDescent="0.3">
      <c r="A692" s="8">
        <v>1046436</v>
      </c>
      <c r="B692" s="8" t="s">
        <v>98</v>
      </c>
      <c r="C692" s="8" t="s">
        <v>2325</v>
      </c>
      <c r="D692" s="6">
        <v>44466</v>
      </c>
      <c r="E692" s="16">
        <v>99276</v>
      </c>
      <c r="F692" s="16">
        <v>0</v>
      </c>
      <c r="G692" s="16">
        <v>99276</v>
      </c>
      <c r="H692" s="25" t="s">
        <v>1595</v>
      </c>
    </row>
    <row r="693" spans="1:8" ht="14.4" x14ac:dyDescent="0.3">
      <c r="A693" s="8">
        <v>1174456</v>
      </c>
      <c r="B693" s="8" t="s">
        <v>250</v>
      </c>
      <c r="C693" s="51" t="s">
        <v>8</v>
      </c>
      <c r="D693" s="6">
        <v>44495</v>
      </c>
      <c r="E693" s="16">
        <v>62886</v>
      </c>
      <c r="F693" s="16">
        <v>41799</v>
      </c>
      <c r="G693" s="16">
        <v>21087</v>
      </c>
      <c r="H693" s="25" t="s">
        <v>1595</v>
      </c>
    </row>
    <row r="694" spans="1:8" ht="14.4" x14ac:dyDescent="0.3">
      <c r="A694" s="8">
        <v>1165424</v>
      </c>
      <c r="B694" s="8" t="s">
        <v>237</v>
      </c>
      <c r="C694" s="25" t="s">
        <v>204</v>
      </c>
      <c r="D694" s="6">
        <v>44732</v>
      </c>
      <c r="E694" s="16">
        <v>1038296</v>
      </c>
      <c r="F694" s="16">
        <v>0</v>
      </c>
      <c r="G694" s="16">
        <v>1038296</v>
      </c>
      <c r="H694" s="25" t="s">
        <v>1595</v>
      </c>
    </row>
    <row r="695" spans="1:8" ht="14.4" x14ac:dyDescent="0.3">
      <c r="A695" s="8">
        <v>1231306</v>
      </c>
      <c r="B695" s="8" t="s">
        <v>396</v>
      </c>
      <c r="C695" s="25" t="s">
        <v>43</v>
      </c>
      <c r="D695" s="6">
        <v>44748</v>
      </c>
      <c r="E695" s="16">
        <v>78212.289999999994</v>
      </c>
      <c r="F695" s="16">
        <v>0</v>
      </c>
      <c r="G695" s="16">
        <v>78212.289999999994</v>
      </c>
      <c r="H695" s="25" t="s">
        <v>1595</v>
      </c>
    </row>
    <row r="696" spans="1:8" ht="14.4" x14ac:dyDescent="0.3">
      <c r="A696" s="8">
        <v>1221324</v>
      </c>
      <c r="B696" s="8" t="s">
        <v>875</v>
      </c>
      <c r="C696" s="8" t="s">
        <v>2328</v>
      </c>
      <c r="D696" s="6">
        <v>44818</v>
      </c>
      <c r="E696" s="16">
        <v>422694</v>
      </c>
      <c r="F696" s="16">
        <v>0</v>
      </c>
      <c r="G696" s="16">
        <v>422694</v>
      </c>
      <c r="H696" s="25" t="s">
        <v>1595</v>
      </c>
    </row>
    <row r="697" spans="1:8" ht="14.4" x14ac:dyDescent="0.3">
      <c r="A697" s="8">
        <v>1243874</v>
      </c>
      <c r="B697" s="8" t="s">
        <v>567</v>
      </c>
      <c r="C697" s="8" t="s">
        <v>0</v>
      </c>
      <c r="D697" s="6">
        <v>44820</v>
      </c>
      <c r="E697" s="16">
        <v>140982</v>
      </c>
      <c r="F697" s="16">
        <v>55000</v>
      </c>
      <c r="G697" s="16">
        <v>85982</v>
      </c>
      <c r="H697" s="25" t="s">
        <v>1595</v>
      </c>
    </row>
    <row r="698" spans="1:8" ht="14.4" x14ac:dyDescent="0.3">
      <c r="A698" s="8">
        <v>1247176</v>
      </c>
      <c r="B698" s="8" t="s">
        <v>704</v>
      </c>
      <c r="C698" s="25" t="s">
        <v>41</v>
      </c>
      <c r="D698" s="6">
        <v>44833</v>
      </c>
      <c r="E698" s="16">
        <v>395017.98</v>
      </c>
      <c r="F698" s="16">
        <v>0</v>
      </c>
      <c r="G698" s="16">
        <v>395017.98</v>
      </c>
      <c r="H698" s="25" t="s">
        <v>1595</v>
      </c>
    </row>
    <row r="699" spans="1:8" ht="14.4" x14ac:dyDescent="0.3">
      <c r="A699" s="8">
        <v>1225776</v>
      </c>
      <c r="B699" s="8" t="s">
        <v>62</v>
      </c>
      <c r="C699" s="8" t="s">
        <v>2328</v>
      </c>
      <c r="D699" s="6">
        <v>44833</v>
      </c>
      <c r="E699" s="16">
        <v>55116</v>
      </c>
      <c r="F699" s="16">
        <v>0</v>
      </c>
      <c r="G699" s="16">
        <v>55116</v>
      </c>
      <c r="H699" s="25" t="s">
        <v>1595</v>
      </c>
    </row>
    <row r="700" spans="1:8" ht="14.4" x14ac:dyDescent="0.3">
      <c r="A700" s="8">
        <v>1213674</v>
      </c>
      <c r="B700" s="8" t="s">
        <v>106</v>
      </c>
      <c r="C700" s="25" t="s">
        <v>33</v>
      </c>
      <c r="D700" s="6">
        <v>44855</v>
      </c>
      <c r="E700" s="16">
        <v>45060</v>
      </c>
      <c r="F700" s="16">
        <v>0</v>
      </c>
      <c r="G700" s="16">
        <v>45060</v>
      </c>
      <c r="H700" s="25" t="s">
        <v>1595</v>
      </c>
    </row>
    <row r="701" spans="1:8" ht="14.4" x14ac:dyDescent="0.3">
      <c r="A701" s="8">
        <v>1174058</v>
      </c>
      <c r="B701" s="8" t="s">
        <v>2972</v>
      </c>
      <c r="C701" s="25" t="s">
        <v>171</v>
      </c>
      <c r="D701" s="6">
        <v>44925</v>
      </c>
      <c r="E701" s="16">
        <v>332214</v>
      </c>
      <c r="F701" s="16">
        <v>0</v>
      </c>
      <c r="G701" s="16">
        <v>332214</v>
      </c>
      <c r="H701" s="25" t="s">
        <v>1595</v>
      </c>
    </row>
    <row r="702" spans="1:8" ht="14.4" x14ac:dyDescent="0.3">
      <c r="A702" s="61">
        <v>1046450</v>
      </c>
      <c r="B702" s="8" t="s">
        <v>2973</v>
      </c>
      <c r="C702" s="51" t="s">
        <v>2328</v>
      </c>
      <c r="D702" s="6">
        <v>43677</v>
      </c>
      <c r="E702" s="16">
        <v>372009.6</v>
      </c>
      <c r="F702" s="16">
        <v>310191.73</v>
      </c>
      <c r="G702" s="16">
        <v>61817.869999999995</v>
      </c>
      <c r="H702" s="25" t="s">
        <v>1595</v>
      </c>
    </row>
    <row r="703" spans="1:8" ht="14.4" x14ac:dyDescent="0.3">
      <c r="A703" s="61">
        <v>1047952</v>
      </c>
      <c r="B703" s="8" t="s">
        <v>2974</v>
      </c>
      <c r="C703" s="51"/>
      <c r="D703" s="6">
        <v>37679</v>
      </c>
      <c r="E703" s="16">
        <v>51057</v>
      </c>
      <c r="F703" s="16">
        <v>51057</v>
      </c>
      <c r="G703" s="16">
        <v>0</v>
      </c>
      <c r="H703" s="8" t="s">
        <v>1595</v>
      </c>
    </row>
    <row r="704" spans="1:8" ht="14.4" x14ac:dyDescent="0.3">
      <c r="A704" s="61">
        <v>1050760</v>
      </c>
      <c r="B704" s="8" t="s">
        <v>2975</v>
      </c>
      <c r="C704" s="51"/>
      <c r="D704" s="6">
        <v>38189</v>
      </c>
      <c r="E704" s="16">
        <v>32908</v>
      </c>
      <c r="F704" s="16">
        <v>32908</v>
      </c>
      <c r="G704" s="16">
        <v>0</v>
      </c>
      <c r="H704" s="8" t="s">
        <v>1595</v>
      </c>
    </row>
    <row r="705" spans="1:8" ht="14.4" x14ac:dyDescent="0.3">
      <c r="A705" s="61">
        <v>1047641</v>
      </c>
      <c r="B705" s="8" t="s">
        <v>2976</v>
      </c>
      <c r="C705" s="51"/>
      <c r="D705" s="6">
        <v>38370</v>
      </c>
      <c r="E705" s="16">
        <v>29838</v>
      </c>
      <c r="F705" s="16">
        <v>29838</v>
      </c>
      <c r="G705" s="16">
        <v>0</v>
      </c>
      <c r="H705" s="8" t="s">
        <v>1595</v>
      </c>
    </row>
    <row r="706" spans="1:8" ht="14.4" x14ac:dyDescent="0.3">
      <c r="A706" s="61">
        <v>1047114</v>
      </c>
      <c r="B706" s="8" t="s">
        <v>2977</v>
      </c>
      <c r="C706" s="51"/>
      <c r="D706" s="6">
        <v>38476</v>
      </c>
      <c r="E706" s="16">
        <v>252093</v>
      </c>
      <c r="F706" s="16">
        <v>252093</v>
      </c>
      <c r="G706" s="16">
        <v>0</v>
      </c>
      <c r="H706" s="8" t="s">
        <v>1595</v>
      </c>
    </row>
    <row r="707" spans="1:8" ht="14.4" x14ac:dyDescent="0.3">
      <c r="A707" s="61">
        <v>1047706</v>
      </c>
      <c r="B707" s="8" t="s">
        <v>2978</v>
      </c>
      <c r="C707" s="51"/>
      <c r="D707" s="6">
        <v>38215</v>
      </c>
      <c r="E707" s="16">
        <v>165651</v>
      </c>
      <c r="F707" s="16">
        <v>109820</v>
      </c>
      <c r="G707" s="16">
        <v>55831</v>
      </c>
      <c r="H707" s="8" t="s">
        <v>1595</v>
      </c>
    </row>
    <row r="708" spans="1:8" ht="14.4" x14ac:dyDescent="0.3">
      <c r="A708" s="61">
        <v>1092751</v>
      </c>
      <c r="B708" s="8" t="s">
        <v>2979</v>
      </c>
      <c r="C708" s="51"/>
      <c r="D708" s="6">
        <v>39173</v>
      </c>
      <c r="E708" s="16">
        <v>17522.8</v>
      </c>
      <c r="F708" s="16">
        <v>17523.8</v>
      </c>
      <c r="G708" s="16">
        <v>-1</v>
      </c>
      <c r="H708" s="8" t="s">
        <v>1595</v>
      </c>
    </row>
    <row r="709" spans="1:8" ht="14.4" x14ac:dyDescent="0.3">
      <c r="A709" s="61">
        <v>1050153</v>
      </c>
      <c r="B709" s="8" t="s">
        <v>2980</v>
      </c>
      <c r="C709" s="51"/>
      <c r="D709" s="6">
        <v>38981</v>
      </c>
      <c r="E709" s="16">
        <v>106861.6</v>
      </c>
      <c r="F709" s="16">
        <v>106862</v>
      </c>
      <c r="G709" s="16">
        <v>-0.39999999999417923</v>
      </c>
      <c r="H709" s="8" t="s">
        <v>1595</v>
      </c>
    </row>
    <row r="710" spans="1:8" ht="14.4" x14ac:dyDescent="0.3">
      <c r="A710" s="61">
        <v>1112960</v>
      </c>
      <c r="B710" s="8" t="s">
        <v>2981</v>
      </c>
      <c r="C710" s="51"/>
      <c r="D710" s="6">
        <v>39391</v>
      </c>
      <c r="E710" s="16">
        <v>115824</v>
      </c>
      <c r="F710" s="16">
        <v>115824</v>
      </c>
      <c r="G710" s="16">
        <v>0</v>
      </c>
      <c r="H710" s="8" t="s">
        <v>1595</v>
      </c>
    </row>
    <row r="711" spans="1:8" ht="14.4" x14ac:dyDescent="0.3">
      <c r="A711" s="61">
        <v>1047619</v>
      </c>
      <c r="B711" s="8" t="s">
        <v>2466</v>
      </c>
      <c r="C711" s="51"/>
      <c r="D711" s="6">
        <v>36699</v>
      </c>
      <c r="E711" s="16">
        <v>71184</v>
      </c>
      <c r="F711" s="16">
        <v>71184</v>
      </c>
      <c r="G711" s="16">
        <v>0</v>
      </c>
      <c r="H711" s="8" t="s">
        <v>1595</v>
      </c>
    </row>
    <row r="712" spans="1:8" ht="14.4" x14ac:dyDescent="0.3">
      <c r="A712" s="61">
        <v>1081975</v>
      </c>
      <c r="B712" s="8" t="s">
        <v>2982</v>
      </c>
      <c r="C712" s="51"/>
      <c r="D712" s="6">
        <v>39799</v>
      </c>
      <c r="E712" s="16">
        <v>371966.6</v>
      </c>
      <c r="F712" s="16">
        <v>323118.2</v>
      </c>
      <c r="G712" s="16">
        <v>48848.399999999965</v>
      </c>
      <c r="H712" s="8" t="s">
        <v>1595</v>
      </c>
    </row>
    <row r="713" spans="1:8" ht="14.4" x14ac:dyDescent="0.3">
      <c r="A713" s="61">
        <v>1110004</v>
      </c>
      <c r="B713" s="8" t="s">
        <v>2371</v>
      </c>
      <c r="C713" s="51"/>
      <c r="D713" s="6">
        <v>39813</v>
      </c>
      <c r="E713" s="16">
        <v>14310</v>
      </c>
      <c r="F713" s="16">
        <v>14310</v>
      </c>
      <c r="G713" s="16">
        <v>0</v>
      </c>
      <c r="H713" s="8" t="s">
        <v>1595</v>
      </c>
    </row>
    <row r="714" spans="1:8" ht="14.4" x14ac:dyDescent="0.3">
      <c r="A714" s="61">
        <v>1050605</v>
      </c>
      <c r="B714" s="8" t="s">
        <v>2983</v>
      </c>
      <c r="C714" s="51"/>
      <c r="D714" s="6">
        <v>39930</v>
      </c>
      <c r="E714" s="16">
        <v>17590628.199999999</v>
      </c>
      <c r="F714" s="16">
        <v>17590628.199999999</v>
      </c>
      <c r="G714" s="16">
        <v>0</v>
      </c>
      <c r="H714" s="8" t="s">
        <v>1595</v>
      </c>
    </row>
    <row r="715" spans="1:8" ht="14.4" x14ac:dyDescent="0.3">
      <c r="A715" s="61">
        <v>1048517</v>
      </c>
      <c r="B715" s="8" t="s">
        <v>2984</v>
      </c>
      <c r="C715" s="51"/>
      <c r="D715" s="6">
        <v>38359</v>
      </c>
      <c r="E715" s="16">
        <v>211516</v>
      </c>
      <c r="F715" s="16">
        <v>211516</v>
      </c>
      <c r="G715" s="16">
        <v>0</v>
      </c>
      <c r="H715" s="8" t="s">
        <v>1595</v>
      </c>
    </row>
    <row r="716" spans="1:8" ht="14.4" x14ac:dyDescent="0.3">
      <c r="A716" s="61">
        <v>1092702</v>
      </c>
      <c r="B716" s="8" t="s">
        <v>2985</v>
      </c>
      <c r="C716" s="51"/>
      <c r="D716" s="6">
        <v>39615</v>
      </c>
      <c r="E716" s="16">
        <v>44256</v>
      </c>
      <c r="F716" s="16">
        <v>44256</v>
      </c>
      <c r="G716" s="16">
        <v>0</v>
      </c>
      <c r="H716" s="8" t="s">
        <v>1595</v>
      </c>
    </row>
    <row r="717" spans="1:8" ht="14.4" x14ac:dyDescent="0.3">
      <c r="A717" s="61">
        <v>1049282</v>
      </c>
      <c r="B717" s="8" t="s">
        <v>2337</v>
      </c>
      <c r="C717" s="51"/>
      <c r="D717" s="6">
        <v>39819</v>
      </c>
      <c r="E717" s="16">
        <v>3599276</v>
      </c>
      <c r="F717" s="16">
        <v>3599276</v>
      </c>
      <c r="G717" s="16">
        <v>0</v>
      </c>
      <c r="H717" s="8" t="s">
        <v>1595</v>
      </c>
    </row>
    <row r="718" spans="1:8" ht="14.4" x14ac:dyDescent="0.3">
      <c r="A718" s="61">
        <v>1111198</v>
      </c>
      <c r="B718" s="8" t="s">
        <v>2470</v>
      </c>
      <c r="C718" s="51"/>
      <c r="D718" s="6">
        <v>39853</v>
      </c>
      <c r="E718" s="16">
        <v>17122</v>
      </c>
      <c r="F718" s="16">
        <v>24700</v>
      </c>
      <c r="G718" s="16">
        <v>-7578</v>
      </c>
      <c r="H718" s="8" t="s">
        <v>1595</v>
      </c>
    </row>
    <row r="719" spans="1:8" ht="14.4" x14ac:dyDescent="0.3">
      <c r="A719" s="61">
        <v>1114589</v>
      </c>
      <c r="B719" s="8" t="s">
        <v>2986</v>
      </c>
      <c r="C719" s="51"/>
      <c r="D719" s="6">
        <v>39764</v>
      </c>
      <c r="E719" s="16">
        <v>145692</v>
      </c>
      <c r="F719" s="16">
        <v>145692</v>
      </c>
      <c r="G719" s="16">
        <v>0</v>
      </c>
      <c r="H719" s="8" t="s">
        <v>1595</v>
      </c>
    </row>
    <row r="720" spans="1:8" ht="14.4" x14ac:dyDescent="0.3">
      <c r="A720" s="61">
        <v>1119065</v>
      </c>
      <c r="B720" s="8" t="s">
        <v>2987</v>
      </c>
      <c r="C720" s="51"/>
      <c r="D720" s="6">
        <v>39853</v>
      </c>
      <c r="E720" s="16">
        <v>377046</v>
      </c>
      <c r="F720" s="16">
        <v>377046</v>
      </c>
      <c r="G720" s="16">
        <v>0</v>
      </c>
      <c r="H720" s="8" t="s">
        <v>1595</v>
      </c>
    </row>
    <row r="721" spans="1:8" ht="14.4" x14ac:dyDescent="0.3">
      <c r="A721" s="61">
        <v>1128915</v>
      </c>
      <c r="B721" s="8" t="s">
        <v>2988</v>
      </c>
      <c r="C721" s="51"/>
      <c r="D721" s="6">
        <v>39904</v>
      </c>
      <c r="E721" s="16">
        <v>57984</v>
      </c>
      <c r="F721" s="16">
        <v>57984</v>
      </c>
      <c r="G721" s="16">
        <v>0</v>
      </c>
      <c r="H721" s="8" t="s">
        <v>1595</v>
      </c>
    </row>
    <row r="722" spans="1:8" ht="14.4" x14ac:dyDescent="0.3">
      <c r="A722" s="61">
        <v>1141095</v>
      </c>
      <c r="B722" s="8" t="s">
        <v>2989</v>
      </c>
      <c r="C722" s="51"/>
      <c r="D722" s="6">
        <v>40014</v>
      </c>
      <c r="E722" s="16">
        <v>17892</v>
      </c>
      <c r="F722" s="16">
        <v>17892</v>
      </c>
      <c r="G722" s="16">
        <v>0</v>
      </c>
      <c r="H722" s="8" t="s">
        <v>1595</v>
      </c>
    </row>
    <row r="723" spans="1:8" ht="14.4" x14ac:dyDescent="0.3">
      <c r="A723" s="61">
        <v>1107957</v>
      </c>
      <c r="B723" s="8" t="s">
        <v>2990</v>
      </c>
      <c r="C723" s="51"/>
      <c r="D723" s="6">
        <v>39764</v>
      </c>
      <c r="E723" s="16">
        <v>25670</v>
      </c>
      <c r="F723" s="16">
        <v>25670</v>
      </c>
      <c r="G723" s="16">
        <v>0</v>
      </c>
      <c r="H723" s="8" t="s">
        <v>1595</v>
      </c>
    </row>
    <row r="724" spans="1:8" ht="14.4" x14ac:dyDescent="0.3">
      <c r="A724" s="61">
        <v>1050456</v>
      </c>
      <c r="B724" s="8" t="s">
        <v>2991</v>
      </c>
      <c r="C724" s="51"/>
      <c r="D724" s="6">
        <v>38119</v>
      </c>
      <c r="E724" s="16">
        <v>59220</v>
      </c>
      <c r="F724" s="16">
        <v>40000</v>
      </c>
      <c r="G724" s="16">
        <v>19220</v>
      </c>
      <c r="H724" s="8" t="s">
        <v>1595</v>
      </c>
    </row>
    <row r="725" spans="1:8" ht="14.4" x14ac:dyDescent="0.3">
      <c r="A725" s="61">
        <v>1047033</v>
      </c>
      <c r="B725" s="8" t="s">
        <v>2992</v>
      </c>
      <c r="C725" s="51"/>
      <c r="D725" s="6">
        <v>38776</v>
      </c>
      <c r="E725" s="16">
        <v>275425.8</v>
      </c>
      <c r="F725" s="16">
        <v>150000</v>
      </c>
      <c r="G725" s="16">
        <v>125425.79999999999</v>
      </c>
      <c r="H725" s="8" t="s">
        <v>1595</v>
      </c>
    </row>
    <row r="726" spans="1:8" ht="14.4" x14ac:dyDescent="0.3">
      <c r="A726" s="61">
        <v>1046499</v>
      </c>
      <c r="B726" s="8" t="s">
        <v>2993</v>
      </c>
      <c r="C726" s="51"/>
      <c r="D726" s="6">
        <v>38384</v>
      </c>
      <c r="E726" s="16">
        <v>52485</v>
      </c>
      <c r="F726" s="16">
        <v>52485</v>
      </c>
      <c r="G726" s="16">
        <v>0</v>
      </c>
      <c r="H726" s="8" t="s">
        <v>1595</v>
      </c>
    </row>
    <row r="727" spans="1:8" ht="14.4" x14ac:dyDescent="0.3">
      <c r="A727" s="61">
        <v>1085993</v>
      </c>
      <c r="B727" s="8" t="s">
        <v>2994</v>
      </c>
      <c r="C727" s="51"/>
      <c r="D727" s="6">
        <v>39819</v>
      </c>
      <c r="E727" s="16">
        <v>25600</v>
      </c>
      <c r="F727" s="16">
        <v>25600</v>
      </c>
      <c r="G727" s="16">
        <v>0</v>
      </c>
      <c r="H727" s="8" t="s">
        <v>1595</v>
      </c>
    </row>
    <row r="728" spans="1:8" ht="14.4" x14ac:dyDescent="0.3">
      <c r="A728" s="61">
        <v>1115695</v>
      </c>
      <c r="B728" s="8" t="s">
        <v>2995</v>
      </c>
      <c r="C728" s="51"/>
      <c r="D728" s="6">
        <v>40084</v>
      </c>
      <c r="E728" s="16">
        <v>34252</v>
      </c>
      <c r="F728" s="16">
        <v>34252</v>
      </c>
      <c r="G728" s="16">
        <v>0</v>
      </c>
      <c r="H728" s="8" t="s">
        <v>1595</v>
      </c>
    </row>
    <row r="729" spans="1:8" ht="14.4" x14ac:dyDescent="0.3">
      <c r="A729" s="61">
        <v>1106184</v>
      </c>
      <c r="B729" s="8" t="s">
        <v>2996</v>
      </c>
      <c r="C729" s="51"/>
      <c r="D729" s="6">
        <v>39904</v>
      </c>
      <c r="E729" s="16">
        <v>169114</v>
      </c>
      <c r="F729" s="16">
        <v>169114</v>
      </c>
      <c r="G729" s="16">
        <v>0</v>
      </c>
      <c r="H729" s="8" t="s">
        <v>1595</v>
      </c>
    </row>
    <row r="730" spans="1:8" ht="14.4" x14ac:dyDescent="0.3">
      <c r="A730" s="61">
        <v>1070052</v>
      </c>
      <c r="B730" s="8" t="s">
        <v>2471</v>
      </c>
      <c r="C730" s="51"/>
      <c r="D730" s="6">
        <v>38359</v>
      </c>
      <c r="E730" s="16">
        <v>66552</v>
      </c>
      <c r="F730" s="16">
        <v>66552</v>
      </c>
      <c r="G730" s="16">
        <v>0</v>
      </c>
      <c r="H730" s="8" t="s">
        <v>1595</v>
      </c>
    </row>
    <row r="731" spans="1:8" ht="14.4" x14ac:dyDescent="0.3">
      <c r="A731" s="61">
        <v>1047032</v>
      </c>
      <c r="B731" s="8" t="s">
        <v>2997</v>
      </c>
      <c r="C731" s="51"/>
      <c r="D731" s="6">
        <v>38484</v>
      </c>
      <c r="E731" s="16">
        <v>180438.6</v>
      </c>
      <c r="F731" s="16">
        <v>180438.59999999998</v>
      </c>
      <c r="G731" s="16">
        <v>0</v>
      </c>
      <c r="H731" s="8" t="s">
        <v>1595</v>
      </c>
    </row>
    <row r="732" spans="1:8" ht="14.4" x14ac:dyDescent="0.3">
      <c r="A732" s="61">
        <v>1137177</v>
      </c>
      <c r="B732" s="8" t="s">
        <v>59</v>
      </c>
      <c r="C732" s="51"/>
      <c r="D732" s="6">
        <v>40284</v>
      </c>
      <c r="E732" s="16">
        <v>265640</v>
      </c>
      <c r="F732" s="16">
        <v>265640</v>
      </c>
      <c r="G732" s="16">
        <v>0</v>
      </c>
      <c r="H732" s="8" t="s">
        <v>1595</v>
      </c>
    </row>
    <row r="733" spans="1:8" ht="14.4" x14ac:dyDescent="0.3">
      <c r="A733" s="61">
        <v>1074742</v>
      </c>
      <c r="B733" s="8" t="s">
        <v>2998</v>
      </c>
      <c r="C733" s="51"/>
      <c r="D733" s="6">
        <v>39853</v>
      </c>
      <c r="E733" s="16">
        <v>107125</v>
      </c>
      <c r="F733" s="16">
        <v>107125</v>
      </c>
      <c r="G733" s="16">
        <v>0</v>
      </c>
      <c r="H733" s="8" t="s">
        <v>1595</v>
      </c>
    </row>
    <row r="734" spans="1:8" ht="14.4" x14ac:dyDescent="0.3">
      <c r="A734" s="61">
        <v>1119868</v>
      </c>
      <c r="B734" s="8" t="s">
        <v>2999</v>
      </c>
      <c r="C734" s="51"/>
      <c r="D734" s="6">
        <v>39853</v>
      </c>
      <c r="E734" s="16">
        <v>39162</v>
      </c>
      <c r="F734" s="16">
        <v>0</v>
      </c>
      <c r="G734" s="16">
        <v>39162</v>
      </c>
      <c r="H734" s="8" t="s">
        <v>1595</v>
      </c>
    </row>
    <row r="735" spans="1:8" ht="14.4" x14ac:dyDescent="0.3">
      <c r="A735" s="61">
        <v>1048078</v>
      </c>
      <c r="B735" s="8" t="s">
        <v>3000</v>
      </c>
      <c r="C735" s="51"/>
      <c r="D735" s="6">
        <v>39904</v>
      </c>
      <c r="E735" s="16">
        <v>394294.8</v>
      </c>
      <c r="F735" s="16">
        <v>394294.8</v>
      </c>
      <c r="G735" s="16">
        <v>0</v>
      </c>
      <c r="H735" s="8" t="s">
        <v>1595</v>
      </c>
    </row>
    <row r="736" spans="1:8" ht="14.4" x14ac:dyDescent="0.3">
      <c r="A736" s="61">
        <v>1047706</v>
      </c>
      <c r="B736" s="8" t="s">
        <v>2978</v>
      </c>
      <c r="C736" s="51"/>
      <c r="D736" s="6">
        <v>40084</v>
      </c>
      <c r="E736" s="16">
        <v>252996</v>
      </c>
      <c r="F736" s="16">
        <v>252996.4</v>
      </c>
      <c r="G736" s="16">
        <v>-0.39999999999417923</v>
      </c>
      <c r="H736" s="8" t="s">
        <v>1595</v>
      </c>
    </row>
    <row r="737" spans="1:8" ht="14.4" x14ac:dyDescent="0.3">
      <c r="A737" s="61">
        <v>1050580</v>
      </c>
      <c r="B737" s="8" t="s">
        <v>2787</v>
      </c>
      <c r="C737" s="51"/>
      <c r="D737" s="6">
        <v>38408</v>
      </c>
      <c r="E737" s="16">
        <v>80358</v>
      </c>
      <c r="F737" s="16">
        <v>0</v>
      </c>
      <c r="G737" s="16">
        <v>80358</v>
      </c>
      <c r="H737" s="8" t="s">
        <v>1595</v>
      </c>
    </row>
    <row r="738" spans="1:8" ht="14.4" x14ac:dyDescent="0.3">
      <c r="A738" s="61">
        <v>1048828</v>
      </c>
      <c r="B738" s="8" t="s">
        <v>3001</v>
      </c>
      <c r="C738" s="51" t="s">
        <v>2304</v>
      </c>
      <c r="D738" s="6">
        <v>39654</v>
      </c>
      <c r="E738" s="16">
        <v>147158.6</v>
      </c>
      <c r="F738" s="16">
        <v>102000</v>
      </c>
      <c r="G738" s="16">
        <v>45158.600000000006</v>
      </c>
      <c r="H738" s="25" t="s">
        <v>1595</v>
      </c>
    </row>
    <row r="739" spans="1:8" ht="14.4" x14ac:dyDescent="0.3">
      <c r="A739" s="61">
        <v>1145926</v>
      </c>
      <c r="B739" s="8" t="s">
        <v>3002</v>
      </c>
      <c r="C739" s="51"/>
      <c r="D739" s="6">
        <v>40199</v>
      </c>
      <c r="E739" s="16">
        <v>73788</v>
      </c>
      <c r="F739" s="16">
        <v>73788</v>
      </c>
      <c r="G739" s="16">
        <v>0</v>
      </c>
      <c r="H739" s="8" t="s">
        <v>1595</v>
      </c>
    </row>
    <row r="740" spans="1:8" ht="14.4" x14ac:dyDescent="0.3">
      <c r="A740" s="61">
        <v>1134209</v>
      </c>
      <c r="B740" s="8" t="s">
        <v>3003</v>
      </c>
      <c r="C740" s="51"/>
      <c r="D740" s="6">
        <v>40361</v>
      </c>
      <c r="E740" s="16">
        <v>84375</v>
      </c>
      <c r="F740" s="16">
        <v>84375</v>
      </c>
      <c r="G740" s="16">
        <v>0</v>
      </c>
      <c r="H740" s="8" t="s">
        <v>1595</v>
      </c>
    </row>
    <row r="741" spans="1:8" ht="14.4" x14ac:dyDescent="0.3">
      <c r="A741" s="61">
        <v>1118021</v>
      </c>
      <c r="B741" s="8" t="s">
        <v>3004</v>
      </c>
      <c r="C741" s="51"/>
      <c r="D741" s="6">
        <v>40361</v>
      </c>
      <c r="E741" s="16">
        <v>38718.660000000003</v>
      </c>
      <c r="F741" s="16">
        <v>38718.660000000003</v>
      </c>
      <c r="G741" s="16">
        <v>0</v>
      </c>
      <c r="H741" s="8" t="s">
        <v>1595</v>
      </c>
    </row>
    <row r="742" spans="1:8" ht="14.4" x14ac:dyDescent="0.3">
      <c r="A742" s="61">
        <v>1047926</v>
      </c>
      <c r="B742" s="8" t="s">
        <v>3005</v>
      </c>
      <c r="C742" s="51"/>
      <c r="D742" s="6">
        <v>40199</v>
      </c>
      <c r="E742" s="16">
        <v>21468</v>
      </c>
      <c r="F742" s="16">
        <v>21486</v>
      </c>
      <c r="G742" s="16">
        <v>-18</v>
      </c>
      <c r="H742" s="8" t="s">
        <v>1595</v>
      </c>
    </row>
    <row r="743" spans="1:8" ht="14.4" x14ac:dyDescent="0.3">
      <c r="A743" s="61">
        <v>1098042</v>
      </c>
      <c r="B743" s="8" t="s">
        <v>3006</v>
      </c>
      <c r="C743" s="51"/>
      <c r="D743" s="6">
        <v>39104</v>
      </c>
      <c r="E743" s="16">
        <v>40622</v>
      </c>
      <c r="F743" s="16">
        <v>0</v>
      </c>
      <c r="G743" s="16">
        <v>40622</v>
      </c>
      <c r="H743" s="8" t="s">
        <v>1595</v>
      </c>
    </row>
    <row r="744" spans="1:8" ht="14.4" x14ac:dyDescent="0.3">
      <c r="A744" s="61">
        <v>1113923</v>
      </c>
      <c r="B744" s="8" t="s">
        <v>3007</v>
      </c>
      <c r="C744" s="51"/>
      <c r="D744" s="6">
        <v>40422</v>
      </c>
      <c r="E744" s="16">
        <v>154008</v>
      </c>
      <c r="F744" s="16">
        <v>154008</v>
      </c>
      <c r="G744" s="16">
        <v>0</v>
      </c>
      <c r="H744" s="8" t="s">
        <v>1595</v>
      </c>
    </row>
    <row r="745" spans="1:8" ht="14.4" x14ac:dyDescent="0.3">
      <c r="A745" s="61">
        <v>1130544</v>
      </c>
      <c r="B745" s="8" t="s">
        <v>3008</v>
      </c>
      <c r="C745" s="51"/>
      <c r="D745" s="6">
        <v>39853</v>
      </c>
      <c r="E745" s="16">
        <v>86352</v>
      </c>
      <c r="F745" s="16">
        <v>0</v>
      </c>
      <c r="G745" s="16">
        <v>86352</v>
      </c>
      <c r="H745" s="8" t="s">
        <v>1595</v>
      </c>
    </row>
    <row r="746" spans="1:8" ht="14.4" x14ac:dyDescent="0.3">
      <c r="A746" s="61">
        <v>1047527</v>
      </c>
      <c r="B746" s="8" t="s">
        <v>3009</v>
      </c>
      <c r="C746" s="51"/>
      <c r="D746" s="6">
        <v>39384</v>
      </c>
      <c r="E746" s="16">
        <v>701590</v>
      </c>
      <c r="F746" s="16">
        <v>100000</v>
      </c>
      <c r="G746" s="16">
        <v>601590</v>
      </c>
      <c r="H746" s="8" t="s">
        <v>1595</v>
      </c>
    </row>
    <row r="747" spans="1:8" ht="14.4" x14ac:dyDescent="0.3">
      <c r="A747" s="61">
        <v>1143434</v>
      </c>
      <c r="B747" s="8" t="s">
        <v>3010</v>
      </c>
      <c r="C747" s="51"/>
      <c r="D747" s="6">
        <v>40578</v>
      </c>
      <c r="E747" s="16">
        <v>9082.7999999999993</v>
      </c>
      <c r="F747" s="16">
        <v>9082.7999999999993</v>
      </c>
      <c r="G747" s="16">
        <v>0</v>
      </c>
      <c r="H747" s="8" t="s">
        <v>1595</v>
      </c>
    </row>
    <row r="748" spans="1:8" ht="14.4" x14ac:dyDescent="0.3">
      <c r="A748" s="61">
        <v>1155316</v>
      </c>
      <c r="B748" s="8" t="s">
        <v>3011</v>
      </c>
      <c r="C748" s="51"/>
      <c r="D748" s="6">
        <v>40578</v>
      </c>
      <c r="E748" s="16">
        <v>277500</v>
      </c>
      <c r="F748" s="16">
        <v>277500</v>
      </c>
      <c r="G748" s="16">
        <v>0</v>
      </c>
      <c r="H748" s="8" t="s">
        <v>1595</v>
      </c>
    </row>
    <row r="749" spans="1:8" ht="14.4" x14ac:dyDescent="0.3">
      <c r="A749" s="61">
        <v>1135978</v>
      </c>
      <c r="B749" s="8" t="s">
        <v>2315</v>
      </c>
      <c r="C749" s="51"/>
      <c r="D749" s="6">
        <v>40199</v>
      </c>
      <c r="E749" s="16">
        <v>921504</v>
      </c>
      <c r="F749" s="16">
        <v>921504</v>
      </c>
      <c r="G749" s="16">
        <v>0</v>
      </c>
      <c r="H749" s="8" t="s">
        <v>1595</v>
      </c>
    </row>
    <row r="750" spans="1:8" ht="14.4" x14ac:dyDescent="0.3">
      <c r="A750" s="61">
        <v>1142187</v>
      </c>
      <c r="B750" s="8" t="s">
        <v>3012</v>
      </c>
      <c r="C750" s="51"/>
      <c r="D750" s="6">
        <v>40274</v>
      </c>
      <c r="E750" s="16">
        <v>78289</v>
      </c>
      <c r="F750" s="16">
        <v>0</v>
      </c>
      <c r="G750" s="16">
        <v>78289</v>
      </c>
      <c r="H750" s="8" t="s">
        <v>1595</v>
      </c>
    </row>
    <row r="751" spans="1:8" ht="14.4" x14ac:dyDescent="0.3">
      <c r="A751" s="61">
        <v>1126956</v>
      </c>
      <c r="B751" s="8" t="s">
        <v>3013</v>
      </c>
      <c r="C751" s="51"/>
      <c r="D751" s="6">
        <v>40578</v>
      </c>
      <c r="E751" s="16">
        <v>97068</v>
      </c>
      <c r="F751" s="16">
        <v>97068</v>
      </c>
      <c r="G751" s="16">
        <v>0</v>
      </c>
      <c r="H751" s="8" t="s">
        <v>1595</v>
      </c>
    </row>
    <row r="752" spans="1:8" ht="14.4" x14ac:dyDescent="0.3">
      <c r="A752" s="61">
        <v>1102469</v>
      </c>
      <c r="B752" s="8" t="s">
        <v>3014</v>
      </c>
      <c r="C752" s="51"/>
      <c r="D752" s="6">
        <v>40645</v>
      </c>
      <c r="E752" s="16">
        <v>118400</v>
      </c>
      <c r="F752" s="16">
        <v>118400</v>
      </c>
      <c r="G752" s="16">
        <v>0</v>
      </c>
      <c r="H752" s="8" t="s">
        <v>1595</v>
      </c>
    </row>
    <row r="753" spans="1:8" ht="14.4" x14ac:dyDescent="0.3">
      <c r="A753" s="61">
        <v>1073859</v>
      </c>
      <c r="B753" s="8" t="s">
        <v>3015</v>
      </c>
      <c r="C753" s="51"/>
      <c r="D753" s="6">
        <v>40669</v>
      </c>
      <c r="E753" s="16">
        <v>23700</v>
      </c>
      <c r="F753" s="16">
        <v>23700</v>
      </c>
      <c r="G753" s="16">
        <v>0</v>
      </c>
      <c r="H753" s="8" t="s">
        <v>1595</v>
      </c>
    </row>
    <row r="754" spans="1:8" ht="14.4" x14ac:dyDescent="0.3">
      <c r="A754" s="61">
        <v>1155115</v>
      </c>
      <c r="B754" s="8" t="s">
        <v>3016</v>
      </c>
      <c r="C754" s="51"/>
      <c r="D754" s="6">
        <v>40669</v>
      </c>
      <c r="E754" s="16">
        <v>47770</v>
      </c>
      <c r="F754" s="16">
        <v>47770</v>
      </c>
      <c r="G754" s="16">
        <v>0</v>
      </c>
      <c r="H754" s="8" t="s">
        <v>1595</v>
      </c>
    </row>
    <row r="755" spans="1:8" ht="14.4" x14ac:dyDescent="0.3">
      <c r="A755" s="61">
        <v>1050737</v>
      </c>
      <c r="B755" s="8" t="s">
        <v>2704</v>
      </c>
      <c r="C755" s="51"/>
      <c r="D755" s="6">
        <v>40709</v>
      </c>
      <c r="E755" s="16">
        <v>46488</v>
      </c>
      <c r="F755" s="16">
        <v>46488</v>
      </c>
      <c r="G755" s="16">
        <v>0</v>
      </c>
      <c r="H755" s="8" t="s">
        <v>1595</v>
      </c>
    </row>
    <row r="756" spans="1:8" ht="14.4" x14ac:dyDescent="0.3">
      <c r="A756" s="61">
        <v>1140781</v>
      </c>
      <c r="B756" s="8" t="s">
        <v>3017</v>
      </c>
      <c r="C756" s="51"/>
      <c r="D756" s="6">
        <v>40765</v>
      </c>
      <c r="E756" s="16">
        <v>266106</v>
      </c>
      <c r="F756" s="16">
        <v>266106</v>
      </c>
      <c r="G756" s="16">
        <v>0</v>
      </c>
      <c r="H756" s="8" t="s">
        <v>1595</v>
      </c>
    </row>
    <row r="757" spans="1:8" ht="14.4" x14ac:dyDescent="0.3">
      <c r="A757" s="61">
        <v>1129510</v>
      </c>
      <c r="B757" s="8" t="s">
        <v>3018</v>
      </c>
      <c r="C757" s="51"/>
      <c r="D757" s="6">
        <v>40437</v>
      </c>
      <c r="E757" s="16">
        <v>733742</v>
      </c>
      <c r="F757" s="16">
        <v>733742</v>
      </c>
      <c r="G757" s="16">
        <v>0</v>
      </c>
      <c r="H757" s="8" t="s">
        <v>1595</v>
      </c>
    </row>
    <row r="758" spans="1:8" ht="14.4" x14ac:dyDescent="0.3">
      <c r="A758" s="61">
        <v>1117840</v>
      </c>
      <c r="B758" s="8" t="s">
        <v>3019</v>
      </c>
      <c r="C758" s="51"/>
      <c r="D758" s="6">
        <v>40578</v>
      </c>
      <c r="E758" s="16">
        <v>170412</v>
      </c>
      <c r="F758" s="16">
        <v>170412</v>
      </c>
      <c r="G758" s="16">
        <v>0</v>
      </c>
      <c r="H758" s="8" t="s">
        <v>1595</v>
      </c>
    </row>
    <row r="759" spans="1:8" ht="14.4" x14ac:dyDescent="0.3">
      <c r="A759" s="61">
        <v>1049883</v>
      </c>
      <c r="B759" s="8" t="s">
        <v>3020</v>
      </c>
      <c r="C759" s="51"/>
      <c r="D759" s="6">
        <v>40645</v>
      </c>
      <c r="E759" s="16">
        <v>116323</v>
      </c>
      <c r="F759" s="16">
        <v>119782</v>
      </c>
      <c r="G759" s="16">
        <v>-3459</v>
      </c>
      <c r="H759" s="8" t="s">
        <v>1595</v>
      </c>
    </row>
    <row r="760" spans="1:8" ht="14.4" x14ac:dyDescent="0.3">
      <c r="A760" s="61">
        <v>1049770</v>
      </c>
      <c r="B760" s="8" t="s">
        <v>3021</v>
      </c>
      <c r="C760" s="51"/>
      <c r="D760" s="6">
        <v>40669</v>
      </c>
      <c r="E760" s="16">
        <v>11880</v>
      </c>
      <c r="F760" s="16">
        <v>11880</v>
      </c>
      <c r="G760" s="16">
        <v>0</v>
      </c>
      <c r="H760" s="8" t="s">
        <v>1595</v>
      </c>
    </row>
    <row r="761" spans="1:8" ht="14.4" x14ac:dyDescent="0.3">
      <c r="A761" s="61">
        <v>1047011</v>
      </c>
      <c r="B761" s="8" t="s">
        <v>3022</v>
      </c>
      <c r="C761" s="51"/>
      <c r="D761" s="6">
        <v>40765</v>
      </c>
      <c r="E761" s="16">
        <v>8403.36</v>
      </c>
      <c r="F761" s="16">
        <v>12576</v>
      </c>
      <c r="G761" s="16">
        <v>-4172.6399999999994</v>
      </c>
      <c r="H761" s="8" t="s">
        <v>1595</v>
      </c>
    </row>
    <row r="762" spans="1:8" ht="14.4" x14ac:dyDescent="0.3">
      <c r="A762" s="61">
        <v>1154539</v>
      </c>
      <c r="B762" s="8" t="s">
        <v>3023</v>
      </c>
      <c r="C762" s="51"/>
      <c r="D762" s="6">
        <v>40765</v>
      </c>
      <c r="E762" s="16">
        <v>63014.8</v>
      </c>
      <c r="F762" s="16">
        <v>63014.8</v>
      </c>
      <c r="G762" s="16">
        <v>0</v>
      </c>
      <c r="H762" s="8" t="s">
        <v>1595</v>
      </c>
    </row>
    <row r="763" spans="1:8" ht="14.4" x14ac:dyDescent="0.3">
      <c r="A763" s="61">
        <v>1048421</v>
      </c>
      <c r="B763" s="8" t="s">
        <v>3024</v>
      </c>
      <c r="C763" s="51"/>
      <c r="D763" s="6">
        <v>40835</v>
      </c>
      <c r="E763" s="16">
        <v>238092</v>
      </c>
      <c r="F763" s="16">
        <v>238092</v>
      </c>
      <c r="G763" s="16">
        <v>0</v>
      </c>
      <c r="H763" s="8" t="s">
        <v>1595</v>
      </c>
    </row>
    <row r="764" spans="1:8" ht="14.4" x14ac:dyDescent="0.3">
      <c r="A764" s="61">
        <v>1047343</v>
      </c>
      <c r="B764" s="8" t="s">
        <v>3025</v>
      </c>
      <c r="C764" s="51"/>
      <c r="D764" s="6">
        <v>40841</v>
      </c>
      <c r="E764" s="16">
        <v>233911.93</v>
      </c>
      <c r="F764" s="16">
        <v>233911.93</v>
      </c>
      <c r="G764" s="16">
        <v>0</v>
      </c>
      <c r="H764" s="8" t="s">
        <v>1595</v>
      </c>
    </row>
    <row r="765" spans="1:8" ht="14.4" x14ac:dyDescent="0.3">
      <c r="A765" s="61">
        <v>1167413</v>
      </c>
      <c r="B765" s="8" t="s">
        <v>3026</v>
      </c>
      <c r="C765" s="51"/>
      <c r="D765" s="6">
        <v>40850</v>
      </c>
      <c r="E765" s="16">
        <v>5347.2</v>
      </c>
      <c r="F765" s="16">
        <v>5347.2</v>
      </c>
      <c r="G765" s="16">
        <v>0</v>
      </c>
      <c r="H765" s="8" t="s">
        <v>1595</v>
      </c>
    </row>
    <row r="766" spans="1:8" ht="14.4" x14ac:dyDescent="0.3">
      <c r="A766" s="61">
        <v>1084895</v>
      </c>
      <c r="B766" s="8" t="s">
        <v>3027</v>
      </c>
      <c r="C766" s="51"/>
      <c r="D766" s="6">
        <v>38966</v>
      </c>
      <c r="E766" s="16">
        <v>23480</v>
      </c>
      <c r="F766" s="16">
        <v>23468</v>
      </c>
      <c r="G766" s="16">
        <v>12</v>
      </c>
      <c r="H766" s="8" t="s">
        <v>1595</v>
      </c>
    </row>
    <row r="767" spans="1:8" ht="14.4" x14ac:dyDescent="0.3">
      <c r="A767" s="61">
        <v>1157182</v>
      </c>
      <c r="B767" s="8" t="s">
        <v>3028</v>
      </c>
      <c r="C767" s="51"/>
      <c r="D767" s="6">
        <v>40645</v>
      </c>
      <c r="E767" s="16">
        <v>34800</v>
      </c>
      <c r="F767" s="16">
        <v>34800</v>
      </c>
      <c r="G767" s="16">
        <v>0</v>
      </c>
      <c r="H767" s="8" t="s">
        <v>1595</v>
      </c>
    </row>
    <row r="768" spans="1:8" ht="14.4" x14ac:dyDescent="0.3">
      <c r="A768" s="61">
        <v>1117432</v>
      </c>
      <c r="B768" s="8" t="s">
        <v>3029</v>
      </c>
      <c r="C768" s="51"/>
      <c r="D768" s="6">
        <v>40578</v>
      </c>
      <c r="E768" s="16">
        <v>15324</v>
      </c>
      <c r="F768" s="16">
        <v>0</v>
      </c>
      <c r="G768" s="16">
        <v>15324</v>
      </c>
      <c r="H768" s="8" t="s">
        <v>1595</v>
      </c>
    </row>
    <row r="769" spans="1:8" ht="14.4" x14ac:dyDescent="0.3">
      <c r="A769" s="61">
        <v>1064401</v>
      </c>
      <c r="B769" s="8" t="s">
        <v>3030</v>
      </c>
      <c r="C769" s="51"/>
      <c r="D769" s="6">
        <v>40655</v>
      </c>
      <c r="E769" s="16">
        <v>9705373.5999999996</v>
      </c>
      <c r="F769" s="16">
        <v>9705373.5999999996</v>
      </c>
      <c r="G769" s="16">
        <v>0</v>
      </c>
      <c r="H769" s="8" t="s">
        <v>1595</v>
      </c>
    </row>
    <row r="770" spans="1:8" ht="14.4" x14ac:dyDescent="0.3">
      <c r="A770" s="61">
        <v>1154169</v>
      </c>
      <c r="B770" s="8" t="s">
        <v>3031</v>
      </c>
      <c r="C770" s="51"/>
      <c r="D770" s="6">
        <v>40669</v>
      </c>
      <c r="E770" s="16">
        <v>9654</v>
      </c>
      <c r="F770" s="16">
        <v>9654</v>
      </c>
      <c r="G770" s="16">
        <v>0</v>
      </c>
      <c r="H770" s="8" t="s">
        <v>1595</v>
      </c>
    </row>
    <row r="771" spans="1:8" ht="14.4" x14ac:dyDescent="0.3">
      <c r="A771" s="61">
        <v>1047619</v>
      </c>
      <c r="B771" s="8" t="s">
        <v>2466</v>
      </c>
      <c r="C771" s="51"/>
      <c r="D771" s="6">
        <v>40765</v>
      </c>
      <c r="E771" s="16">
        <v>354919.8</v>
      </c>
      <c r="F771" s="16">
        <v>354919.8</v>
      </c>
      <c r="G771" s="16">
        <v>0</v>
      </c>
      <c r="H771" s="8" t="s">
        <v>1595</v>
      </c>
    </row>
    <row r="772" spans="1:8" ht="14.4" x14ac:dyDescent="0.3">
      <c r="A772" s="61">
        <v>1047240</v>
      </c>
      <c r="B772" s="8" t="s">
        <v>16</v>
      </c>
      <c r="C772" s="51"/>
      <c r="D772" s="6">
        <v>40835</v>
      </c>
      <c r="E772" s="16">
        <v>1552556</v>
      </c>
      <c r="F772" s="16">
        <v>1552556</v>
      </c>
      <c r="G772" s="16">
        <v>0</v>
      </c>
      <c r="H772" s="8" t="s">
        <v>1595</v>
      </c>
    </row>
    <row r="773" spans="1:8" ht="14.4" x14ac:dyDescent="0.3">
      <c r="A773" s="61">
        <v>1156368</v>
      </c>
      <c r="B773" s="8" t="s">
        <v>3032</v>
      </c>
      <c r="C773" s="51"/>
      <c r="D773" s="6">
        <v>40835</v>
      </c>
      <c r="E773" s="16">
        <v>278268</v>
      </c>
      <c r="F773" s="16">
        <v>278268</v>
      </c>
      <c r="G773" s="16">
        <v>0</v>
      </c>
      <c r="H773" s="8" t="s">
        <v>1595</v>
      </c>
    </row>
    <row r="774" spans="1:8" ht="14.4" x14ac:dyDescent="0.3">
      <c r="A774" s="61">
        <v>1141476</v>
      </c>
      <c r="B774" s="8" t="s">
        <v>3033</v>
      </c>
      <c r="C774" s="51"/>
      <c r="D774" s="6">
        <v>40835</v>
      </c>
      <c r="E774" s="16">
        <v>28365</v>
      </c>
      <c r="F774" s="16">
        <v>28365</v>
      </c>
      <c r="G774" s="16">
        <v>0</v>
      </c>
      <c r="H774" s="8" t="s">
        <v>1595</v>
      </c>
    </row>
    <row r="775" spans="1:8" ht="14.4" x14ac:dyDescent="0.3">
      <c r="A775" s="61">
        <v>1164767</v>
      </c>
      <c r="B775" s="8" t="s">
        <v>3034</v>
      </c>
      <c r="C775" s="51"/>
      <c r="D775" s="6">
        <v>40835</v>
      </c>
      <c r="E775" s="16">
        <v>82620</v>
      </c>
      <c r="F775" s="16">
        <v>82620</v>
      </c>
      <c r="G775" s="16">
        <v>0</v>
      </c>
      <c r="H775" s="8" t="s">
        <v>1595</v>
      </c>
    </row>
    <row r="776" spans="1:8" ht="14.4" x14ac:dyDescent="0.3">
      <c r="A776" s="61">
        <v>1139556</v>
      </c>
      <c r="B776" s="8" t="s">
        <v>3035</v>
      </c>
      <c r="C776" s="51"/>
      <c r="D776" s="6">
        <v>40835</v>
      </c>
      <c r="E776" s="16">
        <v>39468</v>
      </c>
      <c r="F776" s="16">
        <v>39468</v>
      </c>
      <c r="G776" s="16">
        <v>0</v>
      </c>
      <c r="H776" s="8" t="s">
        <v>1595</v>
      </c>
    </row>
    <row r="777" spans="1:8" ht="14.4" x14ac:dyDescent="0.3">
      <c r="A777" s="61">
        <v>1079325</v>
      </c>
      <c r="B777" s="8" t="s">
        <v>3036</v>
      </c>
      <c r="C777" s="51"/>
      <c r="D777" s="6">
        <v>40904</v>
      </c>
      <c r="E777" s="16">
        <v>83448</v>
      </c>
      <c r="F777" s="16">
        <v>83448</v>
      </c>
      <c r="G777" s="16">
        <v>0</v>
      </c>
      <c r="H777" s="8" t="s">
        <v>1595</v>
      </c>
    </row>
    <row r="778" spans="1:8" ht="14.4" x14ac:dyDescent="0.3">
      <c r="A778" s="61">
        <v>1162666</v>
      </c>
      <c r="B778" s="8" t="s">
        <v>3037</v>
      </c>
      <c r="C778" s="51"/>
      <c r="D778" s="6">
        <v>40904</v>
      </c>
      <c r="E778" s="16">
        <v>108720</v>
      </c>
      <c r="F778" s="16">
        <v>108720</v>
      </c>
      <c r="G778" s="16">
        <v>0</v>
      </c>
      <c r="H778" s="8" t="s">
        <v>1595</v>
      </c>
    </row>
    <row r="779" spans="1:8" ht="14.4" x14ac:dyDescent="0.3">
      <c r="A779" s="61">
        <v>1124710</v>
      </c>
      <c r="B779" s="8" t="s">
        <v>3038</v>
      </c>
      <c r="C779" s="51"/>
      <c r="D779" s="6">
        <v>40904</v>
      </c>
      <c r="E779" s="16">
        <v>273471.2</v>
      </c>
      <c r="F779" s="16">
        <v>273471.2</v>
      </c>
      <c r="G779" s="16">
        <v>0</v>
      </c>
      <c r="H779" s="8" t="s">
        <v>1595</v>
      </c>
    </row>
    <row r="780" spans="1:8" ht="14.4" x14ac:dyDescent="0.3">
      <c r="A780" s="61">
        <v>1163961</v>
      </c>
      <c r="B780" s="8" t="s">
        <v>3039</v>
      </c>
      <c r="C780" s="51"/>
      <c r="D780" s="6">
        <v>40904</v>
      </c>
      <c r="E780" s="16">
        <v>146554.79999999999</v>
      </c>
      <c r="F780" s="16">
        <v>146554.79999999999</v>
      </c>
      <c r="G780" s="16">
        <v>0</v>
      </c>
      <c r="H780" s="8" t="s">
        <v>1595</v>
      </c>
    </row>
    <row r="781" spans="1:8" ht="14.4" x14ac:dyDescent="0.3">
      <c r="A781" s="61">
        <v>1046437</v>
      </c>
      <c r="B781" s="8" t="s">
        <v>3040</v>
      </c>
      <c r="C781" s="51"/>
      <c r="D781" s="6">
        <v>40904</v>
      </c>
      <c r="E781" s="16">
        <v>71842.8</v>
      </c>
      <c r="F781" s="16">
        <v>72960</v>
      </c>
      <c r="G781" s="16">
        <v>-1117.1999999999971</v>
      </c>
      <c r="H781" s="8" t="s">
        <v>1595</v>
      </c>
    </row>
    <row r="782" spans="1:8" ht="14.4" x14ac:dyDescent="0.3">
      <c r="A782" s="61">
        <v>1138793</v>
      </c>
      <c r="B782" s="8" t="s">
        <v>3041</v>
      </c>
      <c r="C782" s="51"/>
      <c r="D782" s="6">
        <v>40904</v>
      </c>
      <c r="E782" s="16">
        <v>61776</v>
      </c>
      <c r="F782" s="16">
        <v>61776</v>
      </c>
      <c r="G782" s="16">
        <v>0</v>
      </c>
      <c r="H782" s="8" t="s">
        <v>1595</v>
      </c>
    </row>
    <row r="783" spans="1:8" ht="14.4" x14ac:dyDescent="0.3">
      <c r="A783" s="61">
        <v>1167414</v>
      </c>
      <c r="B783" s="8" t="s">
        <v>3042</v>
      </c>
      <c r="C783" s="51"/>
      <c r="D783" s="6">
        <v>40904</v>
      </c>
      <c r="E783" s="16">
        <v>4000</v>
      </c>
      <c r="F783" s="16">
        <v>4000</v>
      </c>
      <c r="G783" s="16">
        <v>0</v>
      </c>
      <c r="H783" s="8" t="s">
        <v>1595</v>
      </c>
    </row>
    <row r="784" spans="1:8" ht="14.4" x14ac:dyDescent="0.3">
      <c r="A784" s="61">
        <v>1156061</v>
      </c>
      <c r="B784" s="8" t="s">
        <v>3043</v>
      </c>
      <c r="C784" s="51"/>
      <c r="D784" s="6">
        <v>40904</v>
      </c>
      <c r="E784" s="16">
        <v>42580</v>
      </c>
      <c r="F784" s="16">
        <v>42580</v>
      </c>
      <c r="G784" s="16">
        <v>0</v>
      </c>
      <c r="H784" s="8" t="s">
        <v>1595</v>
      </c>
    </row>
    <row r="785" spans="1:8" ht="14.4" x14ac:dyDescent="0.3">
      <c r="A785" s="61">
        <v>1091711</v>
      </c>
      <c r="B785" s="8" t="s">
        <v>3044</v>
      </c>
      <c r="C785" s="51"/>
      <c r="D785" s="6">
        <v>40998</v>
      </c>
      <c r="E785" s="16">
        <v>54192</v>
      </c>
      <c r="F785" s="16">
        <v>54192</v>
      </c>
      <c r="G785" s="16">
        <v>0</v>
      </c>
      <c r="H785" s="8" t="s">
        <v>1595</v>
      </c>
    </row>
    <row r="786" spans="1:8" ht="14.4" x14ac:dyDescent="0.3">
      <c r="A786" s="61">
        <v>1139835</v>
      </c>
      <c r="B786" s="8" t="s">
        <v>3045</v>
      </c>
      <c r="C786" s="51"/>
      <c r="D786" s="6">
        <v>40998</v>
      </c>
      <c r="E786" s="16">
        <v>22836</v>
      </c>
      <c r="F786" s="16">
        <v>22836</v>
      </c>
      <c r="G786" s="16">
        <v>0</v>
      </c>
      <c r="H786" s="8" t="s">
        <v>1595</v>
      </c>
    </row>
    <row r="787" spans="1:8" ht="14.4" x14ac:dyDescent="0.3">
      <c r="A787" s="61">
        <v>1049840</v>
      </c>
      <c r="B787" s="8" t="s">
        <v>3046</v>
      </c>
      <c r="C787" s="51"/>
      <c r="D787" s="6">
        <v>40998</v>
      </c>
      <c r="E787" s="16">
        <v>53640</v>
      </c>
      <c r="F787" s="16">
        <v>53640</v>
      </c>
      <c r="G787" s="16">
        <v>0</v>
      </c>
      <c r="H787" s="8" t="s">
        <v>1595</v>
      </c>
    </row>
    <row r="788" spans="1:8" ht="14.4" x14ac:dyDescent="0.3">
      <c r="A788" s="61">
        <v>1090108</v>
      </c>
      <c r="B788" s="8" t="s">
        <v>3047</v>
      </c>
      <c r="C788" s="51"/>
      <c r="D788" s="6">
        <v>40998</v>
      </c>
      <c r="E788" s="16">
        <v>605226</v>
      </c>
      <c r="F788" s="16">
        <v>618842</v>
      </c>
      <c r="G788" s="16">
        <v>-13616</v>
      </c>
      <c r="H788" s="8" t="s">
        <v>1595</v>
      </c>
    </row>
    <row r="789" spans="1:8" ht="14.4" x14ac:dyDescent="0.3">
      <c r="A789" s="61">
        <v>1142943</v>
      </c>
      <c r="B789" s="8" t="s">
        <v>3048</v>
      </c>
      <c r="C789" s="51"/>
      <c r="D789" s="6">
        <v>40998</v>
      </c>
      <c r="E789" s="16">
        <v>832161</v>
      </c>
      <c r="F789" s="16">
        <v>837669</v>
      </c>
      <c r="G789" s="16">
        <v>-5508</v>
      </c>
      <c r="H789" s="8" t="s">
        <v>1595</v>
      </c>
    </row>
    <row r="790" spans="1:8" ht="14.4" x14ac:dyDescent="0.3">
      <c r="A790" s="61">
        <v>1163797</v>
      </c>
      <c r="B790" s="8" t="s">
        <v>3049</v>
      </c>
      <c r="C790" s="51"/>
      <c r="D790" s="6">
        <v>41002</v>
      </c>
      <c r="E790" s="16">
        <v>20128</v>
      </c>
      <c r="F790" s="16">
        <v>20000</v>
      </c>
      <c r="G790" s="16">
        <v>128</v>
      </c>
      <c r="H790" s="8" t="s">
        <v>1595</v>
      </c>
    </row>
    <row r="791" spans="1:8" ht="14.4" x14ac:dyDescent="0.3">
      <c r="A791" s="61">
        <v>1067813</v>
      </c>
      <c r="B791" s="8" t="s">
        <v>3050</v>
      </c>
      <c r="C791" s="51"/>
      <c r="D791" s="6">
        <v>41022</v>
      </c>
      <c r="E791" s="16">
        <v>14031.2</v>
      </c>
      <c r="F791" s="16">
        <v>14000</v>
      </c>
      <c r="G791" s="16">
        <v>31.200000000000728</v>
      </c>
      <c r="H791" s="8" t="s">
        <v>1595</v>
      </c>
    </row>
    <row r="792" spans="1:8" ht="14.4" x14ac:dyDescent="0.3">
      <c r="A792" s="61">
        <v>1103012</v>
      </c>
      <c r="B792" s="8" t="s">
        <v>3051</v>
      </c>
      <c r="C792" s="51"/>
      <c r="D792" s="6">
        <v>41022</v>
      </c>
      <c r="E792" s="16">
        <v>404976</v>
      </c>
      <c r="F792" s="16">
        <v>404976</v>
      </c>
      <c r="G792" s="16">
        <v>0</v>
      </c>
      <c r="H792" s="8" t="s">
        <v>1595</v>
      </c>
    </row>
    <row r="793" spans="1:8" ht="14.4" x14ac:dyDescent="0.3">
      <c r="A793" s="61">
        <v>1047285</v>
      </c>
      <c r="B793" s="8" t="s">
        <v>3052</v>
      </c>
      <c r="C793" s="51"/>
      <c r="D793" s="6">
        <v>40645</v>
      </c>
      <c r="E793" s="16">
        <v>149490</v>
      </c>
      <c r="F793" s="16">
        <v>149490</v>
      </c>
      <c r="G793" s="16">
        <v>0</v>
      </c>
      <c r="H793" s="8" t="s">
        <v>1595</v>
      </c>
    </row>
    <row r="794" spans="1:8" ht="14.4" x14ac:dyDescent="0.3">
      <c r="A794" s="61">
        <v>1162589</v>
      </c>
      <c r="B794" s="8" t="s">
        <v>3053</v>
      </c>
      <c r="C794" s="51"/>
      <c r="D794" s="6">
        <v>40709</v>
      </c>
      <c r="E794" s="16">
        <v>182860.79999999999</v>
      </c>
      <c r="F794" s="16">
        <v>182860.80000000002</v>
      </c>
      <c r="G794" s="16">
        <v>0</v>
      </c>
      <c r="H794" s="8" t="s">
        <v>1595</v>
      </c>
    </row>
    <row r="795" spans="1:8" ht="14.4" x14ac:dyDescent="0.3">
      <c r="A795" s="61">
        <v>1100524</v>
      </c>
      <c r="B795" s="8" t="s">
        <v>3054</v>
      </c>
      <c r="C795" s="51"/>
      <c r="D795" s="6">
        <v>40835</v>
      </c>
      <c r="E795" s="16">
        <v>157766.39999999999</v>
      </c>
      <c r="F795" s="16">
        <v>157766.39999999999</v>
      </c>
      <c r="G795" s="16">
        <v>0</v>
      </c>
      <c r="H795" s="8" t="s">
        <v>1595</v>
      </c>
    </row>
    <row r="796" spans="1:8" ht="14.4" x14ac:dyDescent="0.3">
      <c r="A796" s="61">
        <v>1169110</v>
      </c>
      <c r="B796" s="8" t="s">
        <v>3055</v>
      </c>
      <c r="C796" s="51"/>
      <c r="D796" s="6">
        <v>40948</v>
      </c>
      <c r="E796" s="16">
        <v>60702</v>
      </c>
      <c r="F796" s="16">
        <v>60702</v>
      </c>
      <c r="G796" s="16">
        <v>0</v>
      </c>
      <c r="H796" s="8" t="s">
        <v>1595</v>
      </c>
    </row>
    <row r="797" spans="1:8" ht="14.4" x14ac:dyDescent="0.3">
      <c r="A797" s="61">
        <v>1107651</v>
      </c>
      <c r="B797" s="8" t="s">
        <v>3056</v>
      </c>
      <c r="C797" s="51"/>
      <c r="D797" s="6">
        <v>40998</v>
      </c>
      <c r="E797" s="16">
        <v>178740</v>
      </c>
      <c r="F797" s="16">
        <v>178740</v>
      </c>
      <c r="G797" s="16">
        <v>0</v>
      </c>
      <c r="H797" s="8" t="s">
        <v>1595</v>
      </c>
    </row>
    <row r="798" spans="1:8" ht="14.4" x14ac:dyDescent="0.3">
      <c r="A798" s="61">
        <v>1171876</v>
      </c>
      <c r="B798" s="8" t="s">
        <v>3057</v>
      </c>
      <c r="C798" s="51"/>
      <c r="D798" s="6">
        <v>41002</v>
      </c>
      <c r="E798" s="16">
        <v>14496</v>
      </c>
      <c r="F798" s="16">
        <v>14496</v>
      </c>
      <c r="G798" s="16">
        <v>0</v>
      </c>
      <c r="H798" s="8" t="s">
        <v>1595</v>
      </c>
    </row>
    <row r="799" spans="1:8" ht="14.4" x14ac:dyDescent="0.3">
      <c r="A799" s="61">
        <v>1090108</v>
      </c>
      <c r="B799" s="8" t="s">
        <v>3047</v>
      </c>
      <c r="C799" s="51"/>
      <c r="D799" s="6">
        <v>40998</v>
      </c>
      <c r="E799" s="16">
        <v>605226</v>
      </c>
      <c r="F799" s="16">
        <v>605226</v>
      </c>
      <c r="G799" s="16">
        <v>0</v>
      </c>
      <c r="H799" s="8" t="s">
        <v>1595</v>
      </c>
    </row>
    <row r="800" spans="1:8" ht="14.4" x14ac:dyDescent="0.3">
      <c r="A800" s="61">
        <v>1142943</v>
      </c>
      <c r="B800" s="8" t="s">
        <v>3048</v>
      </c>
      <c r="C800" s="51"/>
      <c r="D800" s="6">
        <v>40998</v>
      </c>
      <c r="E800" s="16">
        <v>832161</v>
      </c>
      <c r="F800" s="16">
        <v>832161</v>
      </c>
      <c r="G800" s="16">
        <v>0</v>
      </c>
      <c r="H800" s="8" t="s">
        <v>1595</v>
      </c>
    </row>
    <row r="801" spans="1:8" ht="14.4" x14ac:dyDescent="0.3">
      <c r="A801" s="61">
        <v>1147040</v>
      </c>
      <c r="B801" s="8" t="s">
        <v>3058</v>
      </c>
      <c r="C801" s="51"/>
      <c r="D801" s="6">
        <v>41075</v>
      </c>
      <c r="E801" s="16">
        <v>14592</v>
      </c>
      <c r="F801" s="16">
        <v>14592</v>
      </c>
      <c r="G801" s="16">
        <v>0</v>
      </c>
      <c r="H801" s="8" t="s">
        <v>1595</v>
      </c>
    </row>
    <row r="802" spans="1:8" ht="14.4" x14ac:dyDescent="0.3">
      <c r="A802" s="61">
        <v>1141686</v>
      </c>
      <c r="B802" s="8" t="s">
        <v>3059</v>
      </c>
      <c r="C802" s="51"/>
      <c r="D802" s="6">
        <v>41145</v>
      </c>
      <c r="E802" s="16">
        <v>17640</v>
      </c>
      <c r="F802" s="16">
        <v>17640</v>
      </c>
      <c r="G802" s="16">
        <v>0</v>
      </c>
      <c r="H802" s="8" t="s">
        <v>1595</v>
      </c>
    </row>
    <row r="803" spans="1:8" ht="14.4" x14ac:dyDescent="0.3">
      <c r="A803" s="61">
        <v>1047000</v>
      </c>
      <c r="B803" s="8" t="s">
        <v>3060</v>
      </c>
      <c r="C803" s="51"/>
      <c r="D803" s="6">
        <v>41145</v>
      </c>
      <c r="E803" s="16">
        <v>58368</v>
      </c>
      <c r="F803" s="16">
        <v>58368</v>
      </c>
      <c r="G803" s="16">
        <v>0</v>
      </c>
      <c r="H803" s="8" t="s">
        <v>1595</v>
      </c>
    </row>
    <row r="804" spans="1:8" ht="14.4" x14ac:dyDescent="0.3">
      <c r="A804" s="61">
        <v>1174067</v>
      </c>
      <c r="B804" s="8" t="s">
        <v>3061</v>
      </c>
      <c r="C804" s="51"/>
      <c r="D804" s="6">
        <v>41187</v>
      </c>
      <c r="E804" s="16">
        <v>40824</v>
      </c>
      <c r="F804" s="16">
        <v>40824</v>
      </c>
      <c r="G804" s="16">
        <v>0</v>
      </c>
      <c r="H804" s="8" t="s">
        <v>1595</v>
      </c>
    </row>
    <row r="805" spans="1:8" ht="14.4" x14ac:dyDescent="0.3">
      <c r="A805" s="61">
        <v>1082049</v>
      </c>
      <c r="B805" s="8" t="s">
        <v>3062</v>
      </c>
      <c r="C805" s="51"/>
      <c r="D805" s="6">
        <v>40850</v>
      </c>
      <c r="E805" s="16">
        <v>88897.8</v>
      </c>
      <c r="F805" s="16">
        <v>88920</v>
      </c>
      <c r="G805" s="16">
        <v>-22.19999999999709</v>
      </c>
      <c r="H805" s="8" t="s">
        <v>1595</v>
      </c>
    </row>
    <row r="806" spans="1:8" ht="14.4" x14ac:dyDescent="0.3">
      <c r="A806" s="61">
        <v>1046514</v>
      </c>
      <c r="B806" s="8" t="s">
        <v>3063</v>
      </c>
      <c r="C806" s="51"/>
      <c r="D806" s="6">
        <v>41187</v>
      </c>
      <c r="E806" s="16">
        <v>104550</v>
      </c>
      <c r="F806" s="16">
        <v>104550</v>
      </c>
      <c r="G806" s="16">
        <v>0</v>
      </c>
      <c r="H806" s="8" t="s">
        <v>1595</v>
      </c>
    </row>
    <row r="807" spans="1:8" ht="14.4" x14ac:dyDescent="0.3">
      <c r="A807" s="61">
        <v>1165379</v>
      </c>
      <c r="B807" s="8" t="s">
        <v>3064</v>
      </c>
      <c r="C807" s="51"/>
      <c r="D807" s="6">
        <v>41220</v>
      </c>
      <c r="E807" s="16">
        <v>240442</v>
      </c>
      <c r="F807" s="16">
        <v>240442</v>
      </c>
      <c r="G807" s="16">
        <v>0</v>
      </c>
      <c r="H807" s="8" t="s">
        <v>1595</v>
      </c>
    </row>
    <row r="808" spans="1:8" ht="14.4" x14ac:dyDescent="0.3">
      <c r="A808" s="61">
        <v>1173178</v>
      </c>
      <c r="B808" s="8" t="s">
        <v>3065</v>
      </c>
      <c r="C808" s="51"/>
      <c r="D808" s="6">
        <v>41247</v>
      </c>
      <c r="E808" s="16">
        <v>12692</v>
      </c>
      <c r="F808" s="16">
        <v>12692</v>
      </c>
      <c r="G808" s="16">
        <v>0</v>
      </c>
      <c r="H808" s="8" t="s">
        <v>1595</v>
      </c>
    </row>
    <row r="809" spans="1:8" ht="14.4" x14ac:dyDescent="0.3">
      <c r="A809" s="61">
        <v>1046233</v>
      </c>
      <c r="B809" s="8" t="s">
        <v>3066</v>
      </c>
      <c r="C809" s="51"/>
      <c r="D809" s="6">
        <v>41248</v>
      </c>
      <c r="E809" s="16">
        <v>531856.29</v>
      </c>
      <c r="F809" s="16">
        <v>531856.29</v>
      </c>
      <c r="G809" s="16">
        <v>0</v>
      </c>
      <c r="H809" s="8" t="s">
        <v>1595</v>
      </c>
    </row>
    <row r="810" spans="1:8" ht="14.4" x14ac:dyDescent="0.3">
      <c r="A810" s="61">
        <v>1132361</v>
      </c>
      <c r="B810" s="8" t="s">
        <v>3067</v>
      </c>
      <c r="C810" s="51"/>
      <c r="D810" s="6">
        <v>41220</v>
      </c>
      <c r="E810" s="16">
        <v>7659</v>
      </c>
      <c r="F810" s="16">
        <v>7659</v>
      </c>
      <c r="G810" s="16">
        <v>0</v>
      </c>
      <c r="H810" s="8" t="s">
        <v>1595</v>
      </c>
    </row>
    <row r="811" spans="1:8" ht="14.4" x14ac:dyDescent="0.3">
      <c r="A811" s="61">
        <v>1168784</v>
      </c>
      <c r="B811" s="8" t="s">
        <v>3068</v>
      </c>
      <c r="C811" s="51"/>
      <c r="D811" s="6">
        <v>41187</v>
      </c>
      <c r="E811" s="16">
        <v>123700</v>
      </c>
      <c r="F811" s="16">
        <v>123700</v>
      </c>
      <c r="G811" s="16">
        <v>0</v>
      </c>
      <c r="H811" s="8" t="s">
        <v>1595</v>
      </c>
    </row>
    <row r="812" spans="1:8" ht="14.4" x14ac:dyDescent="0.3">
      <c r="A812" s="61">
        <v>1152937</v>
      </c>
      <c r="B812" s="8" t="s">
        <v>3069</v>
      </c>
      <c r="C812" s="51"/>
      <c r="D812" s="6">
        <v>41022</v>
      </c>
      <c r="E812" s="16">
        <v>20610.48</v>
      </c>
      <c r="F812" s="16">
        <v>20610.48</v>
      </c>
      <c r="G812" s="16">
        <v>0</v>
      </c>
      <c r="H812" s="8" t="s">
        <v>1595</v>
      </c>
    </row>
    <row r="813" spans="1:8" ht="14.4" x14ac:dyDescent="0.3">
      <c r="A813" s="61">
        <v>1169998</v>
      </c>
      <c r="B813" s="8" t="s">
        <v>3070</v>
      </c>
      <c r="C813" s="51"/>
      <c r="D813" s="6">
        <v>41281</v>
      </c>
      <c r="E813" s="16">
        <v>186749</v>
      </c>
      <c r="F813" s="16">
        <v>186749</v>
      </c>
      <c r="G813" s="16">
        <v>0</v>
      </c>
      <c r="H813" s="8" t="s">
        <v>1595</v>
      </c>
    </row>
    <row r="814" spans="1:8" ht="14.4" x14ac:dyDescent="0.3">
      <c r="A814" s="61">
        <v>1046781</v>
      </c>
      <c r="B814" s="8" t="s">
        <v>3071</v>
      </c>
      <c r="C814" s="51"/>
      <c r="D814" s="6">
        <v>40381</v>
      </c>
      <c r="E814" s="16">
        <v>73592</v>
      </c>
      <c r="F814" s="16">
        <v>73592</v>
      </c>
      <c r="G814" s="16">
        <v>0</v>
      </c>
      <c r="H814" s="8" t="s">
        <v>1595</v>
      </c>
    </row>
    <row r="815" spans="1:8" ht="14.4" x14ac:dyDescent="0.3">
      <c r="A815" s="61">
        <v>1171874</v>
      </c>
      <c r="B815" s="8" t="s">
        <v>3072</v>
      </c>
      <c r="C815" s="51"/>
      <c r="D815" s="6">
        <v>41247</v>
      </c>
      <c r="E815" s="16">
        <v>12432</v>
      </c>
      <c r="F815" s="16">
        <v>12432</v>
      </c>
      <c r="G815" s="16">
        <v>0</v>
      </c>
      <c r="H815" s="8" t="s">
        <v>1595</v>
      </c>
    </row>
    <row r="816" spans="1:8" ht="14.4" x14ac:dyDescent="0.3">
      <c r="A816" s="61">
        <v>1170959</v>
      </c>
      <c r="B816" s="8" t="s">
        <v>3073</v>
      </c>
      <c r="C816" s="51"/>
      <c r="D816" s="6">
        <v>41247</v>
      </c>
      <c r="E816" s="16">
        <v>34034</v>
      </c>
      <c r="F816" s="16">
        <v>34043</v>
      </c>
      <c r="G816" s="16">
        <v>-9</v>
      </c>
      <c r="H816" s="8" t="s">
        <v>1595</v>
      </c>
    </row>
    <row r="817" spans="1:8" ht="14.4" x14ac:dyDescent="0.3">
      <c r="A817" s="61">
        <v>1145394</v>
      </c>
      <c r="B817" s="8" t="s">
        <v>3074</v>
      </c>
      <c r="C817" s="51"/>
      <c r="D817" s="6">
        <v>40529</v>
      </c>
      <c r="E817" s="16">
        <v>364045</v>
      </c>
      <c r="F817" s="16">
        <v>364045</v>
      </c>
      <c r="G817" s="16">
        <v>0</v>
      </c>
      <c r="H817" s="8" t="s">
        <v>1595</v>
      </c>
    </row>
    <row r="818" spans="1:8" ht="14.4" x14ac:dyDescent="0.3">
      <c r="A818" s="61">
        <v>1173503</v>
      </c>
      <c r="B818" s="8" t="s">
        <v>3075</v>
      </c>
      <c r="C818" s="51"/>
      <c r="D818" s="6">
        <v>41145</v>
      </c>
      <c r="E818" s="16">
        <v>20154.240000000002</v>
      </c>
      <c r="F818" s="16">
        <v>20154.240000000002</v>
      </c>
      <c r="G818" s="16">
        <v>0</v>
      </c>
      <c r="H818" s="8" t="s">
        <v>1595</v>
      </c>
    </row>
    <row r="819" spans="1:8" ht="14.4" x14ac:dyDescent="0.3">
      <c r="A819" s="61">
        <v>1167353</v>
      </c>
      <c r="B819" s="8" t="s">
        <v>3076</v>
      </c>
      <c r="C819" s="51"/>
      <c r="D819" s="6">
        <v>41157</v>
      </c>
      <c r="E819" s="16">
        <v>194668</v>
      </c>
      <c r="F819" s="16">
        <v>194700</v>
      </c>
      <c r="G819" s="16">
        <v>-32</v>
      </c>
      <c r="H819" s="8" t="s">
        <v>1595</v>
      </c>
    </row>
    <row r="820" spans="1:8" ht="14.4" x14ac:dyDescent="0.3">
      <c r="A820" s="61">
        <v>1086813</v>
      </c>
      <c r="B820" s="8" t="s">
        <v>3077</v>
      </c>
      <c r="C820" s="51"/>
      <c r="D820" s="6">
        <v>41220</v>
      </c>
      <c r="E820" s="16">
        <v>6661.8</v>
      </c>
      <c r="F820" s="16">
        <v>21506.400000000001</v>
      </c>
      <c r="G820" s="16">
        <v>-14844.600000000002</v>
      </c>
      <c r="H820" s="8" t="s">
        <v>1595</v>
      </c>
    </row>
    <row r="821" spans="1:8" ht="14.4" x14ac:dyDescent="0.3">
      <c r="A821" s="61">
        <v>1176486</v>
      </c>
      <c r="B821" s="8" t="s">
        <v>3078</v>
      </c>
      <c r="C821" s="51"/>
      <c r="D821" s="6">
        <v>41281</v>
      </c>
      <c r="E821" s="16">
        <v>45216</v>
      </c>
      <c r="F821" s="16">
        <v>45216</v>
      </c>
      <c r="G821" s="16">
        <v>0</v>
      </c>
      <c r="H821" s="8" t="s">
        <v>1595</v>
      </c>
    </row>
    <row r="822" spans="1:8" ht="14.4" x14ac:dyDescent="0.3">
      <c r="A822" s="61">
        <v>1174602</v>
      </c>
      <c r="B822" s="8" t="s">
        <v>3079</v>
      </c>
      <c r="C822" s="51"/>
      <c r="D822" s="6">
        <v>41338</v>
      </c>
      <c r="E822" s="16">
        <v>12228</v>
      </c>
      <c r="F822" s="16">
        <v>12228</v>
      </c>
      <c r="G822" s="16">
        <v>0</v>
      </c>
      <c r="H822" s="8" t="s">
        <v>1595</v>
      </c>
    </row>
    <row r="823" spans="1:8" ht="14.4" x14ac:dyDescent="0.3">
      <c r="A823" s="61">
        <v>1170915</v>
      </c>
      <c r="B823" s="8" t="s">
        <v>3080</v>
      </c>
      <c r="C823" s="51"/>
      <c r="D823" s="6">
        <v>40948</v>
      </c>
      <c r="E823" s="16">
        <v>8208</v>
      </c>
      <c r="F823" s="16">
        <v>8208</v>
      </c>
      <c r="G823" s="16">
        <v>0</v>
      </c>
      <c r="H823" s="8" t="s">
        <v>1595</v>
      </c>
    </row>
    <row r="824" spans="1:8" ht="14.4" x14ac:dyDescent="0.3">
      <c r="A824" s="61">
        <v>1171319</v>
      </c>
      <c r="B824" s="8" t="s">
        <v>3081</v>
      </c>
      <c r="C824" s="51"/>
      <c r="D824" s="6">
        <v>41187</v>
      </c>
      <c r="E824" s="16">
        <v>5737.2</v>
      </c>
      <c r="F824" s="16">
        <v>5738</v>
      </c>
      <c r="G824" s="16">
        <v>-0.8000000000001819</v>
      </c>
      <c r="H824" s="8" t="s">
        <v>1595</v>
      </c>
    </row>
    <row r="825" spans="1:8" ht="14.4" x14ac:dyDescent="0.3">
      <c r="A825" s="61">
        <v>1176748</v>
      </c>
      <c r="B825" s="8" t="s">
        <v>3082</v>
      </c>
      <c r="C825" s="51"/>
      <c r="D825" s="6">
        <v>41220</v>
      </c>
      <c r="E825" s="16">
        <v>20832</v>
      </c>
      <c r="F825" s="16">
        <v>20832</v>
      </c>
      <c r="G825" s="16">
        <v>0</v>
      </c>
      <c r="H825" s="8" t="s">
        <v>1595</v>
      </c>
    </row>
    <row r="826" spans="1:8" ht="14.4" x14ac:dyDescent="0.3">
      <c r="A826" s="61">
        <v>1132395</v>
      </c>
      <c r="B826" s="8" t="s">
        <v>3083</v>
      </c>
      <c r="C826" s="51"/>
      <c r="D826" s="6">
        <v>41220</v>
      </c>
      <c r="E826" s="16">
        <v>27540</v>
      </c>
      <c r="F826" s="16">
        <v>27540</v>
      </c>
      <c r="G826" s="16">
        <v>0</v>
      </c>
      <c r="H826" s="8" t="s">
        <v>1595</v>
      </c>
    </row>
    <row r="827" spans="1:8" ht="14.4" x14ac:dyDescent="0.3">
      <c r="A827" s="61">
        <v>1169747</v>
      </c>
      <c r="B827" s="8" t="s">
        <v>3084</v>
      </c>
      <c r="C827" s="51"/>
      <c r="D827" s="6">
        <v>41281</v>
      </c>
      <c r="E827" s="16">
        <v>81300</v>
      </c>
      <c r="F827" s="16">
        <v>81300</v>
      </c>
      <c r="G827" s="16">
        <v>0</v>
      </c>
      <c r="H827" s="8" t="s">
        <v>1595</v>
      </c>
    </row>
    <row r="828" spans="1:8" ht="14.4" x14ac:dyDescent="0.3">
      <c r="A828" s="61">
        <v>1110227</v>
      </c>
      <c r="B828" s="8" t="s">
        <v>2675</v>
      </c>
      <c r="C828" s="51"/>
      <c r="D828" s="6">
        <v>41313</v>
      </c>
      <c r="E828" s="16">
        <v>99747</v>
      </c>
      <c r="F828" s="16">
        <v>104220</v>
      </c>
      <c r="G828" s="16">
        <v>-4473</v>
      </c>
      <c r="H828" s="8" t="s">
        <v>1595</v>
      </c>
    </row>
    <row r="829" spans="1:8" ht="14.4" x14ac:dyDescent="0.3">
      <c r="A829" s="61">
        <v>1177521</v>
      </c>
      <c r="B829" s="8" t="s">
        <v>3085</v>
      </c>
      <c r="C829" s="51"/>
      <c r="D829" s="6">
        <v>41313</v>
      </c>
      <c r="E829" s="16">
        <v>268200</v>
      </c>
      <c r="F829" s="16">
        <v>268200</v>
      </c>
      <c r="G829" s="16">
        <v>0</v>
      </c>
      <c r="H829" s="8" t="s">
        <v>1595</v>
      </c>
    </row>
    <row r="830" spans="1:8" ht="14.4" x14ac:dyDescent="0.3">
      <c r="A830" s="61">
        <v>1168382</v>
      </c>
      <c r="B830" s="8" t="s">
        <v>3086</v>
      </c>
      <c r="C830" s="51"/>
      <c r="D830" s="6">
        <v>41313</v>
      </c>
      <c r="E830" s="16">
        <v>62990.400000000001</v>
      </c>
      <c r="F830" s="16">
        <v>62990.400000000001</v>
      </c>
      <c r="G830" s="16">
        <v>0</v>
      </c>
      <c r="H830" s="8" t="s">
        <v>1595</v>
      </c>
    </row>
    <row r="831" spans="1:8" ht="14.4" x14ac:dyDescent="0.3">
      <c r="A831" s="61">
        <v>1105730</v>
      </c>
      <c r="B831" s="8" t="s">
        <v>3087</v>
      </c>
      <c r="C831" s="51"/>
      <c r="D831" s="6">
        <v>41338</v>
      </c>
      <c r="E831" s="16">
        <v>103695</v>
      </c>
      <c r="F831" s="16">
        <v>103695</v>
      </c>
      <c r="G831" s="16">
        <v>0</v>
      </c>
      <c r="H831" s="8" t="s">
        <v>1595</v>
      </c>
    </row>
    <row r="832" spans="1:8" ht="14.4" x14ac:dyDescent="0.3">
      <c r="A832" s="61">
        <v>1175213</v>
      </c>
      <c r="B832" s="8" t="s">
        <v>3088</v>
      </c>
      <c r="C832" s="51"/>
      <c r="D832" s="6">
        <v>41338</v>
      </c>
      <c r="E832" s="16">
        <v>5900</v>
      </c>
      <c r="F832" s="16">
        <v>38700</v>
      </c>
      <c r="G832" s="16">
        <v>-32800</v>
      </c>
      <c r="H832" s="8" t="s">
        <v>1595</v>
      </c>
    </row>
    <row r="833" spans="1:8" ht="14.4" x14ac:dyDescent="0.3">
      <c r="A833" s="61">
        <v>1175325</v>
      </c>
      <c r="B833" s="8" t="s">
        <v>3089</v>
      </c>
      <c r="C833" s="51"/>
      <c r="D833" s="6">
        <v>41373</v>
      </c>
      <c r="E833" s="16">
        <v>95761.2</v>
      </c>
      <c r="F833" s="16">
        <v>95761.2</v>
      </c>
      <c r="G833" s="16">
        <v>0</v>
      </c>
      <c r="H833" s="8" t="s">
        <v>1595</v>
      </c>
    </row>
    <row r="834" spans="1:8" ht="14.4" x14ac:dyDescent="0.3">
      <c r="A834" s="61">
        <v>1107210</v>
      </c>
      <c r="B834" s="8" t="s">
        <v>3090</v>
      </c>
      <c r="C834" s="51"/>
      <c r="D834" s="6">
        <v>41373</v>
      </c>
      <c r="E834" s="16">
        <v>108045.6</v>
      </c>
      <c r="F834" s="16">
        <v>108417.60000000001</v>
      </c>
      <c r="G834" s="16">
        <v>-372</v>
      </c>
      <c r="H834" s="8" t="s">
        <v>1595</v>
      </c>
    </row>
    <row r="835" spans="1:8" ht="14.4" x14ac:dyDescent="0.3">
      <c r="A835" s="61">
        <v>1157524</v>
      </c>
      <c r="B835" s="8" t="s">
        <v>3091</v>
      </c>
      <c r="C835" s="51"/>
      <c r="D835" s="6">
        <v>40605</v>
      </c>
      <c r="E835" s="16">
        <v>129122</v>
      </c>
      <c r="F835" s="16">
        <v>129122</v>
      </c>
      <c r="G835" s="16">
        <v>0</v>
      </c>
      <c r="H835" s="8" t="s">
        <v>1595</v>
      </c>
    </row>
    <row r="836" spans="1:8" ht="14.4" x14ac:dyDescent="0.3">
      <c r="A836" s="61">
        <v>1120574</v>
      </c>
      <c r="B836" s="8" t="s">
        <v>2745</v>
      </c>
      <c r="C836" s="51"/>
      <c r="D836" s="6">
        <v>40709</v>
      </c>
      <c r="E836" s="16">
        <v>51876</v>
      </c>
      <c r="F836" s="16">
        <v>51876</v>
      </c>
      <c r="G836" s="16">
        <v>0</v>
      </c>
      <c r="H836" s="8" t="s">
        <v>1595</v>
      </c>
    </row>
    <row r="837" spans="1:8" ht="14.4" x14ac:dyDescent="0.3">
      <c r="A837" s="61">
        <v>1105600</v>
      </c>
      <c r="B837" s="8" t="s">
        <v>3092</v>
      </c>
      <c r="C837" s="51"/>
      <c r="D837" s="6">
        <v>40835</v>
      </c>
      <c r="E837" s="16">
        <v>146932.20000000001</v>
      </c>
      <c r="F837" s="16">
        <v>146932.19999999998</v>
      </c>
      <c r="G837" s="16">
        <v>0</v>
      </c>
      <c r="H837" s="8" t="s">
        <v>1595</v>
      </c>
    </row>
    <row r="838" spans="1:8" ht="14.4" x14ac:dyDescent="0.3">
      <c r="A838" s="61">
        <v>1145209</v>
      </c>
      <c r="B838" s="8" t="s">
        <v>3093</v>
      </c>
      <c r="C838" s="51"/>
      <c r="D838" s="6">
        <v>40835</v>
      </c>
      <c r="E838" s="16">
        <v>281808</v>
      </c>
      <c r="F838" s="16">
        <v>281808</v>
      </c>
      <c r="G838" s="16">
        <v>0</v>
      </c>
      <c r="H838" s="8" t="s">
        <v>1595</v>
      </c>
    </row>
    <row r="839" spans="1:8" ht="14.4" x14ac:dyDescent="0.3">
      <c r="A839" s="61">
        <v>1172420</v>
      </c>
      <c r="B839" s="8" t="s">
        <v>3094</v>
      </c>
      <c r="C839" s="51"/>
      <c r="D839" s="6">
        <v>41220</v>
      </c>
      <c r="E839" s="16">
        <v>61623.72</v>
      </c>
      <c r="F839" s="16">
        <v>61623.72</v>
      </c>
      <c r="G839" s="16">
        <v>0</v>
      </c>
      <c r="H839" s="8" t="s">
        <v>1595</v>
      </c>
    </row>
    <row r="840" spans="1:8" ht="14.4" x14ac:dyDescent="0.3">
      <c r="A840" s="61">
        <v>1172268</v>
      </c>
      <c r="B840" s="8" t="s">
        <v>3095</v>
      </c>
      <c r="C840" s="51"/>
      <c r="D840" s="6">
        <v>41281</v>
      </c>
      <c r="E840" s="16">
        <v>397126.6</v>
      </c>
      <c r="F840" s="16">
        <v>397126.6</v>
      </c>
      <c r="G840" s="16">
        <v>0</v>
      </c>
      <c r="H840" s="8" t="s">
        <v>1595</v>
      </c>
    </row>
    <row r="841" spans="1:8" ht="14.4" x14ac:dyDescent="0.3">
      <c r="A841" s="61">
        <v>1120113</v>
      </c>
      <c r="B841" s="8" t="s">
        <v>3096</v>
      </c>
      <c r="C841" s="51"/>
      <c r="D841" s="6">
        <v>41313</v>
      </c>
      <c r="E841" s="16">
        <v>48768</v>
      </c>
      <c r="F841" s="16">
        <v>48768</v>
      </c>
      <c r="G841" s="16">
        <v>0</v>
      </c>
      <c r="H841" s="8" t="s">
        <v>1595</v>
      </c>
    </row>
    <row r="842" spans="1:8" ht="14.4" x14ac:dyDescent="0.3">
      <c r="A842" s="61">
        <v>1166612</v>
      </c>
      <c r="B842" s="8" t="s">
        <v>3097</v>
      </c>
      <c r="C842" s="51"/>
      <c r="D842" s="6">
        <v>41465</v>
      </c>
      <c r="E842" s="16">
        <v>95721.600000000006</v>
      </c>
      <c r="F842" s="16">
        <v>95721.600000000006</v>
      </c>
      <c r="G842" s="16">
        <v>0</v>
      </c>
      <c r="H842" s="8" t="s">
        <v>1595</v>
      </c>
    </row>
    <row r="843" spans="1:8" ht="14.4" x14ac:dyDescent="0.3">
      <c r="A843" s="61">
        <v>1176518</v>
      </c>
      <c r="B843" s="8" t="s">
        <v>2781</v>
      </c>
      <c r="C843" s="51"/>
      <c r="D843" s="6">
        <v>41465</v>
      </c>
      <c r="E843" s="16">
        <v>6883.2</v>
      </c>
      <c r="F843" s="16">
        <v>6883.2</v>
      </c>
      <c r="G843" s="16">
        <v>0</v>
      </c>
      <c r="H843" s="8" t="s">
        <v>1595</v>
      </c>
    </row>
    <row r="844" spans="1:8" ht="14.4" x14ac:dyDescent="0.3">
      <c r="A844" s="61">
        <v>1047560</v>
      </c>
      <c r="B844" s="8" t="s">
        <v>3098</v>
      </c>
      <c r="C844" s="51"/>
      <c r="D844" s="6">
        <v>40904</v>
      </c>
      <c r="E844" s="16">
        <v>48808.03</v>
      </c>
      <c r="F844" s="16">
        <v>49805.03</v>
      </c>
      <c r="G844" s="16">
        <v>-997</v>
      </c>
      <c r="H844" s="8" t="s">
        <v>1595</v>
      </c>
    </row>
    <row r="845" spans="1:8" ht="14.4" x14ac:dyDescent="0.3">
      <c r="A845" s="61">
        <v>1169288</v>
      </c>
      <c r="B845" s="8" t="s">
        <v>3099</v>
      </c>
      <c r="C845" s="51"/>
      <c r="D845" s="6">
        <v>40998</v>
      </c>
      <c r="E845" s="16">
        <v>2659326</v>
      </c>
      <c r="F845" s="16">
        <v>2659326</v>
      </c>
      <c r="G845" s="16">
        <v>0</v>
      </c>
      <c r="H845" s="8" t="s">
        <v>1595</v>
      </c>
    </row>
    <row r="846" spans="1:8" ht="14.4" x14ac:dyDescent="0.3">
      <c r="A846" s="61">
        <v>1048570</v>
      </c>
      <c r="B846" s="8" t="s">
        <v>3100</v>
      </c>
      <c r="C846" s="51"/>
      <c r="D846" s="6">
        <v>40765</v>
      </c>
      <c r="E846" s="16">
        <v>214623.8</v>
      </c>
      <c r="F846" s="16">
        <v>114623</v>
      </c>
      <c r="G846" s="16">
        <v>100000.79999999999</v>
      </c>
      <c r="H846" s="8" t="s">
        <v>1595</v>
      </c>
    </row>
    <row r="847" spans="1:8" ht="14.4" x14ac:dyDescent="0.3">
      <c r="A847" s="61">
        <v>1099937</v>
      </c>
      <c r="B847" s="8" t="s">
        <v>3101</v>
      </c>
      <c r="C847" s="51"/>
      <c r="D847" s="6">
        <v>40948</v>
      </c>
      <c r="E847" s="16">
        <v>523194</v>
      </c>
      <c r="F847" s="16">
        <v>523194</v>
      </c>
      <c r="G847" s="16">
        <v>0</v>
      </c>
      <c r="H847" s="8" t="s">
        <v>1595</v>
      </c>
    </row>
    <row r="848" spans="1:8" ht="14.4" x14ac:dyDescent="0.3">
      <c r="A848" s="61">
        <v>1170469</v>
      </c>
      <c r="B848" s="8" t="s">
        <v>3102</v>
      </c>
      <c r="C848" s="51"/>
      <c r="D848" s="6">
        <v>40998</v>
      </c>
      <c r="E848" s="16">
        <v>21388</v>
      </c>
      <c r="F848" s="16">
        <v>25708</v>
      </c>
      <c r="G848" s="16">
        <v>-4320</v>
      </c>
      <c r="H848" s="8" t="s">
        <v>1595</v>
      </c>
    </row>
    <row r="849" spans="1:8" ht="14.4" x14ac:dyDescent="0.3">
      <c r="A849" s="61">
        <v>1155574</v>
      </c>
      <c r="B849" s="8" t="s">
        <v>3103</v>
      </c>
      <c r="C849" s="51"/>
      <c r="D849" s="6">
        <v>41281</v>
      </c>
      <c r="E849" s="16">
        <v>191610</v>
      </c>
      <c r="F849" s="16">
        <v>207354.72</v>
      </c>
      <c r="G849" s="16">
        <v>-15744.720000000001</v>
      </c>
      <c r="H849" s="8" t="s">
        <v>1595</v>
      </c>
    </row>
    <row r="850" spans="1:8" ht="14.4" x14ac:dyDescent="0.3">
      <c r="A850" s="61">
        <v>1117366</v>
      </c>
      <c r="B850" s="8" t="s">
        <v>2693</v>
      </c>
      <c r="C850" s="51"/>
      <c r="D850" s="6">
        <v>41338</v>
      </c>
      <c r="E850" s="16">
        <v>688758</v>
      </c>
      <c r="F850" s="16">
        <v>688758</v>
      </c>
      <c r="G850" s="16">
        <v>0</v>
      </c>
      <c r="H850" s="8" t="s">
        <v>1595</v>
      </c>
    </row>
    <row r="851" spans="1:8" ht="14.4" x14ac:dyDescent="0.3">
      <c r="A851" s="61">
        <v>1121184</v>
      </c>
      <c r="B851" s="8" t="s">
        <v>3104</v>
      </c>
      <c r="C851" s="51"/>
      <c r="D851" s="6">
        <v>41465</v>
      </c>
      <c r="E851" s="16">
        <v>242800.8</v>
      </c>
      <c r="F851" s="16">
        <v>242800.8</v>
      </c>
      <c r="G851" s="16">
        <v>0</v>
      </c>
      <c r="H851" s="8" t="s">
        <v>1595</v>
      </c>
    </row>
    <row r="852" spans="1:8" ht="14.4" x14ac:dyDescent="0.3">
      <c r="A852" s="61">
        <v>1046467</v>
      </c>
      <c r="B852" s="8" t="s">
        <v>3105</v>
      </c>
      <c r="C852" s="51"/>
      <c r="D852" s="6">
        <v>41465</v>
      </c>
      <c r="E852" s="16">
        <v>182872.8</v>
      </c>
      <c r="F852" s="16">
        <v>182872.8</v>
      </c>
      <c r="G852" s="16">
        <v>0</v>
      </c>
      <c r="H852" s="8" t="s">
        <v>1595</v>
      </c>
    </row>
    <row r="853" spans="1:8" ht="14.4" x14ac:dyDescent="0.3">
      <c r="A853" s="61">
        <v>1181540</v>
      </c>
      <c r="B853" s="8" t="s">
        <v>3106</v>
      </c>
      <c r="C853" s="51"/>
      <c r="D853" s="6">
        <v>41536</v>
      </c>
      <c r="E853" s="16">
        <v>85428</v>
      </c>
      <c r="F853" s="16">
        <v>85428</v>
      </c>
      <c r="G853" s="16">
        <v>0</v>
      </c>
      <c r="H853" s="8" t="s">
        <v>1595</v>
      </c>
    </row>
    <row r="854" spans="1:8" ht="14.4" x14ac:dyDescent="0.3">
      <c r="A854" s="61">
        <v>1169999</v>
      </c>
      <c r="B854" s="8" t="s">
        <v>3107</v>
      </c>
      <c r="C854" s="51"/>
      <c r="D854" s="6">
        <v>41561</v>
      </c>
      <c r="E854" s="16">
        <v>22140</v>
      </c>
      <c r="F854" s="16">
        <v>22140</v>
      </c>
      <c r="G854" s="16">
        <v>0</v>
      </c>
      <c r="H854" s="8" t="s">
        <v>1595</v>
      </c>
    </row>
    <row r="855" spans="1:8" ht="14.4" x14ac:dyDescent="0.3">
      <c r="A855" s="61">
        <v>1050386</v>
      </c>
      <c r="B855" s="8" t="s">
        <v>3108</v>
      </c>
      <c r="C855" s="51"/>
      <c r="D855" s="6">
        <v>41575</v>
      </c>
      <c r="E855" s="16">
        <v>27950.400000000001</v>
      </c>
      <c r="F855" s="16">
        <v>27950.400000000001</v>
      </c>
      <c r="G855" s="16">
        <v>0</v>
      </c>
      <c r="H855" s="8" t="s">
        <v>1595</v>
      </c>
    </row>
    <row r="856" spans="1:8" ht="14.4" x14ac:dyDescent="0.3">
      <c r="A856" s="61">
        <v>1127962</v>
      </c>
      <c r="B856" s="8" t="s">
        <v>3109</v>
      </c>
      <c r="C856" s="51"/>
      <c r="D856" s="6">
        <v>41444</v>
      </c>
      <c r="E856" s="16">
        <v>357911</v>
      </c>
      <c r="F856" s="16">
        <v>357911</v>
      </c>
      <c r="G856" s="16">
        <v>0</v>
      </c>
      <c r="H856" s="8" t="s">
        <v>1595</v>
      </c>
    </row>
    <row r="857" spans="1:8" ht="14.4" x14ac:dyDescent="0.3">
      <c r="A857" s="61">
        <v>1150582</v>
      </c>
      <c r="B857" s="8" t="s">
        <v>58</v>
      </c>
      <c r="C857" s="51"/>
      <c r="D857" s="6">
        <v>41494</v>
      </c>
      <c r="E857" s="16">
        <v>459448</v>
      </c>
      <c r="F857" s="16">
        <v>459448</v>
      </c>
      <c r="G857" s="16">
        <v>0</v>
      </c>
      <c r="H857" s="8" t="s">
        <v>1595</v>
      </c>
    </row>
    <row r="858" spans="1:8" ht="14.4" x14ac:dyDescent="0.3">
      <c r="A858" s="61">
        <v>1145926</v>
      </c>
      <c r="B858" s="8" t="s">
        <v>3002</v>
      </c>
      <c r="C858" s="51"/>
      <c r="D858" s="6">
        <v>40850</v>
      </c>
      <c r="E858" s="16">
        <v>266304</v>
      </c>
      <c r="F858" s="16">
        <v>266304</v>
      </c>
      <c r="G858" s="16">
        <v>0</v>
      </c>
      <c r="H858" s="8" t="s">
        <v>1595</v>
      </c>
    </row>
    <row r="859" spans="1:8" ht="14.4" x14ac:dyDescent="0.3">
      <c r="A859" s="61">
        <v>1163987</v>
      </c>
      <c r="B859" s="8" t="s">
        <v>3110</v>
      </c>
      <c r="C859" s="51"/>
      <c r="D859" s="6">
        <v>40948</v>
      </c>
      <c r="E859" s="16">
        <v>87588</v>
      </c>
      <c r="F859" s="16">
        <v>87588</v>
      </c>
      <c r="G859" s="16">
        <v>0</v>
      </c>
      <c r="H859" s="8" t="s">
        <v>1595</v>
      </c>
    </row>
    <row r="860" spans="1:8" ht="14.4" x14ac:dyDescent="0.3">
      <c r="A860" s="61">
        <v>1079044</v>
      </c>
      <c r="B860" s="8" t="s">
        <v>3111</v>
      </c>
      <c r="C860" s="51"/>
      <c r="D860" s="6">
        <v>41313</v>
      </c>
      <c r="E860" s="16">
        <v>359032.6</v>
      </c>
      <c r="F860" s="16">
        <v>359032.6</v>
      </c>
      <c r="G860" s="16">
        <v>0</v>
      </c>
      <c r="H860" s="8" t="s">
        <v>1595</v>
      </c>
    </row>
    <row r="861" spans="1:8" ht="14.4" x14ac:dyDescent="0.3">
      <c r="A861" s="61">
        <v>1174141</v>
      </c>
      <c r="B861" s="8" t="s">
        <v>3112</v>
      </c>
      <c r="C861" s="51"/>
      <c r="D861" s="6">
        <v>41313</v>
      </c>
      <c r="E861" s="16">
        <v>217555.6</v>
      </c>
      <c r="F861" s="16">
        <v>217555.6</v>
      </c>
      <c r="G861" s="16">
        <v>0</v>
      </c>
      <c r="H861" s="8" t="s">
        <v>1595</v>
      </c>
    </row>
    <row r="862" spans="1:8" ht="14.4" x14ac:dyDescent="0.3">
      <c r="A862" s="61">
        <v>1160561</v>
      </c>
      <c r="B862" s="8" t="s">
        <v>3113</v>
      </c>
      <c r="C862" s="51"/>
      <c r="D862" s="6">
        <v>41373</v>
      </c>
      <c r="E862" s="16">
        <v>64988.02</v>
      </c>
      <c r="F862" s="16">
        <v>64988.02</v>
      </c>
      <c r="G862" s="16">
        <v>0</v>
      </c>
      <c r="H862" s="8" t="s">
        <v>1595</v>
      </c>
    </row>
    <row r="863" spans="1:8" ht="14.4" x14ac:dyDescent="0.3">
      <c r="A863" s="61">
        <v>1158221</v>
      </c>
      <c r="B863" s="8" t="s">
        <v>3114</v>
      </c>
      <c r="C863" s="51"/>
      <c r="D863" s="6">
        <v>41444</v>
      </c>
      <c r="E863" s="16">
        <v>69885.600000000006</v>
      </c>
      <c r="F863" s="16">
        <v>69885.600000000006</v>
      </c>
      <c r="G863" s="16">
        <v>0</v>
      </c>
      <c r="H863" s="8" t="s">
        <v>1595</v>
      </c>
    </row>
    <row r="864" spans="1:8" ht="14.4" x14ac:dyDescent="0.3">
      <c r="A864" s="61">
        <v>1150910</v>
      </c>
      <c r="B864" s="8" t="s">
        <v>3115</v>
      </c>
      <c r="C864" s="51"/>
      <c r="D864" s="6">
        <v>41494</v>
      </c>
      <c r="E864" s="16">
        <v>227169.2</v>
      </c>
      <c r="F864" s="16">
        <v>227169.2</v>
      </c>
      <c r="G864" s="16">
        <v>0</v>
      </c>
      <c r="H864" s="8" t="s">
        <v>1595</v>
      </c>
    </row>
    <row r="865" spans="1:8" ht="14.4" x14ac:dyDescent="0.3">
      <c r="A865" s="61">
        <v>1073219</v>
      </c>
      <c r="B865" s="8" t="s">
        <v>3116</v>
      </c>
      <c r="C865" s="51"/>
      <c r="D865" s="6">
        <v>41494</v>
      </c>
      <c r="E865" s="16">
        <v>10000</v>
      </c>
      <c r="F865" s="16">
        <v>10000</v>
      </c>
      <c r="G865" s="16">
        <v>0</v>
      </c>
      <c r="H865" s="8" t="s">
        <v>1595</v>
      </c>
    </row>
    <row r="866" spans="1:8" ht="14.4" x14ac:dyDescent="0.3">
      <c r="A866" s="61">
        <v>1180572</v>
      </c>
      <c r="B866" s="8" t="s">
        <v>3117</v>
      </c>
      <c r="C866" s="51"/>
      <c r="D866" s="6">
        <v>41575</v>
      </c>
      <c r="E866" s="16">
        <v>26864</v>
      </c>
      <c r="F866" s="16">
        <v>26864</v>
      </c>
      <c r="G866" s="16">
        <v>0</v>
      </c>
      <c r="H866" s="8" t="s">
        <v>1595</v>
      </c>
    </row>
    <row r="867" spans="1:8" ht="14.4" x14ac:dyDescent="0.3">
      <c r="A867" s="61">
        <v>1048309</v>
      </c>
      <c r="B867" s="8" t="s">
        <v>3118</v>
      </c>
      <c r="C867" s="51"/>
      <c r="D867" s="6">
        <v>41590</v>
      </c>
      <c r="E867" s="16">
        <v>6444.4</v>
      </c>
      <c r="F867" s="16">
        <v>6444</v>
      </c>
      <c r="G867" s="16">
        <v>0.3999999999996362</v>
      </c>
      <c r="H867" s="8" t="s">
        <v>1595</v>
      </c>
    </row>
    <row r="868" spans="1:8" ht="14.4" x14ac:dyDescent="0.3">
      <c r="A868" s="61">
        <v>1178186</v>
      </c>
      <c r="B868" s="8" t="s">
        <v>3119</v>
      </c>
      <c r="C868" s="51"/>
      <c r="D868" s="6">
        <v>41621</v>
      </c>
      <c r="E868" s="16">
        <v>685770</v>
      </c>
      <c r="F868" s="16">
        <v>685770</v>
      </c>
      <c r="G868" s="16">
        <v>0</v>
      </c>
      <c r="H868" s="8" t="s">
        <v>1595</v>
      </c>
    </row>
    <row r="869" spans="1:8" ht="14.4" x14ac:dyDescent="0.3">
      <c r="A869" s="61">
        <v>1185228</v>
      </c>
      <c r="B869" s="8" t="s">
        <v>3120</v>
      </c>
      <c r="C869" s="51"/>
      <c r="D869" s="6">
        <v>41621</v>
      </c>
      <c r="E869" s="16">
        <v>20962.8</v>
      </c>
      <c r="F869" s="16">
        <v>21000</v>
      </c>
      <c r="G869" s="16">
        <v>-37.200000000000728</v>
      </c>
      <c r="H869" s="8" t="s">
        <v>1595</v>
      </c>
    </row>
    <row r="870" spans="1:8" ht="14.4" x14ac:dyDescent="0.3">
      <c r="A870" s="61">
        <v>1176038</v>
      </c>
      <c r="B870" s="8" t="s">
        <v>3121</v>
      </c>
      <c r="C870" s="51"/>
      <c r="D870" s="6">
        <v>41661</v>
      </c>
      <c r="E870" s="16">
        <v>352428.4</v>
      </c>
      <c r="F870" s="16">
        <v>352428.4</v>
      </c>
      <c r="G870" s="16">
        <v>0</v>
      </c>
      <c r="H870" s="8" t="s">
        <v>1595</v>
      </c>
    </row>
    <row r="871" spans="1:8" ht="14.4" x14ac:dyDescent="0.3">
      <c r="A871" s="61">
        <v>1123631</v>
      </c>
      <c r="B871" s="8" t="s">
        <v>195</v>
      </c>
      <c r="C871" s="51"/>
      <c r="D871" s="6">
        <v>41661</v>
      </c>
      <c r="E871" s="16">
        <v>605969.66</v>
      </c>
      <c r="F871" s="16">
        <v>605969.66</v>
      </c>
      <c r="G871" s="16">
        <v>0</v>
      </c>
      <c r="H871" s="8" t="s">
        <v>1595</v>
      </c>
    </row>
    <row r="872" spans="1:8" ht="14.4" x14ac:dyDescent="0.3">
      <c r="A872" s="61">
        <v>1188200</v>
      </c>
      <c r="B872" s="8" t="s">
        <v>3122</v>
      </c>
      <c r="C872" s="51"/>
      <c r="D872" s="6">
        <v>41661</v>
      </c>
      <c r="E872" s="16">
        <v>13200</v>
      </c>
      <c r="F872" s="16">
        <v>13200</v>
      </c>
      <c r="G872" s="16">
        <v>0</v>
      </c>
      <c r="H872" s="8" t="s">
        <v>1595</v>
      </c>
    </row>
    <row r="873" spans="1:8" ht="14.4" x14ac:dyDescent="0.3">
      <c r="A873" s="61">
        <v>1181189</v>
      </c>
      <c r="B873" s="8" t="s">
        <v>3123</v>
      </c>
      <c r="C873" s="51"/>
      <c r="D873" s="6">
        <v>41661</v>
      </c>
      <c r="E873" s="16">
        <v>153635.20000000001</v>
      </c>
      <c r="F873" s="16">
        <v>153635.20000000001</v>
      </c>
      <c r="G873" s="16">
        <v>0</v>
      </c>
      <c r="H873" s="8" t="s">
        <v>1595</v>
      </c>
    </row>
    <row r="874" spans="1:8" ht="14.4" x14ac:dyDescent="0.3">
      <c r="A874" s="61">
        <v>1104283</v>
      </c>
      <c r="B874" s="8" t="s">
        <v>3124</v>
      </c>
      <c r="C874" s="51"/>
      <c r="D874" s="6">
        <v>41712</v>
      </c>
      <c r="E874" s="16">
        <v>10869.6</v>
      </c>
      <c r="F874" s="16">
        <v>10869.6</v>
      </c>
      <c r="G874" s="16">
        <v>0</v>
      </c>
      <c r="H874" s="8" t="s">
        <v>1595</v>
      </c>
    </row>
    <row r="875" spans="1:8" ht="14.4" x14ac:dyDescent="0.3">
      <c r="A875" s="61">
        <v>1125746</v>
      </c>
      <c r="B875" s="8" t="s">
        <v>3125</v>
      </c>
      <c r="C875" s="51"/>
      <c r="D875" s="6">
        <v>40904</v>
      </c>
      <c r="E875" s="16">
        <v>16128</v>
      </c>
      <c r="F875" s="16">
        <v>16128</v>
      </c>
      <c r="G875" s="16">
        <v>0</v>
      </c>
      <c r="H875" s="8" t="s">
        <v>1595</v>
      </c>
    </row>
    <row r="876" spans="1:8" ht="14.4" x14ac:dyDescent="0.3">
      <c r="A876" s="61">
        <v>1165424</v>
      </c>
      <c r="B876" s="8" t="s">
        <v>3126</v>
      </c>
      <c r="C876" s="51"/>
      <c r="D876" s="6">
        <v>41281</v>
      </c>
      <c r="E876" s="16">
        <v>268188</v>
      </c>
      <c r="F876" s="16">
        <v>268188</v>
      </c>
      <c r="G876" s="16">
        <v>0</v>
      </c>
      <c r="H876" s="8" t="s">
        <v>1595</v>
      </c>
    </row>
    <row r="877" spans="1:8" ht="14.4" x14ac:dyDescent="0.3">
      <c r="A877" s="61">
        <v>1177632</v>
      </c>
      <c r="B877" s="8" t="s">
        <v>3127</v>
      </c>
      <c r="C877" s="51"/>
      <c r="D877" s="6">
        <v>41465</v>
      </c>
      <c r="E877" s="16">
        <v>263766</v>
      </c>
      <c r="F877" s="16">
        <v>263766</v>
      </c>
      <c r="G877" s="16">
        <v>0</v>
      </c>
      <c r="H877" s="8" t="s">
        <v>1595</v>
      </c>
    </row>
    <row r="878" spans="1:8" ht="14.4" x14ac:dyDescent="0.3">
      <c r="A878" s="61">
        <v>1173628</v>
      </c>
      <c r="B878" s="8" t="s">
        <v>3128</v>
      </c>
      <c r="C878" s="51"/>
      <c r="D878" s="6">
        <v>41494</v>
      </c>
      <c r="E878" s="16">
        <v>95660.2</v>
      </c>
      <c r="F878" s="16">
        <v>95660.2</v>
      </c>
      <c r="G878" s="16">
        <v>0</v>
      </c>
      <c r="H878" s="8" t="s">
        <v>1595</v>
      </c>
    </row>
    <row r="879" spans="1:8" ht="14.4" x14ac:dyDescent="0.3">
      <c r="A879" s="61">
        <v>1184528</v>
      </c>
      <c r="B879" s="8" t="s">
        <v>3129</v>
      </c>
      <c r="C879" s="51"/>
      <c r="D879" s="6">
        <v>41590</v>
      </c>
      <c r="E879" s="16">
        <v>11160</v>
      </c>
      <c r="F879" s="16">
        <v>11160</v>
      </c>
      <c r="G879" s="16">
        <v>0</v>
      </c>
      <c r="H879" s="8" t="s">
        <v>1595</v>
      </c>
    </row>
    <row r="880" spans="1:8" ht="14.4" x14ac:dyDescent="0.3">
      <c r="A880" s="61">
        <v>1107903</v>
      </c>
      <c r="B880" s="8" t="s">
        <v>3130</v>
      </c>
      <c r="C880" s="51"/>
      <c r="D880" s="6">
        <v>41690</v>
      </c>
      <c r="E880" s="16">
        <v>59788</v>
      </c>
      <c r="F880" s="16">
        <v>59788</v>
      </c>
      <c r="G880" s="16">
        <v>0</v>
      </c>
      <c r="H880" s="8" t="s">
        <v>1595</v>
      </c>
    </row>
    <row r="881" spans="1:8" ht="14.4" x14ac:dyDescent="0.3">
      <c r="A881" s="61">
        <v>1047148</v>
      </c>
      <c r="B881" s="8" t="s">
        <v>3131</v>
      </c>
      <c r="C881" s="51"/>
      <c r="D881" s="6">
        <v>41712</v>
      </c>
      <c r="E881" s="16">
        <v>161792.6</v>
      </c>
      <c r="F881" s="16">
        <v>161792.6</v>
      </c>
      <c r="G881" s="16">
        <v>0</v>
      </c>
      <c r="H881" s="8" t="s">
        <v>1595</v>
      </c>
    </row>
    <row r="882" spans="1:8" ht="14.4" x14ac:dyDescent="0.3">
      <c r="A882" s="61">
        <v>1187789</v>
      </c>
      <c r="B882" s="8" t="s">
        <v>2652</v>
      </c>
      <c r="C882" s="51"/>
      <c r="D882" s="6">
        <v>41712</v>
      </c>
      <c r="E882" s="16">
        <v>642150</v>
      </c>
      <c r="F882" s="16">
        <v>642150</v>
      </c>
      <c r="G882" s="16">
        <v>0</v>
      </c>
      <c r="H882" s="8" t="s">
        <v>1595</v>
      </c>
    </row>
    <row r="883" spans="1:8" ht="14.4" x14ac:dyDescent="0.3">
      <c r="A883" s="61">
        <v>1184279</v>
      </c>
      <c r="B883" s="8" t="s">
        <v>2367</v>
      </c>
      <c r="C883" s="51"/>
      <c r="D883" s="6">
        <v>41753</v>
      </c>
      <c r="E883" s="16">
        <v>105723</v>
      </c>
      <c r="F883" s="16">
        <v>105723</v>
      </c>
      <c r="G883" s="16">
        <v>0</v>
      </c>
      <c r="H883" s="8" t="s">
        <v>1595</v>
      </c>
    </row>
    <row r="884" spans="1:8" ht="14.4" x14ac:dyDescent="0.3">
      <c r="A884" s="61">
        <v>1046248</v>
      </c>
      <c r="B884" s="8" t="s">
        <v>3132</v>
      </c>
      <c r="C884" s="51"/>
      <c r="D884" s="6">
        <v>41621</v>
      </c>
      <c r="E884" s="16">
        <v>306787.8</v>
      </c>
      <c r="F884" s="16">
        <v>306787.8</v>
      </c>
      <c r="G884" s="16">
        <v>0</v>
      </c>
      <c r="H884" s="8" t="s">
        <v>1595</v>
      </c>
    </row>
    <row r="885" spans="1:8" ht="14.4" x14ac:dyDescent="0.3">
      <c r="A885" s="61">
        <v>1118372</v>
      </c>
      <c r="B885" s="8" t="s">
        <v>3133</v>
      </c>
      <c r="C885" s="51"/>
      <c r="D885" s="6">
        <v>40835</v>
      </c>
      <c r="E885" s="16">
        <v>224025</v>
      </c>
      <c r="F885" s="16">
        <v>224025</v>
      </c>
      <c r="G885" s="16">
        <v>0</v>
      </c>
      <c r="H885" s="8" t="s">
        <v>1595</v>
      </c>
    </row>
    <row r="886" spans="1:8" ht="14.4" x14ac:dyDescent="0.3">
      <c r="A886" s="61">
        <v>1049859</v>
      </c>
      <c r="B886" s="8" t="s">
        <v>3134</v>
      </c>
      <c r="C886" s="51"/>
      <c r="D886" s="6">
        <v>40904</v>
      </c>
      <c r="E886" s="16">
        <v>42864</v>
      </c>
      <c r="F886" s="16">
        <v>42864</v>
      </c>
      <c r="G886" s="16">
        <v>0</v>
      </c>
      <c r="H886" s="8" t="s">
        <v>1595</v>
      </c>
    </row>
    <row r="887" spans="1:8" ht="14.4" x14ac:dyDescent="0.3">
      <c r="A887" s="61">
        <v>1096224</v>
      </c>
      <c r="B887" s="8" t="s">
        <v>3135</v>
      </c>
      <c r="C887" s="51"/>
      <c r="D887" s="6">
        <v>41220</v>
      </c>
      <c r="E887" s="16">
        <v>231376.8</v>
      </c>
      <c r="F887" s="16">
        <v>231376.8</v>
      </c>
      <c r="G887" s="16">
        <v>0</v>
      </c>
      <c r="H887" s="8" t="s">
        <v>1595</v>
      </c>
    </row>
    <row r="888" spans="1:8" ht="14.4" x14ac:dyDescent="0.3">
      <c r="A888" s="61">
        <v>1086813</v>
      </c>
      <c r="B888" s="8" t="s">
        <v>3136</v>
      </c>
      <c r="C888" s="51"/>
      <c r="D888" s="6">
        <v>41621</v>
      </c>
      <c r="E888" s="16">
        <v>142654.39999999999</v>
      </c>
      <c r="F888" s="16">
        <v>142654.39999999999</v>
      </c>
      <c r="G888" s="16">
        <v>0</v>
      </c>
      <c r="H888" s="8" t="s">
        <v>1595</v>
      </c>
    </row>
    <row r="889" spans="1:8" ht="14.4" x14ac:dyDescent="0.3">
      <c r="A889" s="61">
        <v>1114189</v>
      </c>
      <c r="B889" s="8" t="s">
        <v>3137</v>
      </c>
      <c r="C889" s="51"/>
      <c r="D889" s="6">
        <v>41690</v>
      </c>
      <c r="E889" s="16">
        <v>212496</v>
      </c>
      <c r="F889" s="16">
        <v>212784</v>
      </c>
      <c r="G889" s="16">
        <v>-288</v>
      </c>
      <c r="H889" s="8" t="s">
        <v>1595</v>
      </c>
    </row>
    <row r="890" spans="1:8" ht="14.4" x14ac:dyDescent="0.3">
      <c r="A890" s="61">
        <v>1186515</v>
      </c>
      <c r="B890" s="8" t="s">
        <v>3138</v>
      </c>
      <c r="C890" s="51"/>
      <c r="D890" s="6">
        <v>41753</v>
      </c>
      <c r="E890" s="16">
        <v>18960</v>
      </c>
      <c r="F890" s="16">
        <v>18960</v>
      </c>
      <c r="G890" s="16">
        <v>0</v>
      </c>
      <c r="H890" s="8" t="s">
        <v>1595</v>
      </c>
    </row>
    <row r="891" spans="1:8" ht="14.4" x14ac:dyDescent="0.3">
      <c r="A891" s="61">
        <v>1184560</v>
      </c>
      <c r="B891" s="8" t="s">
        <v>3139</v>
      </c>
      <c r="C891" s="51"/>
      <c r="D891" s="6">
        <v>41799</v>
      </c>
      <c r="E891" s="16">
        <v>138540</v>
      </c>
      <c r="F891" s="16">
        <v>138540</v>
      </c>
      <c r="G891" s="16">
        <v>0</v>
      </c>
      <c r="H891" s="8" t="s">
        <v>1595</v>
      </c>
    </row>
    <row r="892" spans="1:8" ht="14.4" x14ac:dyDescent="0.3">
      <c r="A892" s="61">
        <v>1179722</v>
      </c>
      <c r="B892" s="8" t="s">
        <v>3140</v>
      </c>
      <c r="C892" s="51"/>
      <c r="D892" s="6">
        <v>41313</v>
      </c>
      <c r="E892" s="16">
        <v>122048.87</v>
      </c>
      <c r="F892" s="16">
        <v>133048.87</v>
      </c>
      <c r="G892" s="16">
        <v>-11000</v>
      </c>
      <c r="H892" s="8" t="s">
        <v>1595</v>
      </c>
    </row>
    <row r="893" spans="1:8" ht="14.4" x14ac:dyDescent="0.3">
      <c r="A893" s="61">
        <v>1121184</v>
      </c>
      <c r="B893" s="8" t="s">
        <v>3104</v>
      </c>
      <c r="C893" s="51"/>
      <c r="D893" s="6">
        <v>41465</v>
      </c>
      <c r="E893" s="16">
        <v>242800.8</v>
      </c>
      <c r="F893" s="16">
        <v>288476.79999999999</v>
      </c>
      <c r="G893" s="16">
        <v>-45676</v>
      </c>
      <c r="H893" s="8" t="s">
        <v>1595</v>
      </c>
    </row>
    <row r="894" spans="1:8" ht="14.4" x14ac:dyDescent="0.3">
      <c r="A894" s="61">
        <v>1187883</v>
      </c>
      <c r="B894" s="8" t="s">
        <v>3141</v>
      </c>
      <c r="C894" s="51"/>
      <c r="D894" s="6">
        <v>41621</v>
      </c>
      <c r="E894" s="16">
        <v>69660</v>
      </c>
      <c r="F894" s="16">
        <v>69660</v>
      </c>
      <c r="G894" s="16">
        <v>0</v>
      </c>
      <c r="H894" s="8" t="s">
        <v>1595</v>
      </c>
    </row>
    <row r="895" spans="1:8" ht="14.4" x14ac:dyDescent="0.3">
      <c r="A895" s="61">
        <v>1161401</v>
      </c>
      <c r="B895" s="8" t="s">
        <v>3142</v>
      </c>
      <c r="C895" s="51"/>
      <c r="D895" s="6">
        <v>40904</v>
      </c>
      <c r="E895" s="16">
        <v>10324</v>
      </c>
      <c r="F895" s="16">
        <v>10324</v>
      </c>
      <c r="G895" s="16">
        <v>0</v>
      </c>
      <c r="H895" s="8" t="s">
        <v>1595</v>
      </c>
    </row>
    <row r="896" spans="1:8" ht="14.4" x14ac:dyDescent="0.3">
      <c r="A896" s="61">
        <v>1175315</v>
      </c>
      <c r="B896" s="8" t="s">
        <v>3143</v>
      </c>
      <c r="C896" s="51"/>
      <c r="D896" s="6">
        <v>41590</v>
      </c>
      <c r="E896" s="16">
        <v>71574</v>
      </c>
      <c r="F896" s="16">
        <v>71574</v>
      </c>
      <c r="G896" s="16">
        <v>0</v>
      </c>
      <c r="H896" s="8" t="s">
        <v>1595</v>
      </c>
    </row>
    <row r="897" spans="1:8" ht="14.4" x14ac:dyDescent="0.3">
      <c r="A897" s="61">
        <v>1187251</v>
      </c>
      <c r="B897" s="8" t="s">
        <v>3144</v>
      </c>
      <c r="C897" s="51"/>
      <c r="D897" s="6">
        <v>41799</v>
      </c>
      <c r="E897" s="16">
        <v>59048</v>
      </c>
      <c r="F897" s="16">
        <v>59048</v>
      </c>
      <c r="G897" s="16">
        <v>0</v>
      </c>
      <c r="H897" s="8" t="s">
        <v>1595</v>
      </c>
    </row>
    <row r="898" spans="1:8" ht="14.4" x14ac:dyDescent="0.3">
      <c r="A898" s="61">
        <v>1163808</v>
      </c>
      <c r="B898" s="8" t="s">
        <v>3145</v>
      </c>
      <c r="C898" s="51"/>
      <c r="D898" s="6">
        <v>41960</v>
      </c>
      <c r="E898" s="16">
        <v>204036</v>
      </c>
      <c r="F898" s="16">
        <v>204036</v>
      </c>
      <c r="G898" s="16">
        <v>0</v>
      </c>
      <c r="H898" s="8" t="s">
        <v>1595</v>
      </c>
    </row>
    <row r="899" spans="1:8" ht="14.4" x14ac:dyDescent="0.3">
      <c r="A899" s="61">
        <v>1177091</v>
      </c>
      <c r="B899" s="8" t="s">
        <v>3146</v>
      </c>
      <c r="C899" s="51"/>
      <c r="D899" s="6">
        <v>41960</v>
      </c>
      <c r="E899" s="16">
        <v>49999.8</v>
      </c>
      <c r="F899" s="16">
        <v>50000</v>
      </c>
      <c r="G899" s="16">
        <v>-0.19999999999708962</v>
      </c>
      <c r="H899" s="8" t="s">
        <v>1595</v>
      </c>
    </row>
    <row r="900" spans="1:8" ht="14.4" x14ac:dyDescent="0.3">
      <c r="A900" s="61">
        <v>1185601</v>
      </c>
      <c r="B900" s="8" t="s">
        <v>3147</v>
      </c>
      <c r="C900" s="51"/>
      <c r="D900" s="6">
        <v>41960</v>
      </c>
      <c r="E900" s="16">
        <v>37464</v>
      </c>
      <c r="F900" s="16">
        <v>37464</v>
      </c>
      <c r="G900" s="16">
        <v>0</v>
      </c>
      <c r="H900" s="8" t="s">
        <v>1595</v>
      </c>
    </row>
    <row r="901" spans="1:8" ht="14.4" x14ac:dyDescent="0.3">
      <c r="A901" s="61">
        <v>1190526</v>
      </c>
      <c r="B901" s="8" t="s">
        <v>2738</v>
      </c>
      <c r="C901" s="51"/>
      <c r="D901" s="6">
        <v>41960</v>
      </c>
      <c r="E901" s="16">
        <v>13104</v>
      </c>
      <c r="F901" s="16">
        <v>13104</v>
      </c>
      <c r="G901" s="16">
        <v>0</v>
      </c>
      <c r="H901" s="8" t="s">
        <v>1595</v>
      </c>
    </row>
    <row r="902" spans="1:8" ht="14.4" x14ac:dyDescent="0.3">
      <c r="A902" s="61">
        <v>1144060</v>
      </c>
      <c r="B902" s="8" t="s">
        <v>3148</v>
      </c>
      <c r="C902" s="51"/>
      <c r="D902" s="6">
        <v>41960</v>
      </c>
      <c r="E902" s="16">
        <v>93340.800000000003</v>
      </c>
      <c r="F902" s="16">
        <v>93340.800000000003</v>
      </c>
      <c r="G902" s="16">
        <v>0</v>
      </c>
      <c r="H902" s="8" t="s">
        <v>1595</v>
      </c>
    </row>
    <row r="903" spans="1:8" ht="14.4" x14ac:dyDescent="0.3">
      <c r="A903" s="61">
        <v>1048481</v>
      </c>
      <c r="B903" s="8" t="s">
        <v>3149</v>
      </c>
      <c r="C903" s="51"/>
      <c r="D903" s="6">
        <v>41985</v>
      </c>
      <c r="E903" s="16">
        <v>40656</v>
      </c>
      <c r="F903" s="16">
        <v>40656</v>
      </c>
      <c r="G903" s="16">
        <v>0</v>
      </c>
      <c r="H903" s="8" t="s">
        <v>1595</v>
      </c>
    </row>
    <row r="904" spans="1:8" ht="14.4" x14ac:dyDescent="0.3">
      <c r="A904" s="61">
        <v>1184334</v>
      </c>
      <c r="B904" s="8" t="s">
        <v>3150</v>
      </c>
      <c r="C904" s="51"/>
      <c r="D904" s="6">
        <v>41988</v>
      </c>
      <c r="E904" s="16">
        <v>114096</v>
      </c>
      <c r="F904" s="16">
        <v>114096</v>
      </c>
      <c r="G904" s="16">
        <v>0</v>
      </c>
      <c r="H904" s="8" t="s">
        <v>1595</v>
      </c>
    </row>
    <row r="905" spans="1:8" ht="14.4" x14ac:dyDescent="0.3">
      <c r="A905" s="61">
        <v>1078889</v>
      </c>
      <c r="B905" s="8" t="s">
        <v>3151</v>
      </c>
      <c r="C905" s="51"/>
      <c r="D905" s="6">
        <v>42045</v>
      </c>
      <c r="E905" s="16">
        <v>8774.7800000000007</v>
      </c>
      <c r="F905" s="16">
        <v>8774.7800000000007</v>
      </c>
      <c r="G905" s="16">
        <v>0</v>
      </c>
      <c r="H905" s="8" t="s">
        <v>1595</v>
      </c>
    </row>
    <row r="906" spans="1:8" ht="14.4" x14ac:dyDescent="0.3">
      <c r="A906" s="61">
        <v>1046233</v>
      </c>
      <c r="B906" s="8" t="s">
        <v>3066</v>
      </c>
      <c r="C906" s="51"/>
      <c r="D906" s="6">
        <v>42052</v>
      </c>
      <c r="E906" s="16">
        <v>31551.85</v>
      </c>
      <c r="F906" s="16">
        <v>31551.85</v>
      </c>
      <c r="G906" s="16">
        <v>0</v>
      </c>
      <c r="H906" s="8" t="s">
        <v>1595</v>
      </c>
    </row>
    <row r="907" spans="1:8" ht="14.4" x14ac:dyDescent="0.3">
      <c r="A907" s="61">
        <v>1160524</v>
      </c>
      <c r="B907" s="8" t="s">
        <v>3152</v>
      </c>
      <c r="C907" s="51"/>
      <c r="D907" s="6">
        <v>41002</v>
      </c>
      <c r="E907" s="16">
        <v>98496</v>
      </c>
      <c r="F907" s="16">
        <v>113426.65</v>
      </c>
      <c r="G907" s="16">
        <v>-14930.649999999994</v>
      </c>
      <c r="H907" s="8" t="s">
        <v>1595</v>
      </c>
    </row>
    <row r="908" spans="1:8" ht="14.4" x14ac:dyDescent="0.3">
      <c r="A908" s="61">
        <v>1175267</v>
      </c>
      <c r="B908" s="8" t="s">
        <v>3153</v>
      </c>
      <c r="C908" s="51"/>
      <c r="D908" s="6">
        <v>41313</v>
      </c>
      <c r="E908" s="16">
        <v>175010.02</v>
      </c>
      <c r="F908" s="16">
        <v>176352</v>
      </c>
      <c r="G908" s="16">
        <v>-1341.98</v>
      </c>
      <c r="H908" s="8" t="s">
        <v>1595</v>
      </c>
    </row>
    <row r="909" spans="1:8" ht="14.4" x14ac:dyDescent="0.3">
      <c r="A909" s="61">
        <v>1111120</v>
      </c>
      <c r="B909" s="8" t="s">
        <v>3154</v>
      </c>
      <c r="C909" s="51"/>
      <c r="D909" s="6">
        <v>41444</v>
      </c>
      <c r="E909" s="16">
        <v>20448</v>
      </c>
      <c r="F909" s="16">
        <v>20000</v>
      </c>
      <c r="G909" s="16">
        <v>-910</v>
      </c>
      <c r="H909" s="8" t="s">
        <v>1595</v>
      </c>
    </row>
    <row r="910" spans="1:8" ht="14.4" x14ac:dyDescent="0.3">
      <c r="A910" s="61">
        <v>1170726</v>
      </c>
      <c r="B910" s="8" t="s">
        <v>3155</v>
      </c>
      <c r="C910" s="51"/>
      <c r="D910" s="6">
        <v>41621</v>
      </c>
      <c r="E910" s="16">
        <v>68040</v>
      </c>
      <c r="F910" s="16">
        <v>80112.52</v>
      </c>
      <c r="G910" s="16">
        <v>-12072.520000000004</v>
      </c>
      <c r="H910" s="8" t="s">
        <v>1595</v>
      </c>
    </row>
    <row r="911" spans="1:8" ht="14.4" x14ac:dyDescent="0.3">
      <c r="A911" s="61">
        <v>1109965</v>
      </c>
      <c r="B911" s="8" t="s">
        <v>3156</v>
      </c>
      <c r="C911" s="51" t="s">
        <v>2328</v>
      </c>
      <c r="D911" s="6">
        <v>41575</v>
      </c>
      <c r="E911" s="16">
        <v>84239.4</v>
      </c>
      <c r="F911" s="16">
        <v>84239.4</v>
      </c>
      <c r="G911" s="16">
        <v>0</v>
      </c>
      <c r="H911" s="25" t="s">
        <v>1595</v>
      </c>
    </row>
    <row r="912" spans="1:8" ht="14.4" x14ac:dyDescent="0.3">
      <c r="A912" s="61">
        <v>1189776</v>
      </c>
      <c r="B912" s="8" t="s">
        <v>3157</v>
      </c>
      <c r="C912" s="51" t="s">
        <v>2427</v>
      </c>
      <c r="D912" s="6">
        <v>41799</v>
      </c>
      <c r="E912" s="16">
        <v>132186</v>
      </c>
      <c r="F912" s="16">
        <v>132186</v>
      </c>
      <c r="G912" s="16">
        <v>0</v>
      </c>
      <c r="H912" s="25" t="s">
        <v>1595</v>
      </c>
    </row>
    <row r="913" spans="1:8" ht="14.4" x14ac:dyDescent="0.3">
      <c r="A913" s="61">
        <v>1072858</v>
      </c>
      <c r="B913" s="8" t="s">
        <v>3158</v>
      </c>
      <c r="C913" s="51"/>
      <c r="D913" s="6">
        <v>38973</v>
      </c>
      <c r="E913" s="16">
        <v>36641.199999999997</v>
      </c>
      <c r="F913" s="16">
        <v>36641.199999999997</v>
      </c>
      <c r="G913" s="16">
        <v>0</v>
      </c>
      <c r="H913" s="8" t="s">
        <v>1595</v>
      </c>
    </row>
    <row r="914" spans="1:8" ht="14.4" x14ac:dyDescent="0.3">
      <c r="A914" s="61">
        <v>1115453</v>
      </c>
      <c r="B914" s="8" t="s">
        <v>3159</v>
      </c>
      <c r="C914" s="51" t="s">
        <v>2657</v>
      </c>
      <c r="D914" s="6">
        <v>39384</v>
      </c>
      <c r="E914" s="16">
        <v>10101</v>
      </c>
      <c r="F914" s="16">
        <v>10101</v>
      </c>
      <c r="G914" s="16">
        <v>0</v>
      </c>
      <c r="H914" s="8" t="s">
        <v>1596</v>
      </c>
    </row>
    <row r="915" spans="1:8" ht="14.4" x14ac:dyDescent="0.3">
      <c r="A915" s="61">
        <v>1112040</v>
      </c>
      <c r="B915" s="8" t="s">
        <v>3160</v>
      </c>
      <c r="C915" s="51" t="s">
        <v>2328</v>
      </c>
      <c r="D915" s="6">
        <v>39414</v>
      </c>
      <c r="E915" s="16">
        <v>16066.4</v>
      </c>
      <c r="F915" s="16">
        <v>16066.4</v>
      </c>
      <c r="G915" s="16">
        <v>0</v>
      </c>
      <c r="H915" s="25" t="s">
        <v>1595</v>
      </c>
    </row>
    <row r="916" spans="1:8" ht="14.4" x14ac:dyDescent="0.3">
      <c r="A916" s="61">
        <v>1176566</v>
      </c>
      <c r="B916" s="8" t="s">
        <v>3161</v>
      </c>
      <c r="C916" s="51" t="s">
        <v>2339</v>
      </c>
      <c r="D916" s="6">
        <v>41590</v>
      </c>
      <c r="E916" s="16">
        <v>35040</v>
      </c>
      <c r="F916" s="16">
        <v>35040</v>
      </c>
      <c r="G916" s="16">
        <v>0</v>
      </c>
      <c r="H916" s="25" t="s">
        <v>1595</v>
      </c>
    </row>
    <row r="917" spans="1:8" ht="14.4" x14ac:dyDescent="0.3">
      <c r="A917" s="61">
        <v>1094246</v>
      </c>
      <c r="B917" s="8" t="s">
        <v>3162</v>
      </c>
      <c r="C917" s="51" t="s">
        <v>2290</v>
      </c>
      <c r="D917" s="6">
        <v>39022</v>
      </c>
      <c r="E917" s="16">
        <v>18760</v>
      </c>
      <c r="F917" s="16">
        <v>18760</v>
      </c>
      <c r="G917" s="16">
        <v>0</v>
      </c>
      <c r="H917" s="25" t="s">
        <v>1595</v>
      </c>
    </row>
    <row r="918" spans="1:8" ht="14.4" x14ac:dyDescent="0.3">
      <c r="A918" s="61">
        <v>1079845</v>
      </c>
      <c r="B918" s="8" t="s">
        <v>3163</v>
      </c>
      <c r="C918" s="51" t="s">
        <v>2290</v>
      </c>
      <c r="D918" s="6">
        <v>38632</v>
      </c>
      <c r="E918" s="16">
        <v>60982</v>
      </c>
      <c r="F918" s="16">
        <v>60982</v>
      </c>
      <c r="G918" s="16">
        <v>0</v>
      </c>
      <c r="H918" s="25" t="s">
        <v>1595</v>
      </c>
    </row>
    <row r="919" spans="1:8" ht="14.4" x14ac:dyDescent="0.3">
      <c r="A919" s="61">
        <v>1097984</v>
      </c>
      <c r="B919" s="8" t="s">
        <v>3164</v>
      </c>
      <c r="C919" s="51" t="s">
        <v>2290</v>
      </c>
      <c r="D919" s="6">
        <v>38992</v>
      </c>
      <c r="E919" s="16">
        <v>38802</v>
      </c>
      <c r="F919" s="16">
        <v>38802</v>
      </c>
      <c r="G919" s="16">
        <v>0</v>
      </c>
      <c r="H919" s="25" t="s">
        <v>1595</v>
      </c>
    </row>
    <row r="920" spans="1:8" ht="14.4" x14ac:dyDescent="0.3">
      <c r="A920" s="61">
        <v>1178216</v>
      </c>
      <c r="B920" s="8" t="s">
        <v>90</v>
      </c>
      <c r="C920" s="51" t="s">
        <v>2356</v>
      </c>
      <c r="D920" s="6">
        <v>41536</v>
      </c>
      <c r="E920" s="16">
        <v>191790.74</v>
      </c>
      <c r="F920" s="16">
        <v>191790.74</v>
      </c>
      <c r="G920" s="16">
        <v>0</v>
      </c>
      <c r="H920" s="8" t="s">
        <v>1596</v>
      </c>
    </row>
    <row r="921" spans="1:8" ht="14.4" x14ac:dyDescent="0.3">
      <c r="A921" s="61">
        <v>1172982</v>
      </c>
      <c r="B921" s="8" t="s">
        <v>3165</v>
      </c>
      <c r="C921" s="51" t="s">
        <v>2427</v>
      </c>
      <c r="D921" s="6">
        <v>41590</v>
      </c>
      <c r="E921" s="16">
        <v>7253.04</v>
      </c>
      <c r="F921" s="16">
        <v>7254</v>
      </c>
      <c r="G921" s="16">
        <v>-0.96000000000003638</v>
      </c>
      <c r="H921" s="25" t="s">
        <v>1595</v>
      </c>
    </row>
    <row r="922" spans="1:8" ht="14.4" x14ac:dyDescent="0.3">
      <c r="A922" s="61">
        <v>1126950</v>
      </c>
      <c r="B922" s="8" t="s">
        <v>3166</v>
      </c>
      <c r="C922" s="51" t="s">
        <v>2328</v>
      </c>
      <c r="D922" s="6">
        <v>40904</v>
      </c>
      <c r="E922" s="16">
        <v>219085.6</v>
      </c>
      <c r="F922" s="16">
        <v>219085.6</v>
      </c>
      <c r="G922" s="16">
        <v>0</v>
      </c>
      <c r="H922" s="25" t="s">
        <v>1595</v>
      </c>
    </row>
    <row r="923" spans="1:8" ht="14.4" x14ac:dyDescent="0.3">
      <c r="A923" s="61">
        <v>1142243</v>
      </c>
      <c r="B923" s="8" t="s">
        <v>3167</v>
      </c>
      <c r="C923" s="51" t="s">
        <v>2328</v>
      </c>
      <c r="D923" s="6">
        <v>41621</v>
      </c>
      <c r="E923" s="16">
        <v>128139.6</v>
      </c>
      <c r="F923" s="16">
        <v>128139.59999999999</v>
      </c>
      <c r="G923" s="16">
        <v>0</v>
      </c>
      <c r="H923" s="25" t="s">
        <v>1595</v>
      </c>
    </row>
    <row r="924" spans="1:8" ht="14.4" x14ac:dyDescent="0.3">
      <c r="A924" s="61">
        <v>1079155</v>
      </c>
      <c r="B924" s="8" t="s">
        <v>3168</v>
      </c>
      <c r="C924" s="51" t="s">
        <v>2328</v>
      </c>
      <c r="D924" s="6">
        <v>41661</v>
      </c>
      <c r="E924" s="16">
        <v>268562.40000000002</v>
      </c>
      <c r="F924" s="16">
        <v>268562.40000000002</v>
      </c>
      <c r="G924" s="16">
        <v>0</v>
      </c>
      <c r="H924" s="25" t="s">
        <v>1595</v>
      </c>
    </row>
    <row r="925" spans="1:8" ht="14.4" x14ac:dyDescent="0.3">
      <c r="A925" s="61">
        <v>1186073</v>
      </c>
      <c r="B925" s="8" t="s">
        <v>3169</v>
      </c>
      <c r="C925" s="51" t="s">
        <v>2311</v>
      </c>
      <c r="D925" s="6">
        <v>41960</v>
      </c>
      <c r="E925" s="16">
        <v>426808.2</v>
      </c>
      <c r="F925" s="16">
        <v>426808.19999999995</v>
      </c>
      <c r="G925" s="16">
        <v>0</v>
      </c>
      <c r="H925" s="25" t="s">
        <v>1595</v>
      </c>
    </row>
    <row r="926" spans="1:8" ht="14.4" x14ac:dyDescent="0.3">
      <c r="A926" s="61">
        <v>1191894</v>
      </c>
      <c r="B926" s="8" t="s">
        <v>3170</v>
      </c>
      <c r="C926" s="51" t="s">
        <v>2307</v>
      </c>
      <c r="D926" s="6">
        <v>41985</v>
      </c>
      <c r="E926" s="16">
        <v>130572</v>
      </c>
      <c r="F926" s="16">
        <v>130572</v>
      </c>
      <c r="G926" s="16">
        <v>0</v>
      </c>
      <c r="H926" s="25" t="s">
        <v>1595</v>
      </c>
    </row>
    <row r="927" spans="1:8" ht="14.4" x14ac:dyDescent="0.3">
      <c r="A927" s="61">
        <v>1183595</v>
      </c>
      <c r="B927" s="8" t="s">
        <v>2764</v>
      </c>
      <c r="C927" s="51" t="s">
        <v>2307</v>
      </c>
      <c r="D927" s="6">
        <v>41985</v>
      </c>
      <c r="E927" s="16">
        <v>106896</v>
      </c>
      <c r="F927" s="16">
        <v>107205</v>
      </c>
      <c r="G927" s="16">
        <v>-309</v>
      </c>
      <c r="H927" s="25" t="s">
        <v>1595</v>
      </c>
    </row>
    <row r="928" spans="1:8" ht="14.4" x14ac:dyDescent="0.3">
      <c r="A928" s="61">
        <v>1188787</v>
      </c>
      <c r="B928" s="8" t="s">
        <v>3171</v>
      </c>
      <c r="C928" s="51" t="s">
        <v>2328</v>
      </c>
      <c r="D928" s="6">
        <v>41988</v>
      </c>
      <c r="E928" s="16">
        <v>147894</v>
      </c>
      <c r="F928" s="16">
        <v>147894</v>
      </c>
      <c r="G928" s="16">
        <v>0</v>
      </c>
      <c r="H928" s="25" t="s">
        <v>1595</v>
      </c>
    </row>
    <row r="929" spans="1:8" ht="14.4" x14ac:dyDescent="0.3">
      <c r="A929" s="61">
        <v>1046681</v>
      </c>
      <c r="B929" s="8" t="s">
        <v>3172</v>
      </c>
      <c r="C929" s="51" t="s">
        <v>2650</v>
      </c>
      <c r="D929" s="6">
        <v>42052</v>
      </c>
      <c r="E929" s="16">
        <v>35327</v>
      </c>
      <c r="F929" s="16">
        <v>35327</v>
      </c>
      <c r="G929" s="16">
        <v>0</v>
      </c>
      <c r="H929" s="25" t="s">
        <v>1595</v>
      </c>
    </row>
    <row r="930" spans="1:8" ht="14.4" x14ac:dyDescent="0.3">
      <c r="A930" s="61">
        <v>1150910</v>
      </c>
      <c r="B930" s="8" t="s">
        <v>3173</v>
      </c>
      <c r="C930" s="51" t="s">
        <v>2427</v>
      </c>
      <c r="D930" s="6">
        <v>42055</v>
      </c>
      <c r="E930" s="16">
        <v>109909.8</v>
      </c>
      <c r="F930" s="16">
        <v>172000</v>
      </c>
      <c r="G930" s="16">
        <v>-62090.2</v>
      </c>
      <c r="H930" s="25" t="s">
        <v>1595</v>
      </c>
    </row>
    <row r="931" spans="1:8" ht="14.4" x14ac:dyDescent="0.3">
      <c r="A931" s="61">
        <v>1050235</v>
      </c>
      <c r="B931" s="8" t="s">
        <v>3174</v>
      </c>
      <c r="C931" s="51" t="s">
        <v>2319</v>
      </c>
      <c r="D931" s="6">
        <v>42095</v>
      </c>
      <c r="E931" s="16">
        <v>219120</v>
      </c>
      <c r="F931" s="16">
        <v>219120</v>
      </c>
      <c r="G931" s="16">
        <v>0</v>
      </c>
      <c r="H931" s="25" t="s">
        <v>1595</v>
      </c>
    </row>
    <row r="932" spans="1:8" ht="14.4" x14ac:dyDescent="0.3">
      <c r="A932" s="61">
        <v>1097549</v>
      </c>
      <c r="B932" s="8" t="s">
        <v>3175</v>
      </c>
      <c r="C932" s="51" t="s">
        <v>2356</v>
      </c>
      <c r="D932" s="6">
        <v>42102</v>
      </c>
      <c r="E932" s="16">
        <v>330854.21999999997</v>
      </c>
      <c r="F932" s="16">
        <v>331693.96999999997</v>
      </c>
      <c r="G932" s="16">
        <v>-839.75</v>
      </c>
      <c r="H932" s="8" t="s">
        <v>1596</v>
      </c>
    </row>
    <row r="933" spans="1:8" ht="14.4" x14ac:dyDescent="0.3">
      <c r="A933" s="61">
        <v>1180311</v>
      </c>
      <c r="B933" s="8" t="s">
        <v>779</v>
      </c>
      <c r="C933" s="51" t="s">
        <v>2373</v>
      </c>
      <c r="D933" s="6">
        <v>42102</v>
      </c>
      <c r="E933" s="16">
        <v>144296</v>
      </c>
      <c r="F933" s="16">
        <v>144296</v>
      </c>
      <c r="G933" s="16">
        <v>0</v>
      </c>
      <c r="H933" s="25" t="s">
        <v>1595</v>
      </c>
    </row>
    <row r="934" spans="1:8" ht="14.4" x14ac:dyDescent="0.3">
      <c r="A934" s="61">
        <v>1110376</v>
      </c>
      <c r="B934" s="8" t="s">
        <v>3176</v>
      </c>
      <c r="C934" s="51" t="s">
        <v>2666</v>
      </c>
      <c r="D934" s="6">
        <v>42102</v>
      </c>
      <c r="E934" s="16">
        <v>140430</v>
      </c>
      <c r="F934" s="16">
        <v>140430</v>
      </c>
      <c r="G934" s="16">
        <v>0</v>
      </c>
      <c r="H934" s="25" t="s">
        <v>1595</v>
      </c>
    </row>
    <row r="935" spans="1:8" ht="14.4" x14ac:dyDescent="0.3">
      <c r="A935" s="61">
        <v>1096014</v>
      </c>
      <c r="B935" s="8" t="s">
        <v>3177</v>
      </c>
      <c r="C935" s="51" t="s">
        <v>2650</v>
      </c>
      <c r="D935" s="6">
        <v>42228</v>
      </c>
      <c r="E935" s="16">
        <v>229936</v>
      </c>
      <c r="F935" s="16">
        <v>229936</v>
      </c>
      <c r="G935" s="16">
        <v>0</v>
      </c>
      <c r="H935" s="25" t="s">
        <v>1595</v>
      </c>
    </row>
    <row r="936" spans="1:8" ht="14.4" x14ac:dyDescent="0.3">
      <c r="A936" s="61">
        <v>1135648</v>
      </c>
      <c r="B936" s="8" t="s">
        <v>3178</v>
      </c>
      <c r="C936" s="51" t="s">
        <v>2339</v>
      </c>
      <c r="D936" s="6">
        <v>41621</v>
      </c>
      <c r="E936" s="16">
        <v>274308</v>
      </c>
      <c r="F936" s="16">
        <v>274308</v>
      </c>
      <c r="G936" s="16">
        <v>0</v>
      </c>
      <c r="H936" s="25" t="s">
        <v>1595</v>
      </c>
    </row>
    <row r="937" spans="1:8" ht="14.4" x14ac:dyDescent="0.3">
      <c r="A937" s="61">
        <v>1141476</v>
      </c>
      <c r="B937" s="8" t="s">
        <v>3179</v>
      </c>
      <c r="C937" s="51" t="s">
        <v>2339</v>
      </c>
      <c r="D937" s="6">
        <v>41199</v>
      </c>
      <c r="E937" s="16">
        <v>128628</v>
      </c>
      <c r="F937" s="16">
        <v>128628</v>
      </c>
      <c r="G937" s="16">
        <v>0</v>
      </c>
      <c r="H937" s="25" t="s">
        <v>1595</v>
      </c>
    </row>
    <row r="938" spans="1:8" ht="14.4" x14ac:dyDescent="0.3">
      <c r="A938" s="61">
        <v>1169831</v>
      </c>
      <c r="B938" s="8" t="s">
        <v>3180</v>
      </c>
      <c r="C938" s="51" t="s">
        <v>2328</v>
      </c>
      <c r="D938" s="6">
        <v>41690</v>
      </c>
      <c r="E938" s="16">
        <v>36490.800000000003</v>
      </c>
      <c r="F938" s="16">
        <v>36490.800000000003</v>
      </c>
      <c r="G938" s="16">
        <v>0</v>
      </c>
      <c r="H938" s="25" t="s">
        <v>1595</v>
      </c>
    </row>
    <row r="939" spans="1:8" ht="14.4" x14ac:dyDescent="0.3">
      <c r="A939" s="61">
        <v>1192023</v>
      </c>
      <c r="B939" s="8" t="s">
        <v>3181</v>
      </c>
      <c r="C939" s="51" t="s">
        <v>2648</v>
      </c>
      <c r="D939" s="6">
        <v>41960</v>
      </c>
      <c r="E939" s="16">
        <v>65256</v>
      </c>
      <c r="F939" s="16">
        <v>74219</v>
      </c>
      <c r="G939" s="16">
        <v>-8963</v>
      </c>
      <c r="H939" s="25" t="s">
        <v>1595</v>
      </c>
    </row>
    <row r="940" spans="1:8" ht="14.4" x14ac:dyDescent="0.3">
      <c r="A940" s="61">
        <v>1163811</v>
      </c>
      <c r="B940" s="8" t="s">
        <v>3182</v>
      </c>
      <c r="C940" s="51" t="s">
        <v>3183</v>
      </c>
      <c r="D940" s="6">
        <v>42041</v>
      </c>
      <c r="E940" s="16">
        <v>422951.6</v>
      </c>
      <c r="F940" s="16">
        <v>422951.6</v>
      </c>
      <c r="G940" s="16">
        <v>0</v>
      </c>
      <c r="H940" s="25" t="s">
        <v>1595</v>
      </c>
    </row>
    <row r="941" spans="1:8" ht="14.4" x14ac:dyDescent="0.3">
      <c r="A941" s="61">
        <v>1194528</v>
      </c>
      <c r="B941" s="8" t="s">
        <v>3184</v>
      </c>
      <c r="C941" s="51" t="s">
        <v>2345</v>
      </c>
      <c r="D941" s="6">
        <v>42095</v>
      </c>
      <c r="E941" s="16">
        <v>38336</v>
      </c>
      <c r="F941" s="16">
        <v>38400</v>
      </c>
      <c r="G941" s="16">
        <v>-64</v>
      </c>
      <c r="H941" s="25" t="s">
        <v>1595</v>
      </c>
    </row>
    <row r="942" spans="1:8" ht="14.4" x14ac:dyDescent="0.3">
      <c r="A942" s="61">
        <v>1152971</v>
      </c>
      <c r="B942" s="8" t="s">
        <v>3185</v>
      </c>
      <c r="C942" s="51" t="s">
        <v>2325</v>
      </c>
      <c r="D942" s="6">
        <v>42102</v>
      </c>
      <c r="E942" s="16">
        <v>736893</v>
      </c>
      <c r="F942" s="16">
        <v>736893</v>
      </c>
      <c r="G942" s="16">
        <v>0</v>
      </c>
      <c r="H942" s="25" t="s">
        <v>1595</v>
      </c>
    </row>
    <row r="943" spans="1:8" ht="14.4" x14ac:dyDescent="0.3">
      <c r="A943" s="61">
        <v>1193712</v>
      </c>
      <c r="B943" s="8" t="s">
        <v>3186</v>
      </c>
      <c r="C943" s="51" t="s">
        <v>2328</v>
      </c>
      <c r="D943" s="6">
        <v>42102</v>
      </c>
      <c r="E943" s="16">
        <v>793821.6</v>
      </c>
      <c r="F943" s="16">
        <v>793821.61</v>
      </c>
      <c r="G943" s="16">
        <v>-1.0000000009313226E-2</v>
      </c>
      <c r="H943" s="25" t="s">
        <v>1595</v>
      </c>
    </row>
    <row r="944" spans="1:8" ht="14.4" x14ac:dyDescent="0.3">
      <c r="A944" s="61">
        <v>1192387</v>
      </c>
      <c r="B944" s="8" t="s">
        <v>3187</v>
      </c>
      <c r="C944" s="51" t="s">
        <v>2427</v>
      </c>
      <c r="D944" s="6">
        <v>42102</v>
      </c>
      <c r="E944" s="16">
        <v>5220</v>
      </c>
      <c r="F944" s="16">
        <v>5220</v>
      </c>
      <c r="G944" s="16">
        <v>0</v>
      </c>
      <c r="H944" s="25" t="s">
        <v>1595</v>
      </c>
    </row>
    <row r="945" spans="1:8" ht="14.4" x14ac:dyDescent="0.3">
      <c r="A945" s="61">
        <v>1168801</v>
      </c>
      <c r="B945" s="8" t="s">
        <v>2878</v>
      </c>
      <c r="C945" s="51" t="s">
        <v>2325</v>
      </c>
      <c r="D945" s="6">
        <v>42206</v>
      </c>
      <c r="E945" s="16">
        <v>168160</v>
      </c>
      <c r="F945" s="16">
        <v>168160</v>
      </c>
      <c r="G945" s="16">
        <v>0</v>
      </c>
      <c r="H945" s="25" t="s">
        <v>1595</v>
      </c>
    </row>
    <row r="946" spans="1:8" ht="14.4" x14ac:dyDescent="0.3">
      <c r="A946" s="61">
        <v>1050074</v>
      </c>
      <c r="B946" s="8" t="s">
        <v>3188</v>
      </c>
      <c r="C946" s="51" t="s">
        <v>2328</v>
      </c>
      <c r="D946" s="6">
        <v>42220</v>
      </c>
      <c r="E946" s="16">
        <v>766707</v>
      </c>
      <c r="F946" s="16">
        <v>766707</v>
      </c>
      <c r="G946" s="16">
        <v>0</v>
      </c>
      <c r="H946" s="25" t="s">
        <v>1595</v>
      </c>
    </row>
    <row r="947" spans="1:8" ht="14.4" x14ac:dyDescent="0.3">
      <c r="A947" s="61">
        <v>1167151</v>
      </c>
      <c r="B947" s="8" t="s">
        <v>3189</v>
      </c>
      <c r="C947" s="51" t="s">
        <v>2311</v>
      </c>
      <c r="D947" s="6">
        <v>42228</v>
      </c>
      <c r="E947" s="16">
        <v>296232</v>
      </c>
      <c r="F947" s="16">
        <v>296232</v>
      </c>
      <c r="G947" s="16">
        <v>0</v>
      </c>
      <c r="H947" s="25" t="s">
        <v>1595</v>
      </c>
    </row>
    <row r="948" spans="1:8" ht="14.4" x14ac:dyDescent="0.3">
      <c r="A948" s="61">
        <v>1196237</v>
      </c>
      <c r="B948" s="8" t="s">
        <v>3190</v>
      </c>
      <c r="C948" s="51" t="s">
        <v>2311</v>
      </c>
      <c r="D948" s="6">
        <v>42228</v>
      </c>
      <c r="E948" s="16">
        <v>112632</v>
      </c>
      <c r="F948" s="16">
        <v>112632</v>
      </c>
      <c r="G948" s="16">
        <v>0</v>
      </c>
      <c r="H948" s="25" t="s">
        <v>1595</v>
      </c>
    </row>
    <row r="949" spans="1:8" ht="14.4" x14ac:dyDescent="0.3">
      <c r="A949" s="61">
        <v>1182807</v>
      </c>
      <c r="B949" s="8" t="s">
        <v>3191</v>
      </c>
      <c r="C949" s="51" t="s">
        <v>2345</v>
      </c>
      <c r="D949" s="6">
        <v>42228</v>
      </c>
      <c r="E949" s="16">
        <v>266764</v>
      </c>
      <c r="F949" s="16">
        <v>266764</v>
      </c>
      <c r="G949" s="16">
        <v>0</v>
      </c>
      <c r="H949" s="25" t="s">
        <v>1595</v>
      </c>
    </row>
    <row r="950" spans="1:8" ht="14.4" x14ac:dyDescent="0.3">
      <c r="A950" s="61">
        <v>1184256</v>
      </c>
      <c r="B950" s="8" t="s">
        <v>3192</v>
      </c>
      <c r="C950" s="51" t="s">
        <v>2311</v>
      </c>
      <c r="D950" s="6">
        <v>42279</v>
      </c>
      <c r="E950" s="16">
        <v>29434</v>
      </c>
      <c r="F950" s="16">
        <v>29434</v>
      </c>
      <c r="G950" s="16">
        <v>0</v>
      </c>
      <c r="H950" s="25" t="s">
        <v>1595</v>
      </c>
    </row>
    <row r="951" spans="1:8" ht="14.4" x14ac:dyDescent="0.3">
      <c r="A951" s="61">
        <v>1196981</v>
      </c>
      <c r="B951" s="8" t="s">
        <v>3193</v>
      </c>
      <c r="C951" s="51" t="s">
        <v>2345</v>
      </c>
      <c r="D951" s="6">
        <v>42305</v>
      </c>
      <c r="E951" s="16">
        <v>100250</v>
      </c>
      <c r="F951" s="16">
        <v>100250</v>
      </c>
      <c r="G951" s="16">
        <v>0</v>
      </c>
      <c r="H951" s="25" t="s">
        <v>1595</v>
      </c>
    </row>
    <row r="952" spans="1:8" ht="14.4" x14ac:dyDescent="0.3">
      <c r="A952" s="61">
        <v>1046760</v>
      </c>
      <c r="B952" s="8" t="s">
        <v>3194</v>
      </c>
      <c r="C952" s="51" t="s">
        <v>2328</v>
      </c>
      <c r="D952" s="6">
        <v>42305</v>
      </c>
      <c r="E952" s="16">
        <v>33669</v>
      </c>
      <c r="F952" s="16">
        <v>33669</v>
      </c>
      <c r="G952" s="16">
        <v>0</v>
      </c>
      <c r="H952" s="25" t="s">
        <v>1595</v>
      </c>
    </row>
    <row r="953" spans="1:8" ht="14.4" x14ac:dyDescent="0.3">
      <c r="A953" s="61">
        <v>1197158</v>
      </c>
      <c r="B953" s="8" t="s">
        <v>3195</v>
      </c>
      <c r="C953" s="51" t="s">
        <v>2339</v>
      </c>
      <c r="D953" s="6">
        <v>42305</v>
      </c>
      <c r="E953" s="16">
        <v>84600</v>
      </c>
      <c r="F953" s="16">
        <v>84600</v>
      </c>
      <c r="G953" s="16">
        <v>0</v>
      </c>
      <c r="H953" s="25" t="s">
        <v>1595</v>
      </c>
    </row>
    <row r="954" spans="1:8" ht="14.4" x14ac:dyDescent="0.3">
      <c r="A954" s="61">
        <v>1192209</v>
      </c>
      <c r="B954" s="8" t="s">
        <v>3196</v>
      </c>
      <c r="C954" s="51" t="s">
        <v>2328</v>
      </c>
      <c r="D954" s="6">
        <v>42305</v>
      </c>
      <c r="E954" s="16">
        <v>1476714.8</v>
      </c>
      <c r="F954" s="16">
        <v>1476714.8</v>
      </c>
      <c r="G954" s="16">
        <v>0</v>
      </c>
      <c r="H954" s="25" t="s">
        <v>1595</v>
      </c>
    </row>
    <row r="955" spans="1:8" ht="14.4" x14ac:dyDescent="0.3">
      <c r="A955" s="61">
        <v>1197286</v>
      </c>
      <c r="B955" s="8" t="s">
        <v>3197</v>
      </c>
      <c r="C955" s="51" t="s">
        <v>43</v>
      </c>
      <c r="D955" s="6">
        <v>42320</v>
      </c>
      <c r="E955" s="16">
        <v>27252</v>
      </c>
      <c r="F955" s="16">
        <v>27252</v>
      </c>
      <c r="G955" s="16">
        <v>0</v>
      </c>
      <c r="H955" s="25" t="s">
        <v>1595</v>
      </c>
    </row>
    <row r="956" spans="1:8" ht="14.4" x14ac:dyDescent="0.3">
      <c r="A956" s="61">
        <v>1169998</v>
      </c>
      <c r="B956" s="8" t="s">
        <v>3070</v>
      </c>
      <c r="C956" s="51" t="s">
        <v>2345</v>
      </c>
      <c r="D956" s="6">
        <v>42345</v>
      </c>
      <c r="E956" s="16">
        <v>42900</v>
      </c>
      <c r="F956" s="16">
        <v>42900</v>
      </c>
      <c r="G956" s="16">
        <v>0</v>
      </c>
      <c r="H956" s="25" t="s">
        <v>1595</v>
      </c>
    </row>
    <row r="957" spans="1:8" ht="14.4" x14ac:dyDescent="0.3">
      <c r="A957" s="61">
        <v>1202309</v>
      </c>
      <c r="B957" s="8" t="s">
        <v>3198</v>
      </c>
      <c r="C957" s="51" t="s">
        <v>2339</v>
      </c>
      <c r="D957" s="6">
        <v>42345</v>
      </c>
      <c r="E957" s="16">
        <v>30240</v>
      </c>
      <c r="F957" s="16">
        <v>30240</v>
      </c>
      <c r="G957" s="16">
        <v>0</v>
      </c>
      <c r="H957" s="25" t="s">
        <v>1595</v>
      </c>
    </row>
    <row r="958" spans="1:8" ht="14.4" x14ac:dyDescent="0.3">
      <c r="A958" s="61">
        <v>1046324</v>
      </c>
      <c r="B958" s="8" t="s">
        <v>3199</v>
      </c>
      <c r="C958" s="51" t="s">
        <v>2328</v>
      </c>
      <c r="D958" s="6">
        <v>42369</v>
      </c>
      <c r="E958" s="16">
        <v>133248</v>
      </c>
      <c r="F958" s="16">
        <v>133248</v>
      </c>
      <c r="G958" s="16">
        <v>0</v>
      </c>
      <c r="H958" s="25" t="s">
        <v>1595</v>
      </c>
    </row>
    <row r="959" spans="1:8" ht="14.4" x14ac:dyDescent="0.3">
      <c r="A959" s="61">
        <v>1175133</v>
      </c>
      <c r="B959" s="8" t="s">
        <v>3200</v>
      </c>
      <c r="C959" s="51" t="s">
        <v>2339</v>
      </c>
      <c r="D959" s="6">
        <v>42383</v>
      </c>
      <c r="E959" s="16">
        <v>21090</v>
      </c>
      <c r="F959" s="16">
        <v>21090</v>
      </c>
      <c r="G959" s="16">
        <v>0</v>
      </c>
      <c r="H959" s="25" t="s">
        <v>1595</v>
      </c>
    </row>
    <row r="960" spans="1:8" ht="14.4" x14ac:dyDescent="0.3">
      <c r="A960" s="61">
        <v>1177960</v>
      </c>
      <c r="B960" s="8" t="s">
        <v>3201</v>
      </c>
      <c r="C960" s="51" t="s">
        <v>2345</v>
      </c>
      <c r="D960" s="6">
        <v>42383</v>
      </c>
      <c r="E960" s="16">
        <v>49392</v>
      </c>
      <c r="F960" s="16">
        <v>49392</v>
      </c>
      <c r="G960" s="16">
        <v>0</v>
      </c>
      <c r="H960" s="25" t="s">
        <v>1595</v>
      </c>
    </row>
    <row r="961" spans="1:8" ht="14.4" x14ac:dyDescent="0.3">
      <c r="A961" s="61">
        <v>1114384</v>
      </c>
      <c r="B961" s="8" t="s">
        <v>3202</v>
      </c>
      <c r="C961" s="51" t="s">
        <v>2373</v>
      </c>
      <c r="D961" s="6">
        <v>42383</v>
      </c>
      <c r="E961" s="16">
        <v>6170.4</v>
      </c>
      <c r="F961" s="16">
        <v>6170.4</v>
      </c>
      <c r="G961" s="16">
        <v>0</v>
      </c>
      <c r="H961" s="25" t="s">
        <v>1595</v>
      </c>
    </row>
    <row r="962" spans="1:8" ht="14.4" x14ac:dyDescent="0.3">
      <c r="A962" s="61">
        <v>1177734</v>
      </c>
      <c r="B962" s="8" t="s">
        <v>3203</v>
      </c>
      <c r="C962" s="51" t="s">
        <v>2328</v>
      </c>
      <c r="D962" s="6">
        <v>42395</v>
      </c>
      <c r="E962" s="16">
        <v>3144456.4</v>
      </c>
      <c r="F962" s="16">
        <v>3144456.4</v>
      </c>
      <c r="G962" s="16">
        <v>0</v>
      </c>
      <c r="H962" s="25" t="s">
        <v>1595</v>
      </c>
    </row>
    <row r="963" spans="1:8" ht="14.4" x14ac:dyDescent="0.3">
      <c r="A963" s="61">
        <v>1198917</v>
      </c>
      <c r="B963" s="8" t="s">
        <v>3204</v>
      </c>
      <c r="C963" s="51" t="s">
        <v>2650</v>
      </c>
      <c r="D963" s="6">
        <v>42416</v>
      </c>
      <c r="E963" s="16">
        <v>41400</v>
      </c>
      <c r="F963" s="16">
        <v>41400</v>
      </c>
      <c r="G963" s="16">
        <v>0</v>
      </c>
      <c r="H963" s="25" t="s">
        <v>1595</v>
      </c>
    </row>
    <row r="964" spans="1:8" ht="14.4" x14ac:dyDescent="0.3">
      <c r="A964" s="61">
        <v>1199412</v>
      </c>
      <c r="B964" s="8" t="s">
        <v>3205</v>
      </c>
      <c r="C964" s="51" t="s">
        <v>2345</v>
      </c>
      <c r="D964" s="6">
        <v>42471</v>
      </c>
      <c r="E964" s="16">
        <v>5832</v>
      </c>
      <c r="F964" s="16">
        <v>5832</v>
      </c>
      <c r="G964" s="16">
        <v>0</v>
      </c>
      <c r="H964" s="25" t="s">
        <v>1595</v>
      </c>
    </row>
    <row r="965" spans="1:8" ht="14.4" x14ac:dyDescent="0.3">
      <c r="A965" s="61">
        <v>1179090</v>
      </c>
      <c r="B965" s="8" t="s">
        <v>3206</v>
      </c>
      <c r="C965" s="51" t="s">
        <v>2427</v>
      </c>
      <c r="D965" s="6">
        <v>41465</v>
      </c>
      <c r="E965" s="16">
        <v>104814.6</v>
      </c>
      <c r="F965" s="16">
        <v>152000</v>
      </c>
      <c r="G965" s="16">
        <v>-47185.399999999994</v>
      </c>
      <c r="H965" s="25" t="s">
        <v>1595</v>
      </c>
    </row>
    <row r="966" spans="1:8" ht="14.4" x14ac:dyDescent="0.3">
      <c r="A966" s="61">
        <v>1191768</v>
      </c>
      <c r="B966" s="8" t="s">
        <v>3207</v>
      </c>
      <c r="C966" s="51" t="s">
        <v>2391</v>
      </c>
      <c r="D966" s="6">
        <v>41985</v>
      </c>
      <c r="E966" s="16">
        <v>135600</v>
      </c>
      <c r="F966" s="16">
        <v>175300</v>
      </c>
      <c r="G966" s="16">
        <v>-39700</v>
      </c>
      <c r="H966" s="25" t="s">
        <v>1595</v>
      </c>
    </row>
    <row r="967" spans="1:8" ht="14.4" x14ac:dyDescent="0.3">
      <c r="A967" s="61">
        <v>1194345</v>
      </c>
      <c r="B967" s="8" t="s">
        <v>3208</v>
      </c>
      <c r="C967" s="51" t="s">
        <v>2345</v>
      </c>
      <c r="D967" s="6">
        <v>42206</v>
      </c>
      <c r="E967" s="16">
        <v>34892</v>
      </c>
      <c r="F967" s="16">
        <v>34892</v>
      </c>
      <c r="G967" s="16">
        <v>0</v>
      </c>
      <c r="H967" s="25" t="s">
        <v>1595</v>
      </c>
    </row>
    <row r="968" spans="1:8" ht="14.4" x14ac:dyDescent="0.3">
      <c r="A968" s="61">
        <v>1199351</v>
      </c>
      <c r="B968" s="8" t="s">
        <v>3209</v>
      </c>
      <c r="C968" s="51" t="s">
        <v>2345</v>
      </c>
      <c r="D968" s="6">
        <v>42228</v>
      </c>
      <c r="E968" s="16">
        <v>116280</v>
      </c>
      <c r="F968" s="16">
        <v>116280</v>
      </c>
      <c r="G968" s="16">
        <v>0</v>
      </c>
      <c r="H968" s="25" t="s">
        <v>1595</v>
      </c>
    </row>
    <row r="969" spans="1:8" ht="14.4" x14ac:dyDescent="0.3">
      <c r="A969" s="61">
        <v>1195434</v>
      </c>
      <c r="B969" s="8" t="s">
        <v>3210</v>
      </c>
      <c r="C969" s="51" t="s">
        <v>2650</v>
      </c>
      <c r="D969" s="6">
        <v>42320</v>
      </c>
      <c r="E969" s="16">
        <v>20000</v>
      </c>
      <c r="F969" s="16">
        <v>20000</v>
      </c>
      <c r="G969" s="16">
        <v>0</v>
      </c>
      <c r="H969" s="25" t="s">
        <v>1595</v>
      </c>
    </row>
    <row r="970" spans="1:8" ht="14.4" x14ac:dyDescent="0.3">
      <c r="A970" s="61">
        <v>1109965</v>
      </c>
      <c r="B970" s="8" t="s">
        <v>3156</v>
      </c>
      <c r="C970" s="51" t="s">
        <v>2328</v>
      </c>
      <c r="D970" s="6">
        <v>42345</v>
      </c>
      <c r="E970" s="16">
        <v>39600</v>
      </c>
      <c r="F970" s="16">
        <v>39600</v>
      </c>
      <c r="G970" s="16">
        <v>0</v>
      </c>
      <c r="H970" s="25" t="s">
        <v>1595</v>
      </c>
    </row>
    <row r="971" spans="1:8" ht="14.4" x14ac:dyDescent="0.3">
      <c r="A971" s="61">
        <v>1202178</v>
      </c>
      <c r="B971" s="8" t="s">
        <v>3211</v>
      </c>
      <c r="C971" s="51" t="s">
        <v>3212</v>
      </c>
      <c r="D971" s="6">
        <v>42416</v>
      </c>
      <c r="E971" s="16">
        <v>49792</v>
      </c>
      <c r="F971" s="16">
        <v>49792</v>
      </c>
      <c r="G971" s="16">
        <v>0</v>
      </c>
      <c r="H971" s="25" t="s">
        <v>1595</v>
      </c>
    </row>
    <row r="972" spans="1:8" ht="14.4" x14ac:dyDescent="0.3">
      <c r="A972" s="61">
        <v>1194954</v>
      </c>
      <c r="B972" s="8" t="s">
        <v>3213</v>
      </c>
      <c r="C972" s="51" t="s">
        <v>2339</v>
      </c>
      <c r="D972" s="6">
        <v>42416</v>
      </c>
      <c r="E972" s="16">
        <v>223659</v>
      </c>
      <c r="F972" s="16">
        <v>223659</v>
      </c>
      <c r="G972" s="16">
        <v>0</v>
      </c>
      <c r="H972" s="25" t="s">
        <v>1595</v>
      </c>
    </row>
    <row r="973" spans="1:8" ht="14.4" x14ac:dyDescent="0.3">
      <c r="A973" s="61">
        <v>1152365</v>
      </c>
      <c r="B973" s="8" t="s">
        <v>3214</v>
      </c>
      <c r="C973" s="51" t="s">
        <v>2328</v>
      </c>
      <c r="D973" s="6">
        <v>42416</v>
      </c>
      <c r="E973" s="16">
        <v>451889.91999999998</v>
      </c>
      <c r="F973" s="16">
        <v>451889.91999999998</v>
      </c>
      <c r="G973" s="16">
        <v>0</v>
      </c>
      <c r="H973" s="25" t="s">
        <v>1595</v>
      </c>
    </row>
    <row r="974" spans="1:8" ht="14.4" x14ac:dyDescent="0.3">
      <c r="A974" s="61">
        <v>1131245</v>
      </c>
      <c r="B974" s="8" t="s">
        <v>3215</v>
      </c>
      <c r="C974" s="51" t="s">
        <v>2325</v>
      </c>
      <c r="D974" s="6">
        <v>42041</v>
      </c>
      <c r="E974" s="16">
        <v>538201</v>
      </c>
      <c r="F974" s="16">
        <v>611720</v>
      </c>
      <c r="G974" s="16">
        <v>-73519</v>
      </c>
      <c r="H974" s="25" t="s">
        <v>1595</v>
      </c>
    </row>
    <row r="975" spans="1:8" ht="14.4" x14ac:dyDescent="0.3">
      <c r="A975" s="61">
        <v>1144754</v>
      </c>
      <c r="B975" s="8" t="s">
        <v>826</v>
      </c>
      <c r="C975" s="51" t="s">
        <v>2345</v>
      </c>
      <c r="D975" s="6">
        <v>42345</v>
      </c>
      <c r="E975" s="16">
        <v>94730</v>
      </c>
      <c r="F975" s="16">
        <v>94730</v>
      </c>
      <c r="G975" s="16">
        <v>0</v>
      </c>
      <c r="H975" s="25" t="s">
        <v>1595</v>
      </c>
    </row>
    <row r="976" spans="1:8" ht="14.4" x14ac:dyDescent="0.3">
      <c r="A976" s="61">
        <v>1171554</v>
      </c>
      <c r="B976" s="8" t="s">
        <v>3216</v>
      </c>
      <c r="C976" s="51" t="s">
        <v>2328</v>
      </c>
      <c r="D976" s="6">
        <v>42383</v>
      </c>
      <c r="E976" s="16">
        <v>35637</v>
      </c>
      <c r="F976" s="16">
        <v>35637</v>
      </c>
      <c r="G976" s="16">
        <v>0</v>
      </c>
      <c r="H976" s="25" t="s">
        <v>1595</v>
      </c>
    </row>
    <row r="977" spans="1:8" ht="14.4" x14ac:dyDescent="0.3">
      <c r="A977" s="61">
        <v>1133743</v>
      </c>
      <c r="B977" s="8" t="s">
        <v>3217</v>
      </c>
      <c r="C977" s="51" t="s">
        <v>57</v>
      </c>
      <c r="D977" s="6">
        <v>42545</v>
      </c>
      <c r="E977" s="16">
        <v>62832</v>
      </c>
      <c r="F977" s="16">
        <v>62832</v>
      </c>
      <c r="G977" s="16">
        <v>0</v>
      </c>
      <c r="H977" s="25" t="s">
        <v>1595</v>
      </c>
    </row>
    <row r="978" spans="1:8" ht="14.4" x14ac:dyDescent="0.3">
      <c r="A978" s="61">
        <v>1123532</v>
      </c>
      <c r="B978" s="8" t="s">
        <v>3218</v>
      </c>
      <c r="C978" s="51" t="s">
        <v>2650</v>
      </c>
      <c r="D978" s="6">
        <v>42593</v>
      </c>
      <c r="E978" s="16">
        <v>100000</v>
      </c>
      <c r="F978" s="16">
        <v>100000</v>
      </c>
      <c r="G978" s="16">
        <v>0</v>
      </c>
      <c r="H978" s="25" t="s">
        <v>1595</v>
      </c>
    </row>
    <row r="979" spans="1:8" ht="14.4" x14ac:dyDescent="0.3">
      <c r="A979" s="61">
        <v>1046757</v>
      </c>
      <c r="B979" s="8" t="s">
        <v>3219</v>
      </c>
      <c r="C979" s="51" t="s">
        <v>2328</v>
      </c>
      <c r="D979" s="6">
        <v>39379</v>
      </c>
      <c r="E979" s="16">
        <v>465101</v>
      </c>
      <c r="F979" s="16">
        <v>465101</v>
      </c>
      <c r="G979" s="16">
        <v>0</v>
      </c>
      <c r="H979" s="25" t="s">
        <v>1595</v>
      </c>
    </row>
    <row r="980" spans="1:8" ht="14.4" x14ac:dyDescent="0.3">
      <c r="A980" s="61">
        <v>1050605</v>
      </c>
      <c r="B980" s="8" t="s">
        <v>3220</v>
      </c>
      <c r="C980" s="51" t="s">
        <v>2304</v>
      </c>
      <c r="D980" s="6">
        <v>41866</v>
      </c>
      <c r="E980" s="16">
        <v>5696919</v>
      </c>
      <c r="F980" s="16">
        <v>5696919</v>
      </c>
      <c r="G980" s="16">
        <v>0</v>
      </c>
      <c r="H980" s="25" t="s">
        <v>1595</v>
      </c>
    </row>
    <row r="981" spans="1:8" ht="14.4" x14ac:dyDescent="0.3">
      <c r="A981" s="61">
        <v>1193419</v>
      </c>
      <c r="B981" s="8" t="s">
        <v>3221</v>
      </c>
      <c r="C981" s="51" t="s">
        <v>2373</v>
      </c>
      <c r="D981" s="6">
        <v>42206</v>
      </c>
      <c r="E981" s="16">
        <v>15768</v>
      </c>
      <c r="F981" s="16">
        <v>15768</v>
      </c>
      <c r="G981" s="16">
        <v>0</v>
      </c>
      <c r="H981" s="25" t="s">
        <v>1595</v>
      </c>
    </row>
    <row r="982" spans="1:8" ht="14.4" x14ac:dyDescent="0.3">
      <c r="A982" s="61">
        <v>1199390</v>
      </c>
      <c r="B982" s="8" t="s">
        <v>3222</v>
      </c>
      <c r="C982" s="51" t="s">
        <v>2325</v>
      </c>
      <c r="D982" s="6">
        <v>42471</v>
      </c>
      <c r="E982" s="16">
        <v>404220</v>
      </c>
      <c r="F982" s="16">
        <v>404220</v>
      </c>
      <c r="G982" s="16">
        <v>0</v>
      </c>
      <c r="H982" s="25" t="s">
        <v>1595</v>
      </c>
    </row>
    <row r="983" spans="1:8" ht="14.4" x14ac:dyDescent="0.3">
      <c r="A983" s="61">
        <v>1199410</v>
      </c>
      <c r="B983" s="8" t="s">
        <v>3223</v>
      </c>
      <c r="C983" s="51" t="s">
        <v>2345</v>
      </c>
      <c r="D983" s="6">
        <v>42545</v>
      </c>
      <c r="E983" s="16">
        <v>80768</v>
      </c>
      <c r="F983" s="16">
        <v>80768</v>
      </c>
      <c r="G983" s="16">
        <v>0</v>
      </c>
      <c r="H983" s="25" t="s">
        <v>1595</v>
      </c>
    </row>
    <row r="984" spans="1:8" ht="14.4" x14ac:dyDescent="0.3">
      <c r="A984" s="61">
        <v>1130102</v>
      </c>
      <c r="B984" s="8" t="s">
        <v>2843</v>
      </c>
      <c r="C984" s="51" t="s">
        <v>2325</v>
      </c>
      <c r="D984" s="6">
        <v>42682</v>
      </c>
      <c r="E984" s="16">
        <v>84488</v>
      </c>
      <c r="F984" s="16">
        <v>84488</v>
      </c>
      <c r="G984" s="16">
        <v>0</v>
      </c>
      <c r="H984" s="25" t="s">
        <v>1595</v>
      </c>
    </row>
    <row r="985" spans="1:8" ht="14.4" x14ac:dyDescent="0.3">
      <c r="A985" s="61">
        <v>1110982</v>
      </c>
      <c r="B985" s="8" t="s">
        <v>3224</v>
      </c>
      <c r="C985" s="51" t="s">
        <v>2311</v>
      </c>
      <c r="D985" s="6">
        <v>41444</v>
      </c>
      <c r="E985" s="16">
        <v>487614</v>
      </c>
      <c r="F985" s="16">
        <v>598669.74</v>
      </c>
      <c r="G985" s="16">
        <v>-111055.73999999999</v>
      </c>
      <c r="H985" s="25" t="s">
        <v>1595</v>
      </c>
    </row>
    <row r="986" spans="1:8" ht="14.4" x14ac:dyDescent="0.3">
      <c r="A986" s="61">
        <v>1197239</v>
      </c>
      <c r="B986" s="8" t="s">
        <v>3225</v>
      </c>
      <c r="C986" s="51" t="s">
        <v>2339</v>
      </c>
      <c r="D986" s="6">
        <v>42228</v>
      </c>
      <c r="E986" s="16">
        <v>143920</v>
      </c>
      <c r="F986" s="16">
        <v>149520</v>
      </c>
      <c r="G986" s="16">
        <v>-5600</v>
      </c>
      <c r="H986" s="25" t="s">
        <v>1595</v>
      </c>
    </row>
    <row r="987" spans="1:8" ht="14.4" x14ac:dyDescent="0.3">
      <c r="A987" s="61">
        <v>1196294</v>
      </c>
      <c r="B987" s="8" t="s">
        <v>3226</v>
      </c>
      <c r="C987" s="51" t="s">
        <v>2650</v>
      </c>
      <c r="D987" s="6">
        <v>42305</v>
      </c>
      <c r="E987" s="16">
        <v>339668</v>
      </c>
      <c r="F987" s="16">
        <v>400000</v>
      </c>
      <c r="G987" s="16">
        <v>-60332</v>
      </c>
      <c r="H987" s="25" t="s">
        <v>1595</v>
      </c>
    </row>
    <row r="988" spans="1:8" ht="14.4" x14ac:dyDescent="0.3">
      <c r="A988" s="61">
        <v>1156369</v>
      </c>
      <c r="B988" s="8" t="s">
        <v>3227</v>
      </c>
      <c r="C988" s="51" t="s">
        <v>2319</v>
      </c>
      <c r="D988" s="6">
        <v>41985</v>
      </c>
      <c r="E988" s="16">
        <v>254716</v>
      </c>
      <c r="F988" s="16">
        <v>279445.26</v>
      </c>
      <c r="G988" s="16">
        <v>-24729.260000000009</v>
      </c>
      <c r="H988" s="25" t="s">
        <v>1595</v>
      </c>
    </row>
    <row r="989" spans="1:8" ht="14.4" x14ac:dyDescent="0.3">
      <c r="A989" s="61">
        <v>1193864</v>
      </c>
      <c r="B989" s="8" t="s">
        <v>3228</v>
      </c>
      <c r="C989" s="51" t="s">
        <v>2328</v>
      </c>
      <c r="D989" s="6">
        <v>42102</v>
      </c>
      <c r="E989" s="16">
        <v>60000</v>
      </c>
      <c r="F989" s="16">
        <v>60000</v>
      </c>
      <c r="G989" s="16">
        <v>0</v>
      </c>
      <c r="H989" s="25" t="s">
        <v>1595</v>
      </c>
    </row>
    <row r="990" spans="1:8" ht="14.4" x14ac:dyDescent="0.3">
      <c r="A990" s="61">
        <v>1184017</v>
      </c>
      <c r="B990" s="8" t="s">
        <v>3229</v>
      </c>
      <c r="C990" s="51" t="s">
        <v>2307</v>
      </c>
      <c r="D990" s="6">
        <v>42180</v>
      </c>
      <c r="E990" s="16">
        <v>39216</v>
      </c>
      <c r="F990" s="16">
        <v>45116</v>
      </c>
      <c r="G990" s="16">
        <v>-5900</v>
      </c>
      <c r="H990" s="25" t="s">
        <v>1595</v>
      </c>
    </row>
    <row r="991" spans="1:8" ht="14.4" x14ac:dyDescent="0.3">
      <c r="A991" s="61">
        <v>1203458</v>
      </c>
      <c r="B991" s="8" t="s">
        <v>3230</v>
      </c>
      <c r="C991" s="51" t="s">
        <v>57</v>
      </c>
      <c r="D991" s="6">
        <v>42383</v>
      </c>
      <c r="E991" s="16">
        <v>117000</v>
      </c>
      <c r="F991" s="16">
        <v>117000</v>
      </c>
      <c r="G991" s="16">
        <v>0</v>
      </c>
      <c r="H991" s="25" t="s">
        <v>1595</v>
      </c>
    </row>
    <row r="992" spans="1:8" ht="14.4" x14ac:dyDescent="0.3">
      <c r="A992" s="61">
        <v>1199930</v>
      </c>
      <c r="B992" s="8" t="s">
        <v>3231</v>
      </c>
      <c r="C992" s="51" t="s">
        <v>57</v>
      </c>
      <c r="D992" s="6">
        <v>42416</v>
      </c>
      <c r="E992" s="16">
        <v>133668</v>
      </c>
      <c r="F992" s="16">
        <v>133668</v>
      </c>
      <c r="G992" s="16">
        <v>0</v>
      </c>
      <c r="H992" s="25" t="s">
        <v>1595</v>
      </c>
    </row>
    <row r="993" spans="1:8" ht="14.4" x14ac:dyDescent="0.3">
      <c r="A993" s="61">
        <v>1184763</v>
      </c>
      <c r="B993" s="8" t="s">
        <v>3232</v>
      </c>
      <c r="C993" s="51" t="s">
        <v>2328</v>
      </c>
      <c r="D993" s="6">
        <v>42528</v>
      </c>
      <c r="E993" s="16">
        <v>66984</v>
      </c>
      <c r="F993" s="16">
        <v>79847.8</v>
      </c>
      <c r="G993" s="16">
        <v>-12863.800000000003</v>
      </c>
      <c r="H993" s="25" t="s">
        <v>1595</v>
      </c>
    </row>
    <row r="994" spans="1:8" ht="14.4" x14ac:dyDescent="0.3">
      <c r="A994" s="61">
        <v>1050025</v>
      </c>
      <c r="B994" s="8" t="s">
        <v>3233</v>
      </c>
      <c r="C994" s="51" t="s">
        <v>2339</v>
      </c>
      <c r="D994" s="6">
        <v>42545</v>
      </c>
      <c r="E994" s="16">
        <v>8928</v>
      </c>
      <c r="F994" s="16">
        <v>15624</v>
      </c>
      <c r="G994" s="16">
        <v>-6696</v>
      </c>
      <c r="H994" s="25" t="s">
        <v>1595</v>
      </c>
    </row>
    <row r="995" spans="1:8" ht="14.4" x14ac:dyDescent="0.3">
      <c r="A995" s="61">
        <v>1185601</v>
      </c>
      <c r="B995" s="8" t="s">
        <v>3147</v>
      </c>
      <c r="C995" s="51" t="s">
        <v>2708</v>
      </c>
      <c r="D995" s="6">
        <v>42710</v>
      </c>
      <c r="E995" s="16">
        <v>95880</v>
      </c>
      <c r="F995" s="16">
        <v>101928</v>
      </c>
      <c r="G995" s="16">
        <v>-6048</v>
      </c>
      <c r="H995" s="25" t="s">
        <v>1595</v>
      </c>
    </row>
    <row r="996" spans="1:8" ht="14.4" x14ac:dyDescent="0.3">
      <c r="A996" s="61">
        <v>1200504</v>
      </c>
      <c r="B996" s="8" t="s">
        <v>3234</v>
      </c>
      <c r="C996" s="51" t="s">
        <v>2373</v>
      </c>
      <c r="D996" s="6">
        <v>42710</v>
      </c>
      <c r="E996" s="16">
        <v>15760</v>
      </c>
      <c r="F996" s="16">
        <v>15760</v>
      </c>
      <c r="G996" s="16">
        <v>0</v>
      </c>
      <c r="H996" s="25" t="s">
        <v>1595</v>
      </c>
    </row>
    <row r="997" spans="1:8" ht="14.4" x14ac:dyDescent="0.3">
      <c r="A997" s="61">
        <v>1205189</v>
      </c>
      <c r="B997" s="8" t="s">
        <v>3235</v>
      </c>
      <c r="C997" s="51" t="s">
        <v>2345</v>
      </c>
      <c r="D997" s="6">
        <v>42710</v>
      </c>
      <c r="E997" s="16">
        <v>88992</v>
      </c>
      <c r="F997" s="16">
        <v>88992</v>
      </c>
      <c r="G997" s="16">
        <v>0</v>
      </c>
      <c r="H997" s="25" t="s">
        <v>1595</v>
      </c>
    </row>
    <row r="998" spans="1:8" ht="14.4" x14ac:dyDescent="0.3">
      <c r="A998" s="61">
        <v>1200616</v>
      </c>
      <c r="B998" s="8" t="s">
        <v>3236</v>
      </c>
      <c r="C998" s="51" t="s">
        <v>2759</v>
      </c>
      <c r="D998" s="6">
        <v>42803</v>
      </c>
      <c r="E998" s="16">
        <v>107360</v>
      </c>
      <c r="F998" s="16">
        <v>107360</v>
      </c>
      <c r="G998" s="16">
        <v>0</v>
      </c>
      <c r="H998" s="25" t="s">
        <v>1595</v>
      </c>
    </row>
    <row r="999" spans="1:8" ht="14.4" x14ac:dyDescent="0.3">
      <c r="A999" s="61">
        <v>1196293</v>
      </c>
      <c r="B999" s="8" t="s">
        <v>3237</v>
      </c>
      <c r="C999" s="51" t="s">
        <v>2328</v>
      </c>
      <c r="D999" s="6">
        <v>42803</v>
      </c>
      <c r="E999" s="16">
        <v>362103</v>
      </c>
      <c r="F999" s="16">
        <v>362103</v>
      </c>
      <c r="G999" s="16">
        <v>0</v>
      </c>
      <c r="H999" s="25" t="s">
        <v>1595</v>
      </c>
    </row>
    <row r="1000" spans="1:8" ht="14.4" x14ac:dyDescent="0.3">
      <c r="A1000" s="61">
        <v>1046757</v>
      </c>
      <c r="B1000" s="8" t="s">
        <v>3219</v>
      </c>
      <c r="C1000" s="51" t="s">
        <v>2328</v>
      </c>
      <c r="D1000" s="6">
        <v>42878</v>
      </c>
      <c r="E1000" s="16">
        <v>229152</v>
      </c>
      <c r="F1000" s="16">
        <v>229152</v>
      </c>
      <c r="G1000" s="16">
        <v>0</v>
      </c>
      <c r="H1000" s="25" t="s">
        <v>1595</v>
      </c>
    </row>
    <row r="1001" spans="1:8" ht="14.4" x14ac:dyDescent="0.3">
      <c r="A1001" s="61">
        <v>1211089</v>
      </c>
      <c r="B1001" s="8" t="s">
        <v>3238</v>
      </c>
      <c r="C1001" s="51" t="s">
        <v>2345</v>
      </c>
      <c r="D1001" s="6">
        <v>42929</v>
      </c>
      <c r="E1001" s="16">
        <v>21024</v>
      </c>
      <c r="F1001" s="16">
        <v>21024</v>
      </c>
      <c r="G1001" s="16">
        <v>0</v>
      </c>
      <c r="H1001" s="25" t="s">
        <v>1595</v>
      </c>
    </row>
    <row r="1002" spans="1:8" ht="14.4" x14ac:dyDescent="0.3">
      <c r="A1002" s="61">
        <v>1188776</v>
      </c>
      <c r="B1002" s="8" t="s">
        <v>3239</v>
      </c>
      <c r="C1002" s="51" t="s">
        <v>2345</v>
      </c>
      <c r="D1002" s="6">
        <v>42978</v>
      </c>
      <c r="E1002" s="16">
        <v>149582</v>
      </c>
      <c r="F1002" s="16">
        <v>149582</v>
      </c>
      <c r="G1002" s="16">
        <v>0</v>
      </c>
      <c r="H1002" s="25" t="s">
        <v>1595</v>
      </c>
    </row>
    <row r="1003" spans="1:8" ht="14.4" x14ac:dyDescent="0.3">
      <c r="A1003" s="61">
        <v>1208616</v>
      </c>
      <c r="B1003" s="8" t="s">
        <v>3240</v>
      </c>
      <c r="C1003" s="51" t="s">
        <v>207</v>
      </c>
      <c r="D1003" s="6">
        <v>43006</v>
      </c>
      <c r="E1003" s="16">
        <v>374700.89</v>
      </c>
      <c r="F1003" s="16">
        <v>374700.89</v>
      </c>
      <c r="G1003" s="16">
        <v>0</v>
      </c>
      <c r="H1003" s="8" t="s">
        <v>1596</v>
      </c>
    </row>
    <row r="1004" spans="1:8" ht="14.4" x14ac:dyDescent="0.3">
      <c r="A1004" s="61">
        <v>1203056</v>
      </c>
      <c r="B1004" s="8" t="s">
        <v>3241</v>
      </c>
      <c r="C1004" s="51" t="s">
        <v>207</v>
      </c>
      <c r="D1004" s="6">
        <v>43006</v>
      </c>
      <c r="E1004" s="16">
        <v>24133.63</v>
      </c>
      <c r="F1004" s="16">
        <v>24133.63</v>
      </c>
      <c r="G1004" s="16">
        <v>0</v>
      </c>
      <c r="H1004" s="8" t="s">
        <v>1596</v>
      </c>
    </row>
    <row r="1005" spans="1:8" ht="14.4" x14ac:dyDescent="0.3">
      <c r="A1005" s="61">
        <v>1196105</v>
      </c>
      <c r="B1005" s="8" t="s">
        <v>3242</v>
      </c>
      <c r="C1005" s="51" t="s">
        <v>2669</v>
      </c>
      <c r="D1005" s="6">
        <v>43047</v>
      </c>
      <c r="E1005" s="16">
        <v>16206</v>
      </c>
      <c r="F1005" s="16">
        <v>16206</v>
      </c>
      <c r="G1005" s="16">
        <v>0</v>
      </c>
      <c r="H1005" s="25" t="s">
        <v>1595</v>
      </c>
    </row>
    <row r="1006" spans="1:8" ht="14.4" x14ac:dyDescent="0.3">
      <c r="A1006" s="61">
        <v>1183651</v>
      </c>
      <c r="B1006" s="8" t="s">
        <v>3243</v>
      </c>
      <c r="C1006" s="51" t="s">
        <v>2328</v>
      </c>
      <c r="D1006" s="6">
        <v>43082</v>
      </c>
      <c r="E1006" s="16">
        <v>62000</v>
      </c>
      <c r="F1006" s="16">
        <v>62000</v>
      </c>
      <c r="G1006" s="16">
        <v>0</v>
      </c>
      <c r="H1006" s="25" t="s">
        <v>1595</v>
      </c>
    </row>
    <row r="1007" spans="1:8" ht="14.4" x14ac:dyDescent="0.3">
      <c r="A1007" s="61">
        <v>1210538</v>
      </c>
      <c r="B1007" s="8" t="s">
        <v>3244</v>
      </c>
      <c r="C1007" s="51" t="s">
        <v>57</v>
      </c>
      <c r="D1007" s="6">
        <v>43089</v>
      </c>
      <c r="E1007" s="16">
        <v>192144</v>
      </c>
      <c r="F1007" s="16">
        <v>192144</v>
      </c>
      <c r="G1007" s="16">
        <v>0</v>
      </c>
      <c r="H1007" s="25" t="s">
        <v>1595</v>
      </c>
    </row>
    <row r="1008" spans="1:8" ht="14.4" x14ac:dyDescent="0.3">
      <c r="A1008" s="61">
        <v>1182019</v>
      </c>
      <c r="B1008" s="8" t="s">
        <v>3245</v>
      </c>
      <c r="C1008" s="51" t="s">
        <v>2311</v>
      </c>
      <c r="D1008" s="6">
        <v>41561</v>
      </c>
      <c r="E1008" s="16">
        <v>147534</v>
      </c>
      <c r="F1008" s="16">
        <v>179752.4</v>
      </c>
      <c r="G1008" s="16">
        <v>-32218.399999999994</v>
      </c>
      <c r="H1008" s="25" t="s">
        <v>1595</v>
      </c>
    </row>
    <row r="1009" spans="1:8" ht="14.4" x14ac:dyDescent="0.3">
      <c r="A1009" s="61">
        <v>1172955</v>
      </c>
      <c r="B1009" s="8" t="s">
        <v>3246</v>
      </c>
      <c r="C1009" s="51" t="s">
        <v>2345</v>
      </c>
      <c r="D1009" s="6">
        <v>42803</v>
      </c>
      <c r="E1009" s="16">
        <v>83770</v>
      </c>
      <c r="F1009" s="16">
        <v>83770</v>
      </c>
      <c r="G1009" s="16">
        <v>0</v>
      </c>
      <c r="H1009" s="25" t="s">
        <v>1595</v>
      </c>
    </row>
    <row r="1010" spans="1:8" ht="14.4" x14ac:dyDescent="0.3">
      <c r="A1010" s="61">
        <v>1090079</v>
      </c>
      <c r="B1010" s="8" t="s">
        <v>3247</v>
      </c>
      <c r="C1010" s="51" t="s">
        <v>2345</v>
      </c>
      <c r="D1010" s="6">
        <v>42832</v>
      </c>
      <c r="E1010" s="16">
        <v>48984</v>
      </c>
      <c r="F1010" s="16">
        <v>48984</v>
      </c>
      <c r="G1010" s="16">
        <v>0</v>
      </c>
      <c r="H1010" s="25" t="s">
        <v>1595</v>
      </c>
    </row>
    <row r="1011" spans="1:8" ht="14.4" x14ac:dyDescent="0.3">
      <c r="A1011" s="61">
        <v>1165424</v>
      </c>
      <c r="B1011" s="8" t="s">
        <v>3126</v>
      </c>
      <c r="C1011" s="51" t="s">
        <v>2311</v>
      </c>
      <c r="D1011" s="6">
        <v>42878</v>
      </c>
      <c r="E1011" s="16">
        <v>64368</v>
      </c>
      <c r="F1011" s="16">
        <v>64368</v>
      </c>
      <c r="G1011" s="16">
        <v>0</v>
      </c>
      <c r="H1011" s="25" t="s">
        <v>1595</v>
      </c>
    </row>
    <row r="1012" spans="1:8" ht="14.4" x14ac:dyDescent="0.3">
      <c r="A1012" s="61">
        <v>1200241</v>
      </c>
      <c r="B1012" s="8" t="s">
        <v>3248</v>
      </c>
      <c r="C1012" s="51" t="s">
        <v>2373</v>
      </c>
      <c r="D1012" s="6">
        <v>42383</v>
      </c>
      <c r="E1012" s="16">
        <v>711142</v>
      </c>
      <c r="F1012" s="16">
        <v>713964</v>
      </c>
      <c r="G1012" s="16">
        <v>-2822</v>
      </c>
      <c r="H1012" s="25" t="s">
        <v>1595</v>
      </c>
    </row>
    <row r="1013" spans="1:8" ht="14.4" x14ac:dyDescent="0.3">
      <c r="A1013" s="61">
        <v>1187565</v>
      </c>
      <c r="B1013" s="8" t="s">
        <v>3249</v>
      </c>
      <c r="C1013" s="51" t="s">
        <v>2328</v>
      </c>
      <c r="D1013" s="6">
        <v>42305</v>
      </c>
      <c r="E1013" s="16">
        <v>9492</v>
      </c>
      <c r="F1013" s="16">
        <v>9492</v>
      </c>
      <c r="G1013" s="16">
        <v>0</v>
      </c>
      <c r="H1013" s="25" t="s">
        <v>1595</v>
      </c>
    </row>
    <row r="1014" spans="1:8" ht="14.4" x14ac:dyDescent="0.3">
      <c r="A1014" s="61">
        <v>1197811</v>
      </c>
      <c r="B1014" s="8" t="s">
        <v>3250</v>
      </c>
      <c r="C1014" s="51" t="s">
        <v>2311</v>
      </c>
      <c r="D1014" s="6">
        <v>42383</v>
      </c>
      <c r="E1014" s="16">
        <v>90744</v>
      </c>
      <c r="F1014" s="16">
        <v>90744</v>
      </c>
      <c r="G1014" s="16">
        <v>0</v>
      </c>
      <c r="H1014" s="25" t="s">
        <v>1595</v>
      </c>
    </row>
    <row r="1015" spans="1:8" ht="14.4" x14ac:dyDescent="0.3">
      <c r="A1015" s="61">
        <v>1182830</v>
      </c>
      <c r="B1015" s="8" t="s">
        <v>3251</v>
      </c>
      <c r="C1015" s="51" t="s">
        <v>2650</v>
      </c>
      <c r="D1015" s="6">
        <v>42320</v>
      </c>
      <c r="E1015" s="16">
        <v>47808</v>
      </c>
      <c r="F1015" s="16">
        <v>47808</v>
      </c>
      <c r="G1015" s="16">
        <v>0</v>
      </c>
      <c r="H1015" s="25" t="s">
        <v>1595</v>
      </c>
    </row>
    <row r="1016" spans="1:8" ht="14.4" x14ac:dyDescent="0.3">
      <c r="A1016" s="61">
        <v>1172805</v>
      </c>
      <c r="B1016" s="8" t="s">
        <v>3252</v>
      </c>
      <c r="C1016" s="51" t="s">
        <v>2339</v>
      </c>
      <c r="D1016" s="6">
        <v>43164</v>
      </c>
      <c r="E1016" s="16">
        <v>63024</v>
      </c>
      <c r="F1016" s="16">
        <v>63025</v>
      </c>
      <c r="G1016" s="16">
        <v>-1</v>
      </c>
      <c r="H1016" s="25" t="s">
        <v>1595</v>
      </c>
    </row>
    <row r="1017" spans="1:8" ht="14.4" x14ac:dyDescent="0.3">
      <c r="A1017" s="61">
        <v>1188749</v>
      </c>
      <c r="B1017" s="8" t="s">
        <v>3253</v>
      </c>
      <c r="C1017" s="51" t="s">
        <v>2328</v>
      </c>
      <c r="D1017" s="6">
        <v>43140</v>
      </c>
      <c r="E1017" s="16">
        <v>47499</v>
      </c>
      <c r="F1017" s="16">
        <v>47499</v>
      </c>
      <c r="G1017" s="16">
        <v>0</v>
      </c>
      <c r="H1017" s="25" t="s">
        <v>1595</v>
      </c>
    </row>
    <row r="1018" spans="1:8" ht="14.4" x14ac:dyDescent="0.3">
      <c r="A1018" s="61">
        <v>1213054</v>
      </c>
      <c r="B1018" s="8" t="s">
        <v>3254</v>
      </c>
      <c r="C1018" s="51" t="s">
        <v>2345</v>
      </c>
      <c r="D1018" s="6">
        <v>43189</v>
      </c>
      <c r="E1018" s="16">
        <v>22935</v>
      </c>
      <c r="F1018" s="16">
        <v>22935</v>
      </c>
      <c r="G1018" s="16">
        <v>0</v>
      </c>
      <c r="H1018" s="25" t="s">
        <v>1595</v>
      </c>
    </row>
    <row r="1019" spans="1:8" ht="14.4" x14ac:dyDescent="0.3">
      <c r="A1019" s="61">
        <v>1202021</v>
      </c>
      <c r="B1019" s="8" t="s">
        <v>3255</v>
      </c>
      <c r="C1019" s="51" t="s">
        <v>2345</v>
      </c>
      <c r="D1019" s="6">
        <v>43223</v>
      </c>
      <c r="E1019" s="16">
        <v>362010</v>
      </c>
      <c r="F1019" s="16">
        <v>362010</v>
      </c>
      <c r="G1019" s="16">
        <v>0</v>
      </c>
      <c r="H1019" s="25" t="s">
        <v>1595</v>
      </c>
    </row>
    <row r="1020" spans="1:8" ht="14.4" x14ac:dyDescent="0.3">
      <c r="A1020" s="61">
        <v>1211884</v>
      </c>
      <c r="B1020" s="8" t="s">
        <v>3256</v>
      </c>
      <c r="C1020" s="51" t="s">
        <v>2669</v>
      </c>
      <c r="D1020" s="6">
        <v>42929</v>
      </c>
      <c r="E1020" s="16">
        <v>488460</v>
      </c>
      <c r="F1020" s="16">
        <v>488460</v>
      </c>
      <c r="G1020" s="16">
        <v>0</v>
      </c>
      <c r="H1020" s="25" t="s">
        <v>1595</v>
      </c>
    </row>
    <row r="1021" spans="1:8" ht="14.4" x14ac:dyDescent="0.3">
      <c r="A1021" s="61">
        <v>1200396</v>
      </c>
      <c r="B1021" s="8" t="s">
        <v>3257</v>
      </c>
      <c r="C1021" s="51" t="s">
        <v>2669</v>
      </c>
      <c r="D1021" s="6">
        <v>43105</v>
      </c>
      <c r="E1021" s="16">
        <v>471740</v>
      </c>
      <c r="F1021" s="16">
        <v>471740</v>
      </c>
      <c r="G1021" s="16">
        <v>0</v>
      </c>
      <c r="H1021" s="25" t="s">
        <v>1595</v>
      </c>
    </row>
    <row r="1022" spans="1:8" ht="14.4" x14ac:dyDescent="0.3">
      <c r="A1022" s="61">
        <v>1047113</v>
      </c>
      <c r="B1022" s="8" t="s">
        <v>3258</v>
      </c>
      <c r="C1022" s="51" t="s">
        <v>2345</v>
      </c>
      <c r="D1022" s="6">
        <v>43251</v>
      </c>
      <c r="E1022" s="16">
        <v>288873.2</v>
      </c>
      <c r="F1022" s="16">
        <v>349982</v>
      </c>
      <c r="G1022" s="16">
        <v>-61108.799999999988</v>
      </c>
      <c r="H1022" s="25" t="s">
        <v>1595</v>
      </c>
    </row>
    <row r="1023" spans="1:8" ht="14.4" x14ac:dyDescent="0.3">
      <c r="A1023" s="61">
        <v>1135908</v>
      </c>
      <c r="B1023" s="8" t="s">
        <v>3259</v>
      </c>
      <c r="C1023" s="51" t="s">
        <v>3260</v>
      </c>
      <c r="D1023" s="6">
        <v>43164</v>
      </c>
      <c r="E1023" s="16">
        <v>27792</v>
      </c>
      <c r="F1023" s="16">
        <v>27792</v>
      </c>
      <c r="G1023" s="16">
        <v>0</v>
      </c>
      <c r="H1023" s="25" t="s">
        <v>1595</v>
      </c>
    </row>
    <row r="1024" spans="1:8" ht="14.4" x14ac:dyDescent="0.3">
      <c r="A1024" s="61">
        <v>1199067</v>
      </c>
      <c r="B1024" s="8" t="s">
        <v>3261</v>
      </c>
      <c r="C1024" s="51" t="s">
        <v>43</v>
      </c>
      <c r="D1024" s="6">
        <v>43244</v>
      </c>
      <c r="E1024" s="16">
        <v>141750</v>
      </c>
      <c r="F1024" s="16">
        <v>141750</v>
      </c>
      <c r="G1024" s="16">
        <v>0</v>
      </c>
      <c r="H1024" s="25" t="s">
        <v>1595</v>
      </c>
    </row>
    <row r="1025" spans="1:8" ht="14.4" x14ac:dyDescent="0.3">
      <c r="A1025" s="61">
        <v>1046836</v>
      </c>
      <c r="B1025" s="8" t="s">
        <v>3262</v>
      </c>
      <c r="C1025" s="51" t="s">
        <v>207</v>
      </c>
      <c r="D1025" s="6">
        <v>43319</v>
      </c>
      <c r="E1025" s="16">
        <v>16683</v>
      </c>
      <c r="F1025" s="16">
        <v>16683</v>
      </c>
      <c r="G1025" s="16">
        <v>0</v>
      </c>
      <c r="H1025" s="8" t="s">
        <v>1596</v>
      </c>
    </row>
    <row r="1026" spans="1:8" ht="14.4" x14ac:dyDescent="0.3">
      <c r="A1026" s="61">
        <v>1048616</v>
      </c>
      <c r="B1026" s="8" t="s">
        <v>3263</v>
      </c>
      <c r="C1026" s="51" t="s">
        <v>2325</v>
      </c>
      <c r="D1026" s="6">
        <v>43339</v>
      </c>
      <c r="E1026" s="16">
        <v>77656</v>
      </c>
      <c r="F1026" s="16">
        <v>77656</v>
      </c>
      <c r="G1026" s="16">
        <v>0</v>
      </c>
      <c r="H1026" s="25" t="s">
        <v>1595</v>
      </c>
    </row>
    <row r="1027" spans="1:8" ht="14.4" x14ac:dyDescent="0.3">
      <c r="A1027" s="61">
        <v>1218720</v>
      </c>
      <c r="B1027" s="8" t="s">
        <v>3264</v>
      </c>
      <c r="C1027" s="51" t="s">
        <v>2427</v>
      </c>
      <c r="D1027" s="6">
        <v>43339</v>
      </c>
      <c r="E1027" s="16">
        <v>14148</v>
      </c>
      <c r="F1027" s="16">
        <v>14200</v>
      </c>
      <c r="G1027" s="16">
        <v>-52</v>
      </c>
      <c r="H1027" s="25" t="s">
        <v>1595</v>
      </c>
    </row>
    <row r="1028" spans="1:8" ht="14.4" x14ac:dyDescent="0.3">
      <c r="A1028" s="61">
        <v>1136707</v>
      </c>
      <c r="B1028" s="8" t="s">
        <v>3265</v>
      </c>
      <c r="C1028" s="51" t="s">
        <v>18</v>
      </c>
      <c r="D1028" s="6">
        <v>43381</v>
      </c>
      <c r="E1028" s="16">
        <v>81060</v>
      </c>
      <c r="F1028" s="16">
        <v>81060</v>
      </c>
      <c r="G1028" s="16">
        <v>0</v>
      </c>
      <c r="H1028" s="25" t="s">
        <v>1595</v>
      </c>
    </row>
    <row r="1029" spans="1:8" ht="14.4" x14ac:dyDescent="0.3">
      <c r="A1029" s="61">
        <v>1221495</v>
      </c>
      <c r="B1029" s="8" t="s">
        <v>3266</v>
      </c>
      <c r="C1029" s="51" t="s">
        <v>2345</v>
      </c>
      <c r="D1029" s="6">
        <v>43404</v>
      </c>
      <c r="E1029" s="16">
        <v>183870</v>
      </c>
      <c r="F1029" s="16">
        <v>183870</v>
      </c>
      <c r="G1029" s="16">
        <v>0</v>
      </c>
      <c r="H1029" s="25" t="s">
        <v>1595</v>
      </c>
    </row>
    <row r="1030" spans="1:8" ht="14.4" x14ac:dyDescent="0.3">
      <c r="A1030" s="61">
        <v>1172576</v>
      </c>
      <c r="B1030" s="8" t="s">
        <v>3267</v>
      </c>
      <c r="C1030" s="51" t="s">
        <v>2427</v>
      </c>
      <c r="D1030" s="6">
        <v>41590</v>
      </c>
      <c r="E1030" s="16">
        <v>194144</v>
      </c>
      <c r="F1030" s="16">
        <v>199751.42</v>
      </c>
      <c r="G1030" s="16">
        <v>-5607.4200000000128</v>
      </c>
      <c r="H1030" s="25" t="s">
        <v>1595</v>
      </c>
    </row>
    <row r="1031" spans="1:8" ht="14.4" x14ac:dyDescent="0.3">
      <c r="A1031" s="61">
        <v>1207665</v>
      </c>
      <c r="B1031" s="8" t="s">
        <v>3268</v>
      </c>
      <c r="C1031" s="51" t="s">
        <v>57</v>
      </c>
      <c r="D1031" s="6">
        <v>43047</v>
      </c>
      <c r="E1031" s="16">
        <v>5328</v>
      </c>
      <c r="F1031" s="16">
        <v>5328</v>
      </c>
      <c r="G1031" s="16">
        <v>0</v>
      </c>
      <c r="H1031" s="25" t="s">
        <v>1595</v>
      </c>
    </row>
    <row r="1032" spans="1:8" ht="14.4" x14ac:dyDescent="0.3">
      <c r="A1032" s="61">
        <v>1163657</v>
      </c>
      <c r="B1032" s="8" t="s">
        <v>3269</v>
      </c>
      <c r="C1032" s="51" t="s">
        <v>2650</v>
      </c>
      <c r="D1032" s="6">
        <v>43105</v>
      </c>
      <c r="E1032" s="16">
        <v>16630</v>
      </c>
      <c r="F1032" s="16">
        <v>18093.439999999999</v>
      </c>
      <c r="G1032" s="16">
        <v>-1463.4399999999987</v>
      </c>
      <c r="H1032" s="25" t="s">
        <v>1595</v>
      </c>
    </row>
    <row r="1033" spans="1:8" ht="14.4" x14ac:dyDescent="0.3">
      <c r="A1033" s="61">
        <v>1177960</v>
      </c>
      <c r="B1033" s="8" t="s">
        <v>3270</v>
      </c>
      <c r="C1033" s="51" t="s">
        <v>2345</v>
      </c>
      <c r="D1033" s="6">
        <v>43189</v>
      </c>
      <c r="E1033" s="16">
        <v>41424</v>
      </c>
      <c r="F1033" s="16">
        <v>41425</v>
      </c>
      <c r="G1033" s="16">
        <v>-1</v>
      </c>
      <c r="H1033" s="25" t="s">
        <v>1595</v>
      </c>
    </row>
    <row r="1034" spans="1:8" ht="14.4" x14ac:dyDescent="0.3">
      <c r="A1034" s="61">
        <v>1201142</v>
      </c>
      <c r="B1034" s="8" t="s">
        <v>3271</v>
      </c>
      <c r="C1034" s="51" t="s">
        <v>2669</v>
      </c>
      <c r="D1034" s="6">
        <v>43287</v>
      </c>
      <c r="E1034" s="16">
        <v>560372</v>
      </c>
      <c r="F1034" s="16">
        <v>560372</v>
      </c>
      <c r="G1034" s="16">
        <v>0</v>
      </c>
      <c r="H1034" s="25" t="s">
        <v>1595</v>
      </c>
    </row>
    <row r="1035" spans="1:8" ht="14.4" x14ac:dyDescent="0.3">
      <c r="A1035" s="61">
        <v>1206320</v>
      </c>
      <c r="B1035" s="8" t="s">
        <v>2931</v>
      </c>
      <c r="C1035" s="51" t="s">
        <v>2328</v>
      </c>
      <c r="D1035" s="6">
        <v>43404</v>
      </c>
      <c r="E1035" s="16">
        <v>20000</v>
      </c>
      <c r="F1035" s="16">
        <v>20000</v>
      </c>
      <c r="G1035" s="16">
        <v>0</v>
      </c>
      <c r="H1035" s="25" t="s">
        <v>1595</v>
      </c>
    </row>
    <row r="1036" spans="1:8" ht="14.4" x14ac:dyDescent="0.3">
      <c r="A1036" s="61">
        <v>1222586</v>
      </c>
      <c r="B1036" s="8" t="s">
        <v>3272</v>
      </c>
      <c r="C1036" s="51" t="s">
        <v>2759</v>
      </c>
      <c r="D1036" s="6">
        <v>43440</v>
      </c>
      <c r="E1036" s="16">
        <v>103240</v>
      </c>
      <c r="F1036" s="16">
        <v>103240</v>
      </c>
      <c r="G1036" s="16">
        <v>0</v>
      </c>
      <c r="H1036" s="25" t="s">
        <v>1595</v>
      </c>
    </row>
    <row r="1037" spans="1:8" ht="14.4" x14ac:dyDescent="0.3">
      <c r="A1037" s="61">
        <v>1201141</v>
      </c>
      <c r="B1037" s="8" t="s">
        <v>3273</v>
      </c>
      <c r="C1037" s="51" t="s">
        <v>2759</v>
      </c>
      <c r="D1037" s="6">
        <v>43440</v>
      </c>
      <c r="E1037" s="16">
        <v>15147</v>
      </c>
      <c r="F1037" s="16">
        <v>15147</v>
      </c>
      <c r="G1037" s="16">
        <v>0</v>
      </c>
      <c r="H1037" s="25" t="s">
        <v>1595</v>
      </c>
    </row>
    <row r="1038" spans="1:8" ht="14.4" x14ac:dyDescent="0.3">
      <c r="A1038" s="61">
        <v>1165811</v>
      </c>
      <c r="B1038" s="8" t="s">
        <v>3274</v>
      </c>
      <c r="C1038" s="51" t="s">
        <v>2706</v>
      </c>
      <c r="D1038" s="6">
        <v>43404</v>
      </c>
      <c r="E1038" s="16">
        <v>22500</v>
      </c>
      <c r="F1038" s="16">
        <v>22500</v>
      </c>
      <c r="G1038" s="16">
        <v>0</v>
      </c>
      <c r="H1038" s="25" t="s">
        <v>1595</v>
      </c>
    </row>
    <row r="1039" spans="1:8" ht="14.4" x14ac:dyDescent="0.3">
      <c r="A1039" s="61">
        <v>1210274</v>
      </c>
      <c r="B1039" s="8" t="s">
        <v>3275</v>
      </c>
      <c r="C1039" s="51" t="s">
        <v>2345</v>
      </c>
      <c r="D1039" s="6">
        <v>43339</v>
      </c>
      <c r="E1039" s="16">
        <v>102630</v>
      </c>
      <c r="F1039" s="16">
        <v>102630</v>
      </c>
      <c r="G1039" s="16">
        <v>0</v>
      </c>
      <c r="H1039" s="25" t="s">
        <v>1595</v>
      </c>
    </row>
    <row r="1040" spans="1:8" ht="14.4" x14ac:dyDescent="0.3">
      <c r="A1040" s="61">
        <v>1210714</v>
      </c>
      <c r="B1040" s="8" t="s">
        <v>3276</v>
      </c>
      <c r="C1040" s="51" t="s">
        <v>2345</v>
      </c>
      <c r="D1040" s="6">
        <v>43404</v>
      </c>
      <c r="E1040" s="16">
        <v>551176</v>
      </c>
      <c r="F1040" s="16">
        <v>551176</v>
      </c>
      <c r="G1040" s="16">
        <v>0</v>
      </c>
      <c r="H1040" s="25" t="s">
        <v>1595</v>
      </c>
    </row>
    <row r="1041" spans="1:8" ht="14.4" x14ac:dyDescent="0.3">
      <c r="A1041" s="61">
        <v>1196293</v>
      </c>
      <c r="B1041" s="8" t="s">
        <v>3277</v>
      </c>
      <c r="C1041" s="51" t="s">
        <v>2345</v>
      </c>
      <c r="D1041" s="6">
        <v>43404</v>
      </c>
      <c r="E1041" s="16">
        <v>22128</v>
      </c>
      <c r="F1041" s="16">
        <v>22128</v>
      </c>
      <c r="G1041" s="16">
        <v>0</v>
      </c>
      <c r="H1041" s="25" t="s">
        <v>1595</v>
      </c>
    </row>
    <row r="1042" spans="1:8" ht="14.4" x14ac:dyDescent="0.3">
      <c r="A1042" s="61">
        <v>1109366</v>
      </c>
      <c r="B1042" s="8" t="s">
        <v>3278</v>
      </c>
      <c r="C1042" s="51" t="s">
        <v>2708</v>
      </c>
      <c r="D1042" s="6">
        <v>42878</v>
      </c>
      <c r="E1042" s="16">
        <v>378756</v>
      </c>
      <c r="F1042" s="16">
        <v>378756</v>
      </c>
      <c r="G1042" s="16">
        <v>0</v>
      </c>
      <c r="H1042" s="25" t="s">
        <v>1595</v>
      </c>
    </row>
    <row r="1043" spans="1:8" ht="14.4" x14ac:dyDescent="0.3">
      <c r="A1043" s="61">
        <v>1213613</v>
      </c>
      <c r="B1043" s="8" t="s">
        <v>3279</v>
      </c>
      <c r="C1043" s="51" t="s">
        <v>57</v>
      </c>
      <c r="D1043" s="6">
        <v>43164</v>
      </c>
      <c r="E1043" s="16">
        <v>61268</v>
      </c>
      <c r="F1043" s="16">
        <v>61268</v>
      </c>
      <c r="G1043" s="16">
        <v>0</v>
      </c>
      <c r="H1043" s="25" t="s">
        <v>1595</v>
      </c>
    </row>
    <row r="1044" spans="1:8" ht="14.4" x14ac:dyDescent="0.3">
      <c r="A1044" s="61">
        <v>1149904</v>
      </c>
      <c r="B1044" s="8" t="s">
        <v>3280</v>
      </c>
      <c r="C1044" s="51" t="s">
        <v>2669</v>
      </c>
      <c r="D1044" s="6">
        <v>43223</v>
      </c>
      <c r="E1044" s="16">
        <v>408603.68</v>
      </c>
      <c r="F1044" s="16">
        <v>408603.68</v>
      </c>
      <c r="G1044" s="16">
        <v>0</v>
      </c>
      <c r="H1044" s="25" t="s">
        <v>1595</v>
      </c>
    </row>
    <row r="1045" spans="1:8" ht="14.4" x14ac:dyDescent="0.3">
      <c r="A1045" s="61">
        <v>1215376</v>
      </c>
      <c r="B1045" s="8" t="s">
        <v>3281</v>
      </c>
      <c r="C1045" s="51" t="s">
        <v>57</v>
      </c>
      <c r="D1045" s="6">
        <v>43251</v>
      </c>
      <c r="E1045" s="16">
        <v>40568</v>
      </c>
      <c r="F1045" s="16">
        <v>40568</v>
      </c>
      <c r="G1045" s="16">
        <v>0</v>
      </c>
      <c r="H1045" s="25" t="s">
        <v>1595</v>
      </c>
    </row>
    <row r="1046" spans="1:8" ht="14.4" x14ac:dyDescent="0.3">
      <c r="A1046" s="61">
        <v>1214640</v>
      </c>
      <c r="B1046" s="8" t="s">
        <v>3282</v>
      </c>
      <c r="C1046" s="51" t="s">
        <v>57</v>
      </c>
      <c r="D1046" s="6">
        <v>43440</v>
      </c>
      <c r="E1046" s="16">
        <v>10800</v>
      </c>
      <c r="F1046" s="16">
        <v>10800</v>
      </c>
      <c r="G1046" s="16">
        <v>0</v>
      </c>
      <c r="H1046" s="25" t="s">
        <v>1595</v>
      </c>
    </row>
    <row r="1047" spans="1:8" ht="14.4" x14ac:dyDescent="0.3">
      <c r="A1047" s="61">
        <v>1146925</v>
      </c>
      <c r="B1047" s="8" t="s">
        <v>3283</v>
      </c>
      <c r="C1047" s="51" t="s">
        <v>2729</v>
      </c>
      <c r="D1047" s="6">
        <v>43469</v>
      </c>
      <c r="E1047" s="16">
        <v>6384</v>
      </c>
      <c r="F1047" s="16">
        <v>6384</v>
      </c>
      <c r="G1047" s="16">
        <v>0</v>
      </c>
      <c r="H1047" s="25" t="s">
        <v>1595</v>
      </c>
    </row>
    <row r="1048" spans="1:8" ht="14.4" x14ac:dyDescent="0.3">
      <c r="A1048" s="61">
        <v>1198673</v>
      </c>
      <c r="B1048" s="8" t="s">
        <v>3284</v>
      </c>
      <c r="C1048" s="51" t="s">
        <v>43</v>
      </c>
      <c r="D1048" s="6">
        <v>43497</v>
      </c>
      <c r="E1048" s="16">
        <v>10000</v>
      </c>
      <c r="F1048" s="16">
        <v>10000</v>
      </c>
      <c r="G1048" s="16">
        <v>0</v>
      </c>
      <c r="H1048" s="25" t="s">
        <v>1595</v>
      </c>
    </row>
    <row r="1049" spans="1:8" ht="14.4" x14ac:dyDescent="0.3">
      <c r="A1049" s="61">
        <v>1218754</v>
      </c>
      <c r="B1049" s="8" t="s">
        <v>3285</v>
      </c>
      <c r="C1049" s="51" t="s">
        <v>18</v>
      </c>
      <c r="D1049" s="6">
        <v>43497</v>
      </c>
      <c r="E1049" s="16">
        <v>925104</v>
      </c>
      <c r="F1049" s="16">
        <v>925104</v>
      </c>
      <c r="G1049" s="16">
        <v>0</v>
      </c>
      <c r="H1049" s="25" t="s">
        <v>1595</v>
      </c>
    </row>
    <row r="1050" spans="1:8" ht="14.4" x14ac:dyDescent="0.3">
      <c r="A1050" s="61">
        <v>1201381</v>
      </c>
      <c r="B1050" s="8" t="s">
        <v>3286</v>
      </c>
      <c r="C1050" s="51" t="s">
        <v>2427</v>
      </c>
      <c r="D1050" s="6">
        <v>43508</v>
      </c>
      <c r="E1050" s="16">
        <v>134598</v>
      </c>
      <c r="F1050" s="16">
        <v>134598</v>
      </c>
      <c r="G1050" s="16">
        <v>0</v>
      </c>
      <c r="H1050" s="25" t="s">
        <v>1595</v>
      </c>
    </row>
    <row r="1051" spans="1:8" ht="14.4" x14ac:dyDescent="0.3">
      <c r="A1051" s="61">
        <v>1225444</v>
      </c>
      <c r="B1051" s="8" t="s">
        <v>3287</v>
      </c>
      <c r="C1051" s="51" t="s">
        <v>2328</v>
      </c>
      <c r="D1051" s="6">
        <v>43557</v>
      </c>
      <c r="E1051" s="16">
        <v>18714</v>
      </c>
      <c r="F1051" s="16">
        <v>22704</v>
      </c>
      <c r="G1051" s="16">
        <v>-3990</v>
      </c>
      <c r="H1051" s="25" t="s">
        <v>1595</v>
      </c>
    </row>
    <row r="1052" spans="1:8" ht="14.4" x14ac:dyDescent="0.3">
      <c r="A1052" s="61">
        <v>1048481</v>
      </c>
      <c r="B1052" s="8" t="s">
        <v>3149</v>
      </c>
      <c r="C1052" s="51" t="s">
        <v>3288</v>
      </c>
      <c r="D1052" s="6">
        <v>43579</v>
      </c>
      <c r="E1052" s="16">
        <v>656488.69999999995</v>
      </c>
      <c r="F1052" s="16">
        <v>656488.69999999995</v>
      </c>
      <c r="G1052" s="16">
        <v>0</v>
      </c>
      <c r="H1052" s="8" t="s">
        <v>1596</v>
      </c>
    </row>
    <row r="1053" spans="1:8" ht="14.4" x14ac:dyDescent="0.3">
      <c r="A1053" s="61">
        <v>1199945</v>
      </c>
      <c r="B1053" s="8" t="s">
        <v>3289</v>
      </c>
      <c r="C1053" s="51" t="s">
        <v>2384</v>
      </c>
      <c r="D1053" s="6">
        <v>42416</v>
      </c>
      <c r="E1053" s="16">
        <v>372860</v>
      </c>
      <c r="F1053" s="16">
        <v>378825</v>
      </c>
      <c r="G1053" s="16">
        <v>-5965</v>
      </c>
      <c r="H1053" s="25" t="s">
        <v>1595</v>
      </c>
    </row>
    <row r="1054" spans="1:8" ht="14.4" x14ac:dyDescent="0.3">
      <c r="A1054" s="61">
        <v>1176038</v>
      </c>
      <c r="B1054" s="8" t="s">
        <v>3121</v>
      </c>
      <c r="C1054" s="51" t="s">
        <v>2345</v>
      </c>
      <c r="D1054" s="6">
        <v>43277</v>
      </c>
      <c r="E1054" s="16">
        <v>594057</v>
      </c>
      <c r="F1054" s="16">
        <v>594057</v>
      </c>
      <c r="G1054" s="16">
        <v>0</v>
      </c>
      <c r="H1054" s="25" t="s">
        <v>1595</v>
      </c>
    </row>
    <row r="1055" spans="1:8" ht="14.4" x14ac:dyDescent="0.3">
      <c r="A1055" s="61">
        <v>1220232</v>
      </c>
      <c r="B1055" s="8" t="s">
        <v>3290</v>
      </c>
      <c r="C1055" s="51" t="s">
        <v>2328</v>
      </c>
      <c r="D1055" s="6">
        <v>43508</v>
      </c>
      <c r="E1055" s="16">
        <v>135412</v>
      </c>
      <c r="F1055" s="16">
        <v>135412</v>
      </c>
      <c r="G1055" s="16">
        <v>0</v>
      </c>
      <c r="H1055" s="25" t="s">
        <v>1595</v>
      </c>
    </row>
    <row r="1056" spans="1:8" ht="14.4" x14ac:dyDescent="0.3">
      <c r="A1056" s="61">
        <v>1217262</v>
      </c>
      <c r="B1056" s="8" t="s">
        <v>3291</v>
      </c>
      <c r="C1056" s="51" t="s">
        <v>18</v>
      </c>
      <c r="D1056" s="6">
        <v>43616</v>
      </c>
      <c r="E1056" s="16">
        <v>218793</v>
      </c>
      <c r="F1056" s="16">
        <v>218793</v>
      </c>
      <c r="G1056" s="16">
        <v>0</v>
      </c>
      <c r="H1056" s="25" t="s">
        <v>1595</v>
      </c>
    </row>
    <row r="1057" spans="1:8" ht="14.4" x14ac:dyDescent="0.3">
      <c r="A1057" s="61">
        <v>1226346</v>
      </c>
      <c r="B1057" s="8" t="s">
        <v>3292</v>
      </c>
      <c r="C1057" s="51" t="s">
        <v>18</v>
      </c>
      <c r="D1057" s="6">
        <v>43591</v>
      </c>
      <c r="E1057" s="16">
        <v>77460</v>
      </c>
      <c r="F1057" s="16">
        <v>77460</v>
      </c>
      <c r="G1057" s="16">
        <v>0</v>
      </c>
      <c r="H1057" s="25" t="s">
        <v>1595</v>
      </c>
    </row>
    <row r="1058" spans="1:8" ht="14.4" x14ac:dyDescent="0.3">
      <c r="A1058" s="61">
        <v>1203487</v>
      </c>
      <c r="B1058" s="8" t="s">
        <v>3293</v>
      </c>
      <c r="C1058" s="51" t="s">
        <v>2325</v>
      </c>
      <c r="D1058" s="6">
        <v>43591</v>
      </c>
      <c r="E1058" s="16">
        <v>173187</v>
      </c>
      <c r="F1058" s="16">
        <v>173187</v>
      </c>
      <c r="G1058" s="16">
        <v>0</v>
      </c>
      <c r="H1058" s="25" t="s">
        <v>1595</v>
      </c>
    </row>
    <row r="1059" spans="1:8" ht="14.4" x14ac:dyDescent="0.3">
      <c r="A1059" s="61">
        <v>1224020</v>
      </c>
      <c r="B1059" s="8" t="s">
        <v>3294</v>
      </c>
      <c r="C1059" s="51" t="s">
        <v>2328</v>
      </c>
      <c r="D1059" s="6">
        <v>43640</v>
      </c>
      <c r="E1059" s="16">
        <v>164994</v>
      </c>
      <c r="F1059" s="16">
        <v>164994</v>
      </c>
      <c r="G1059" s="16">
        <v>0</v>
      </c>
      <c r="H1059" s="25" t="s">
        <v>1595</v>
      </c>
    </row>
    <row r="1060" spans="1:8" ht="14.4" x14ac:dyDescent="0.3">
      <c r="A1060" s="61">
        <v>1155548</v>
      </c>
      <c r="B1060" s="8" t="s">
        <v>3295</v>
      </c>
      <c r="C1060" s="51" t="s">
        <v>2325</v>
      </c>
      <c r="D1060" s="6">
        <v>43684</v>
      </c>
      <c r="E1060" s="16">
        <v>631904.4</v>
      </c>
      <c r="F1060" s="16">
        <v>631904.4</v>
      </c>
      <c r="G1060" s="16">
        <v>0</v>
      </c>
      <c r="H1060" s="25" t="s">
        <v>1595</v>
      </c>
    </row>
    <row r="1061" spans="1:8" ht="14.4" x14ac:dyDescent="0.3">
      <c r="A1061" s="61">
        <v>1164607</v>
      </c>
      <c r="B1061" s="8" t="s">
        <v>3296</v>
      </c>
      <c r="C1061" s="51" t="s">
        <v>2325</v>
      </c>
      <c r="D1061" s="6">
        <v>43754</v>
      </c>
      <c r="E1061" s="16">
        <v>40688</v>
      </c>
      <c r="F1061" s="16">
        <v>40688</v>
      </c>
      <c r="G1061" s="16">
        <v>0</v>
      </c>
      <c r="H1061" s="25" t="s">
        <v>1595</v>
      </c>
    </row>
    <row r="1062" spans="1:8" ht="14.4" x14ac:dyDescent="0.3">
      <c r="A1062" s="61">
        <v>1159065</v>
      </c>
      <c r="B1062" s="8" t="s">
        <v>3297</v>
      </c>
      <c r="C1062" s="51" t="s">
        <v>18</v>
      </c>
      <c r="D1062" s="6">
        <v>43773</v>
      </c>
      <c r="E1062" s="16">
        <v>96440</v>
      </c>
      <c r="F1062" s="16">
        <v>96440</v>
      </c>
      <c r="G1062" s="16">
        <v>0</v>
      </c>
      <c r="H1062" s="25" t="s">
        <v>1595</v>
      </c>
    </row>
    <row r="1063" spans="1:8" ht="14.4" x14ac:dyDescent="0.3">
      <c r="A1063" s="61">
        <v>1218505</v>
      </c>
      <c r="B1063" s="8" t="s">
        <v>138</v>
      </c>
      <c r="C1063" s="51" t="s">
        <v>2328</v>
      </c>
      <c r="D1063" s="6">
        <v>43469</v>
      </c>
      <c r="E1063" s="16">
        <v>268698</v>
      </c>
      <c r="F1063" s="16">
        <v>276377.5</v>
      </c>
      <c r="G1063" s="16">
        <v>-7679.5</v>
      </c>
      <c r="H1063" s="25" t="s">
        <v>1595</v>
      </c>
    </row>
    <row r="1064" spans="1:8" ht="14.4" x14ac:dyDescent="0.3">
      <c r="A1064" s="61">
        <v>1220660</v>
      </c>
      <c r="B1064" s="8" t="s">
        <v>3298</v>
      </c>
      <c r="C1064" s="51" t="s">
        <v>2393</v>
      </c>
      <c r="D1064" s="6">
        <v>43339</v>
      </c>
      <c r="E1064" s="16">
        <v>291048</v>
      </c>
      <c r="F1064" s="16">
        <v>291048</v>
      </c>
      <c r="G1064" s="16">
        <v>0</v>
      </c>
      <c r="H1064" s="25" t="s">
        <v>1595</v>
      </c>
    </row>
    <row r="1065" spans="1:8" ht="14.4" x14ac:dyDescent="0.3">
      <c r="A1065" s="61">
        <v>1199486</v>
      </c>
      <c r="B1065" s="8" t="s">
        <v>3299</v>
      </c>
      <c r="C1065" s="51" t="s">
        <v>2729</v>
      </c>
      <c r="D1065" s="6">
        <v>43054</v>
      </c>
      <c r="E1065" s="16">
        <v>179340</v>
      </c>
      <c r="F1065" s="16">
        <v>179340</v>
      </c>
      <c r="G1065" s="16">
        <v>0</v>
      </c>
      <c r="H1065" s="25" t="s">
        <v>1595</v>
      </c>
    </row>
    <row r="1066" spans="1:8" ht="14.4" x14ac:dyDescent="0.3">
      <c r="A1066" s="61">
        <v>1213554</v>
      </c>
      <c r="B1066" s="8" t="s">
        <v>3300</v>
      </c>
      <c r="C1066" s="51" t="s">
        <v>2345</v>
      </c>
      <c r="D1066" s="6">
        <v>43223</v>
      </c>
      <c r="E1066" s="16">
        <v>93900</v>
      </c>
      <c r="F1066" s="16">
        <v>93900</v>
      </c>
      <c r="G1066" s="16">
        <v>0</v>
      </c>
      <c r="H1066" s="25" t="s">
        <v>1595</v>
      </c>
    </row>
    <row r="1067" spans="1:8" ht="14.4" x14ac:dyDescent="0.3">
      <c r="A1067" s="61">
        <v>1219000</v>
      </c>
      <c r="B1067" s="8" t="s">
        <v>3301</v>
      </c>
      <c r="C1067" s="51" t="s">
        <v>70</v>
      </c>
      <c r="D1067" s="6">
        <v>43525</v>
      </c>
      <c r="E1067" s="16">
        <v>36192</v>
      </c>
      <c r="F1067" s="16">
        <v>36192</v>
      </c>
      <c r="G1067" s="16">
        <v>0</v>
      </c>
      <c r="H1067" s="25" t="s">
        <v>1595</v>
      </c>
    </row>
    <row r="1068" spans="1:8" ht="14.4" x14ac:dyDescent="0.3">
      <c r="A1068" s="61">
        <v>1177076</v>
      </c>
      <c r="B1068" s="8" t="s">
        <v>3302</v>
      </c>
      <c r="C1068" s="51" t="s">
        <v>2339</v>
      </c>
      <c r="D1068" s="6">
        <v>43623</v>
      </c>
      <c r="E1068" s="16">
        <v>54180</v>
      </c>
      <c r="F1068" s="16">
        <v>54180</v>
      </c>
      <c r="G1068" s="16">
        <v>0</v>
      </c>
      <c r="H1068" s="25" t="s">
        <v>1595</v>
      </c>
    </row>
    <row r="1069" spans="1:8" ht="14.4" x14ac:dyDescent="0.3">
      <c r="A1069" s="61">
        <v>1162110</v>
      </c>
      <c r="B1069" s="8" t="s">
        <v>3303</v>
      </c>
      <c r="C1069" s="51" t="s">
        <v>2373</v>
      </c>
      <c r="D1069" s="6">
        <v>43640</v>
      </c>
      <c r="E1069" s="16">
        <v>58230</v>
      </c>
      <c r="F1069" s="16">
        <v>58230</v>
      </c>
      <c r="G1069" s="16">
        <v>0</v>
      </c>
      <c r="H1069" s="25" t="s">
        <v>1595</v>
      </c>
    </row>
    <row r="1070" spans="1:8" ht="14.4" x14ac:dyDescent="0.3">
      <c r="A1070" s="61">
        <v>1221268</v>
      </c>
      <c r="B1070" s="8" t="s">
        <v>3304</v>
      </c>
      <c r="C1070" s="51" t="s">
        <v>43</v>
      </c>
      <c r="D1070" s="6">
        <v>43700</v>
      </c>
      <c r="E1070" s="16">
        <v>103257</v>
      </c>
      <c r="F1070" s="16">
        <v>103257</v>
      </c>
      <c r="G1070" s="16">
        <v>0</v>
      </c>
      <c r="H1070" s="25" t="s">
        <v>1595</v>
      </c>
    </row>
    <row r="1071" spans="1:8" ht="14.4" x14ac:dyDescent="0.3">
      <c r="A1071" s="61">
        <v>1188776</v>
      </c>
      <c r="B1071" s="8" t="s">
        <v>3239</v>
      </c>
      <c r="C1071" s="51" t="s">
        <v>2391</v>
      </c>
      <c r="D1071" s="6">
        <v>43773</v>
      </c>
      <c r="E1071" s="16">
        <v>85680</v>
      </c>
      <c r="F1071" s="16">
        <v>85680</v>
      </c>
      <c r="G1071" s="16">
        <v>0</v>
      </c>
      <c r="H1071" s="25" t="s">
        <v>1595</v>
      </c>
    </row>
    <row r="1072" spans="1:8" ht="14.4" x14ac:dyDescent="0.3">
      <c r="A1072" s="61">
        <v>1208106</v>
      </c>
      <c r="B1072" s="8" t="s">
        <v>27</v>
      </c>
      <c r="C1072" s="51" t="s">
        <v>2328</v>
      </c>
      <c r="D1072" s="6">
        <v>43826</v>
      </c>
      <c r="E1072" s="16">
        <v>186876</v>
      </c>
      <c r="F1072" s="16">
        <v>186876</v>
      </c>
      <c r="G1072" s="16">
        <v>0</v>
      </c>
      <c r="H1072" s="25" t="s">
        <v>1595</v>
      </c>
    </row>
    <row r="1073" spans="1:8" ht="14.4" x14ac:dyDescent="0.3">
      <c r="A1073" s="61">
        <v>1219907</v>
      </c>
      <c r="B1073" s="8" t="s">
        <v>3305</v>
      </c>
      <c r="C1073" s="51" t="s">
        <v>70</v>
      </c>
      <c r="D1073" s="6">
        <v>43889</v>
      </c>
      <c r="E1073" s="16">
        <v>13009</v>
      </c>
      <c r="F1073" s="16">
        <v>13000</v>
      </c>
      <c r="G1073" s="16">
        <v>9</v>
      </c>
      <c r="H1073" s="25" t="s">
        <v>1595</v>
      </c>
    </row>
    <row r="1074" spans="1:8" ht="14.4" x14ac:dyDescent="0.3">
      <c r="A1074" s="61">
        <v>1162666</v>
      </c>
      <c r="B1074" s="8" t="s">
        <v>97</v>
      </c>
      <c r="C1074" s="51" t="s">
        <v>2669</v>
      </c>
      <c r="D1074" s="6">
        <v>43915</v>
      </c>
      <c r="E1074" s="16">
        <v>179354</v>
      </c>
      <c r="F1074" s="16">
        <v>179354</v>
      </c>
      <c r="G1074" s="16">
        <v>0</v>
      </c>
      <c r="H1074" s="25" t="s">
        <v>1595</v>
      </c>
    </row>
    <row r="1075" spans="1:8" ht="14.4" x14ac:dyDescent="0.3">
      <c r="A1075" s="61">
        <v>1208530</v>
      </c>
      <c r="B1075" s="8" t="s">
        <v>3306</v>
      </c>
      <c r="C1075" s="51" t="s">
        <v>71</v>
      </c>
      <c r="D1075" s="6">
        <v>43945</v>
      </c>
      <c r="E1075" s="16">
        <v>8520</v>
      </c>
      <c r="F1075" s="16">
        <v>8520</v>
      </c>
      <c r="G1075" s="16">
        <v>0</v>
      </c>
      <c r="H1075" s="25" t="s">
        <v>1595</v>
      </c>
    </row>
    <row r="1076" spans="1:8" ht="14.4" x14ac:dyDescent="0.3">
      <c r="A1076" s="61">
        <v>1048250</v>
      </c>
      <c r="B1076" s="8" t="s">
        <v>3307</v>
      </c>
      <c r="C1076" s="51" t="s">
        <v>8</v>
      </c>
      <c r="D1076" s="6">
        <v>43948</v>
      </c>
      <c r="E1076" s="16">
        <v>151302</v>
      </c>
      <c r="F1076" s="16">
        <v>151302</v>
      </c>
      <c r="G1076" s="16">
        <v>0</v>
      </c>
      <c r="H1076" s="25" t="s">
        <v>1595</v>
      </c>
    </row>
    <row r="1077" spans="1:8" ht="14.4" x14ac:dyDescent="0.3">
      <c r="A1077" s="61">
        <v>1213683</v>
      </c>
      <c r="B1077" s="8" t="s">
        <v>3308</v>
      </c>
      <c r="C1077" s="51" t="s">
        <v>71</v>
      </c>
      <c r="D1077" s="6">
        <v>43948</v>
      </c>
      <c r="E1077" s="16">
        <v>789714</v>
      </c>
      <c r="F1077" s="16">
        <v>789714</v>
      </c>
      <c r="G1077" s="16">
        <v>0</v>
      </c>
      <c r="H1077" s="25" t="s">
        <v>1595</v>
      </c>
    </row>
    <row r="1078" spans="1:8" ht="14.4" x14ac:dyDescent="0.3">
      <c r="A1078" s="61">
        <v>1200894</v>
      </c>
      <c r="B1078" s="8" t="s">
        <v>3309</v>
      </c>
      <c r="C1078" s="51" t="s">
        <v>43</v>
      </c>
      <c r="D1078" s="6">
        <v>43440</v>
      </c>
      <c r="E1078" s="16">
        <v>136380</v>
      </c>
      <c r="F1078" s="16">
        <v>136380</v>
      </c>
      <c r="G1078" s="16">
        <v>0</v>
      </c>
      <c r="H1078" s="25" t="s">
        <v>1595</v>
      </c>
    </row>
    <row r="1079" spans="1:8" ht="14.4" x14ac:dyDescent="0.3">
      <c r="A1079" s="61">
        <v>1217127</v>
      </c>
      <c r="B1079" s="8" t="s">
        <v>3310</v>
      </c>
      <c r="C1079" s="51" t="s">
        <v>2427</v>
      </c>
      <c r="D1079" s="6">
        <v>43469</v>
      </c>
      <c r="E1079" s="16">
        <v>62758</v>
      </c>
      <c r="F1079" s="16">
        <v>62758</v>
      </c>
      <c r="G1079" s="16">
        <v>0</v>
      </c>
      <c r="H1079" s="25" t="s">
        <v>1595</v>
      </c>
    </row>
    <row r="1080" spans="1:8" ht="14.4" x14ac:dyDescent="0.3">
      <c r="A1080" s="61">
        <v>1224706</v>
      </c>
      <c r="B1080" s="8" t="s">
        <v>3311</v>
      </c>
      <c r="C1080" s="51" t="s">
        <v>2328</v>
      </c>
      <c r="D1080" s="6">
        <v>43590</v>
      </c>
      <c r="E1080" s="16">
        <v>170000</v>
      </c>
      <c r="F1080" s="16">
        <v>170000</v>
      </c>
      <c r="G1080" s="16">
        <v>0</v>
      </c>
      <c r="H1080" s="25" t="s">
        <v>1595</v>
      </c>
    </row>
    <row r="1081" spans="1:8" ht="14.4" x14ac:dyDescent="0.3">
      <c r="A1081" s="61">
        <v>1213911</v>
      </c>
      <c r="B1081" s="8" t="s">
        <v>3312</v>
      </c>
      <c r="C1081" s="51" t="s">
        <v>2427</v>
      </c>
      <c r="D1081" s="6">
        <v>43679</v>
      </c>
      <c r="E1081" s="16">
        <v>155296</v>
      </c>
      <c r="F1081" s="16">
        <v>155296</v>
      </c>
      <c r="G1081" s="16">
        <v>0</v>
      </c>
      <c r="H1081" s="25" t="s">
        <v>1595</v>
      </c>
    </row>
    <row r="1082" spans="1:8" ht="14.4" x14ac:dyDescent="0.3">
      <c r="A1082" s="61">
        <v>1087407</v>
      </c>
      <c r="B1082" s="8" t="s">
        <v>109</v>
      </c>
      <c r="C1082" s="51" t="s">
        <v>2650</v>
      </c>
      <c r="D1082" s="6">
        <v>43700</v>
      </c>
      <c r="E1082" s="16">
        <v>37234</v>
      </c>
      <c r="F1082" s="16">
        <v>40000</v>
      </c>
      <c r="G1082" s="16">
        <v>-2766</v>
      </c>
      <c r="H1082" s="25" t="s">
        <v>1595</v>
      </c>
    </row>
    <row r="1083" spans="1:8" ht="14.4" x14ac:dyDescent="0.3">
      <c r="A1083" s="61">
        <v>1109160</v>
      </c>
      <c r="B1083" s="8" t="s">
        <v>3313</v>
      </c>
      <c r="C1083" s="51" t="s">
        <v>2393</v>
      </c>
      <c r="D1083" s="6">
        <v>43700</v>
      </c>
      <c r="E1083" s="16">
        <v>55743</v>
      </c>
      <c r="F1083" s="16">
        <v>55743</v>
      </c>
      <c r="G1083" s="16">
        <v>0</v>
      </c>
      <c r="H1083" s="25" t="s">
        <v>1595</v>
      </c>
    </row>
    <row r="1084" spans="1:8" ht="14.4" x14ac:dyDescent="0.3">
      <c r="A1084" s="61">
        <v>1047179</v>
      </c>
      <c r="B1084" s="8" t="s">
        <v>3314</v>
      </c>
      <c r="C1084" s="51" t="s">
        <v>2427</v>
      </c>
      <c r="D1084" s="6">
        <v>43801</v>
      </c>
      <c r="E1084" s="16">
        <v>47712</v>
      </c>
      <c r="F1084" s="16">
        <v>47712</v>
      </c>
      <c r="G1084" s="16">
        <v>0</v>
      </c>
      <c r="H1084" s="25" t="s">
        <v>1595</v>
      </c>
    </row>
    <row r="1085" spans="1:8" ht="14.4" x14ac:dyDescent="0.3">
      <c r="A1085" s="61">
        <v>1229293</v>
      </c>
      <c r="B1085" s="8" t="s">
        <v>3315</v>
      </c>
      <c r="C1085" s="51" t="s">
        <v>1438</v>
      </c>
      <c r="D1085" s="6">
        <v>43801</v>
      </c>
      <c r="E1085" s="16">
        <v>262794</v>
      </c>
      <c r="F1085" s="16">
        <v>262794</v>
      </c>
      <c r="G1085" s="16">
        <v>0</v>
      </c>
      <c r="H1085" s="25" t="s">
        <v>1595</v>
      </c>
    </row>
    <row r="1086" spans="1:8" ht="14.4" x14ac:dyDescent="0.3">
      <c r="A1086" s="61">
        <v>1227613</v>
      </c>
      <c r="B1086" s="8" t="s">
        <v>119</v>
      </c>
      <c r="C1086" s="51" t="s">
        <v>2427</v>
      </c>
      <c r="D1086" s="6">
        <v>43860</v>
      </c>
      <c r="E1086" s="16">
        <v>170388</v>
      </c>
      <c r="F1086" s="16">
        <v>170388</v>
      </c>
      <c r="G1086" s="16">
        <v>0</v>
      </c>
      <c r="H1086" s="25" t="s">
        <v>1595</v>
      </c>
    </row>
    <row r="1087" spans="1:8" ht="14.4" x14ac:dyDescent="0.3">
      <c r="A1087" s="61">
        <v>1228502</v>
      </c>
      <c r="B1087" s="8" t="s">
        <v>165</v>
      </c>
      <c r="C1087" s="51" t="s">
        <v>2405</v>
      </c>
      <c r="D1087" s="6">
        <v>43914</v>
      </c>
      <c r="E1087" s="16">
        <v>40032</v>
      </c>
      <c r="F1087" s="16">
        <v>40032</v>
      </c>
      <c r="G1087" s="16">
        <v>0</v>
      </c>
      <c r="H1087" s="25" t="s">
        <v>1595</v>
      </c>
    </row>
    <row r="1088" spans="1:8" ht="14.4" x14ac:dyDescent="0.3">
      <c r="A1088" s="61">
        <v>1189976</v>
      </c>
      <c r="B1088" s="8" t="s">
        <v>88</v>
      </c>
      <c r="C1088" s="51" t="s">
        <v>2328</v>
      </c>
      <c r="D1088" s="6">
        <v>43914</v>
      </c>
      <c r="E1088" s="16">
        <v>28919</v>
      </c>
      <c r="F1088" s="16">
        <v>28919</v>
      </c>
      <c r="G1088" s="16">
        <v>0</v>
      </c>
      <c r="H1088" s="25" t="s">
        <v>1595</v>
      </c>
    </row>
    <row r="1089" spans="1:8" ht="14.4" x14ac:dyDescent="0.3">
      <c r="A1089" s="61">
        <v>1129777</v>
      </c>
      <c r="B1089" s="8" t="s">
        <v>40</v>
      </c>
      <c r="C1089" s="51" t="s">
        <v>2916</v>
      </c>
      <c r="D1089" s="6">
        <v>43915</v>
      </c>
      <c r="E1089" s="16">
        <v>227268</v>
      </c>
      <c r="F1089" s="16">
        <v>227268</v>
      </c>
      <c r="G1089" s="16">
        <v>0</v>
      </c>
      <c r="H1089" s="25" t="s">
        <v>1595</v>
      </c>
    </row>
    <row r="1090" spans="1:8" ht="14.4" x14ac:dyDescent="0.3">
      <c r="A1090" s="61">
        <v>1110664</v>
      </c>
      <c r="B1090" s="8" t="s">
        <v>3316</v>
      </c>
      <c r="C1090" s="51" t="s">
        <v>2427</v>
      </c>
      <c r="D1090" s="6">
        <v>44025</v>
      </c>
      <c r="E1090" s="16">
        <v>137976</v>
      </c>
      <c r="F1090" s="16">
        <v>137976</v>
      </c>
      <c r="G1090" s="16">
        <v>0</v>
      </c>
      <c r="H1090" s="25" t="s">
        <v>1595</v>
      </c>
    </row>
    <row r="1091" spans="1:8" ht="14.4" x14ac:dyDescent="0.3">
      <c r="A1091" s="61">
        <v>1050510</v>
      </c>
      <c r="B1091" s="8" t="s">
        <v>3317</v>
      </c>
      <c r="C1091" s="51" t="s">
        <v>2328</v>
      </c>
      <c r="D1091" s="6">
        <v>41621</v>
      </c>
      <c r="E1091" s="16">
        <v>384044.4</v>
      </c>
      <c r="F1091" s="16">
        <v>384044.4</v>
      </c>
      <c r="G1091" s="16">
        <v>0</v>
      </c>
      <c r="H1091" s="25" t="s">
        <v>1595</v>
      </c>
    </row>
    <row r="1092" spans="1:8" ht="14.4" x14ac:dyDescent="0.3">
      <c r="A1092" s="61">
        <v>1150838</v>
      </c>
      <c r="B1092" s="8" t="s">
        <v>3318</v>
      </c>
      <c r="C1092" s="51" t="s">
        <v>2328</v>
      </c>
      <c r="D1092" s="6">
        <v>43685</v>
      </c>
      <c r="E1092" s="16">
        <v>108324</v>
      </c>
      <c r="F1092" s="16">
        <v>108324</v>
      </c>
      <c r="G1092" s="16">
        <v>0</v>
      </c>
      <c r="H1092" s="25" t="s">
        <v>1595</v>
      </c>
    </row>
    <row r="1093" spans="1:8" ht="14.4" x14ac:dyDescent="0.3">
      <c r="A1093" s="61">
        <v>1172386</v>
      </c>
      <c r="B1093" s="8" t="s">
        <v>3319</v>
      </c>
      <c r="C1093" s="51" t="s">
        <v>3320</v>
      </c>
      <c r="D1093" s="6">
        <v>43700</v>
      </c>
      <c r="E1093" s="16">
        <v>48162</v>
      </c>
      <c r="F1093" s="16">
        <v>48162</v>
      </c>
      <c r="G1093" s="16">
        <v>0</v>
      </c>
      <c r="H1093" s="25" t="s">
        <v>1595</v>
      </c>
    </row>
    <row r="1094" spans="1:8" ht="14.4" x14ac:dyDescent="0.3">
      <c r="A1094" s="61">
        <v>1172089</v>
      </c>
      <c r="B1094" s="8" t="s">
        <v>219</v>
      </c>
      <c r="C1094" s="51" t="s">
        <v>43</v>
      </c>
      <c r="D1094" s="6">
        <v>43889</v>
      </c>
      <c r="E1094" s="16">
        <v>14929.97</v>
      </c>
      <c r="F1094" s="16">
        <v>14929.97</v>
      </c>
      <c r="G1094" s="16">
        <v>0</v>
      </c>
      <c r="H1094" s="25" t="s">
        <v>1595</v>
      </c>
    </row>
    <row r="1095" spans="1:8" ht="14.4" x14ac:dyDescent="0.3">
      <c r="A1095" s="61">
        <v>1217995</v>
      </c>
      <c r="B1095" s="8" t="s">
        <v>148</v>
      </c>
      <c r="C1095" s="51" t="s">
        <v>2325</v>
      </c>
      <c r="D1095" s="6">
        <v>43915</v>
      </c>
      <c r="E1095" s="16">
        <v>77564</v>
      </c>
      <c r="F1095" s="16">
        <v>98553.600000000006</v>
      </c>
      <c r="G1095" s="16">
        <v>-20989.600000000006</v>
      </c>
      <c r="H1095" s="25" t="s">
        <v>1595</v>
      </c>
    </row>
    <row r="1096" spans="1:8" ht="14.4" x14ac:dyDescent="0.3">
      <c r="A1096" s="61">
        <v>1205671</v>
      </c>
      <c r="B1096" s="8" t="s">
        <v>3321</v>
      </c>
      <c r="C1096" s="51" t="s">
        <v>43</v>
      </c>
      <c r="D1096" s="6">
        <v>43969</v>
      </c>
      <c r="E1096" s="16">
        <v>36480</v>
      </c>
      <c r="F1096" s="16">
        <v>36480</v>
      </c>
      <c r="G1096" s="16">
        <v>0</v>
      </c>
      <c r="H1096" s="25" t="s">
        <v>1595</v>
      </c>
    </row>
    <row r="1097" spans="1:8" ht="14.4" x14ac:dyDescent="0.3">
      <c r="A1097" s="61">
        <v>1218169</v>
      </c>
      <c r="B1097" s="8" t="s">
        <v>151</v>
      </c>
      <c r="C1097" s="51" t="s">
        <v>2290</v>
      </c>
      <c r="D1097" s="6">
        <v>43969</v>
      </c>
      <c r="E1097" s="16">
        <v>117546</v>
      </c>
      <c r="F1097" s="16">
        <v>117546</v>
      </c>
      <c r="G1097" s="16">
        <v>0</v>
      </c>
      <c r="H1097" s="25" t="s">
        <v>1595</v>
      </c>
    </row>
    <row r="1098" spans="1:8" ht="14.4" x14ac:dyDescent="0.3">
      <c r="A1098" s="61">
        <v>1228858</v>
      </c>
      <c r="B1098" s="8" t="s">
        <v>3322</v>
      </c>
      <c r="C1098" s="51" t="s">
        <v>2427</v>
      </c>
      <c r="D1098" s="6">
        <v>43977</v>
      </c>
      <c r="E1098" s="16">
        <v>71604</v>
      </c>
      <c r="F1098" s="16">
        <v>71604</v>
      </c>
      <c r="G1098" s="16">
        <v>0</v>
      </c>
      <c r="H1098" s="25" t="s">
        <v>1595</v>
      </c>
    </row>
    <row r="1099" spans="1:8" ht="14.4" x14ac:dyDescent="0.3">
      <c r="A1099" s="61">
        <v>1192156</v>
      </c>
      <c r="B1099" s="8" t="s">
        <v>3323</v>
      </c>
      <c r="C1099" s="51" t="s">
        <v>43</v>
      </c>
      <c r="D1099" s="6">
        <v>43733</v>
      </c>
      <c r="E1099" s="16">
        <v>28520</v>
      </c>
      <c r="F1099" s="16">
        <v>28520</v>
      </c>
      <c r="G1099" s="16">
        <v>0</v>
      </c>
      <c r="H1099" s="25" t="s">
        <v>1595</v>
      </c>
    </row>
    <row r="1100" spans="1:8" ht="14.4" x14ac:dyDescent="0.3">
      <c r="A1100" s="61">
        <v>1221319</v>
      </c>
      <c r="B1100" s="8" t="s">
        <v>3324</v>
      </c>
      <c r="C1100" s="51" t="s">
        <v>18</v>
      </c>
      <c r="D1100" s="6">
        <v>43773</v>
      </c>
      <c r="E1100" s="16">
        <v>464454</v>
      </c>
      <c r="F1100" s="16">
        <v>464394</v>
      </c>
      <c r="G1100" s="16">
        <v>60</v>
      </c>
      <c r="H1100" s="25" t="s">
        <v>1595</v>
      </c>
    </row>
    <row r="1101" spans="1:8" ht="14.4" x14ac:dyDescent="0.3">
      <c r="A1101" s="61">
        <v>1227968</v>
      </c>
      <c r="B1101" s="8" t="s">
        <v>3325</v>
      </c>
      <c r="C1101" s="51" t="s">
        <v>70</v>
      </c>
      <c r="D1101" s="6">
        <v>43860</v>
      </c>
      <c r="E1101" s="16">
        <v>11970</v>
      </c>
      <c r="F1101" s="16">
        <v>11900</v>
      </c>
      <c r="G1101" s="16">
        <v>70</v>
      </c>
      <c r="H1101" s="25" t="s">
        <v>1595</v>
      </c>
    </row>
    <row r="1102" spans="1:8" ht="14.4" x14ac:dyDescent="0.3">
      <c r="A1102" s="61">
        <v>1218505</v>
      </c>
      <c r="B1102" s="8" t="s">
        <v>3326</v>
      </c>
      <c r="C1102" s="51" t="s">
        <v>2328</v>
      </c>
      <c r="D1102" s="6">
        <v>43949</v>
      </c>
      <c r="E1102" s="16">
        <v>154283</v>
      </c>
      <c r="F1102" s="16">
        <v>154283</v>
      </c>
      <c r="G1102" s="16">
        <v>0</v>
      </c>
      <c r="H1102" s="25" t="s">
        <v>1595</v>
      </c>
    </row>
    <row r="1103" spans="1:8" ht="14.4" x14ac:dyDescent="0.3">
      <c r="A1103" s="61">
        <v>1183089</v>
      </c>
      <c r="B1103" s="8" t="s">
        <v>1783</v>
      </c>
      <c r="C1103" s="51" t="s">
        <v>28</v>
      </c>
      <c r="D1103" s="6">
        <v>43977</v>
      </c>
      <c r="E1103" s="16">
        <v>40406</v>
      </c>
      <c r="F1103" s="16">
        <v>40330</v>
      </c>
      <c r="G1103" s="16">
        <v>76</v>
      </c>
      <c r="H1103" s="25" t="s">
        <v>1595</v>
      </c>
    </row>
    <row r="1104" spans="1:8" ht="14.4" x14ac:dyDescent="0.3">
      <c r="A1104" s="61">
        <v>1188200</v>
      </c>
      <c r="B1104" s="8" t="s">
        <v>3327</v>
      </c>
      <c r="C1104" s="51" t="s">
        <v>1438</v>
      </c>
      <c r="D1104" s="6">
        <v>43977</v>
      </c>
      <c r="E1104" s="16">
        <v>13602</v>
      </c>
      <c r="F1104" s="16">
        <v>13602</v>
      </c>
      <c r="G1104" s="16">
        <v>0</v>
      </c>
      <c r="H1104" s="25" t="s">
        <v>1595</v>
      </c>
    </row>
    <row r="1105" spans="1:8" ht="14.4" x14ac:dyDescent="0.3">
      <c r="A1105" s="61">
        <v>1168193</v>
      </c>
      <c r="B1105" s="8" t="s">
        <v>3328</v>
      </c>
      <c r="C1105" s="51" t="s">
        <v>2650</v>
      </c>
      <c r="D1105" s="6">
        <v>44039</v>
      </c>
      <c r="E1105" s="16">
        <v>150432</v>
      </c>
      <c r="F1105" s="16">
        <v>150432</v>
      </c>
      <c r="G1105" s="16">
        <v>0</v>
      </c>
      <c r="H1105" s="25" t="s">
        <v>1595</v>
      </c>
    </row>
    <row r="1106" spans="1:8" ht="14.4" x14ac:dyDescent="0.3">
      <c r="A1106" s="61">
        <v>1150219</v>
      </c>
      <c r="B1106" s="8" t="s">
        <v>3329</v>
      </c>
      <c r="C1106" s="51" t="s">
        <v>2650</v>
      </c>
      <c r="D1106" s="6">
        <v>41799</v>
      </c>
      <c r="E1106" s="16">
        <v>140468</v>
      </c>
      <c r="F1106" s="16">
        <v>140468</v>
      </c>
      <c r="G1106" s="16">
        <v>0</v>
      </c>
      <c r="H1106" s="25" t="s">
        <v>1595</v>
      </c>
    </row>
    <row r="1107" spans="1:8" ht="14.4" x14ac:dyDescent="0.3">
      <c r="A1107" s="61">
        <v>1048123</v>
      </c>
      <c r="B1107" s="8" t="s">
        <v>3330</v>
      </c>
      <c r="C1107" s="51" t="s">
        <v>2708</v>
      </c>
      <c r="D1107" s="6">
        <v>43140</v>
      </c>
      <c r="E1107" s="16">
        <v>283230</v>
      </c>
      <c r="F1107" s="16">
        <v>283230</v>
      </c>
      <c r="G1107" s="16">
        <v>0</v>
      </c>
      <c r="H1107" s="25" t="s">
        <v>1595</v>
      </c>
    </row>
    <row r="1108" spans="1:8" ht="14.4" x14ac:dyDescent="0.3">
      <c r="A1108" s="61">
        <v>1202708</v>
      </c>
      <c r="B1108" s="8" t="s">
        <v>3331</v>
      </c>
      <c r="C1108" s="51" t="s">
        <v>2384</v>
      </c>
      <c r="D1108" s="6">
        <v>43244</v>
      </c>
      <c r="E1108" s="16">
        <v>118900</v>
      </c>
      <c r="F1108" s="16">
        <v>118900</v>
      </c>
      <c r="G1108" s="16">
        <v>0</v>
      </c>
      <c r="H1108" s="25" t="s">
        <v>1595</v>
      </c>
    </row>
    <row r="1109" spans="1:8" ht="14.4" x14ac:dyDescent="0.3">
      <c r="A1109" s="61">
        <v>1211100</v>
      </c>
      <c r="B1109" s="8" t="s">
        <v>3332</v>
      </c>
      <c r="C1109" s="51" t="s">
        <v>2708</v>
      </c>
      <c r="D1109" s="6">
        <v>43557</v>
      </c>
      <c r="E1109" s="16">
        <v>8269</v>
      </c>
      <c r="F1109" s="16">
        <v>8568</v>
      </c>
      <c r="G1109" s="16">
        <v>-299</v>
      </c>
      <c r="H1109" s="25" t="s">
        <v>1595</v>
      </c>
    </row>
    <row r="1110" spans="1:8" ht="14.4" x14ac:dyDescent="0.3">
      <c r="A1110" s="61">
        <v>1213739</v>
      </c>
      <c r="B1110" s="8" t="s">
        <v>3333</v>
      </c>
      <c r="C1110" s="51" t="s">
        <v>2328</v>
      </c>
      <c r="D1110" s="6">
        <v>43590</v>
      </c>
      <c r="E1110" s="16">
        <v>38460</v>
      </c>
      <c r="F1110" s="16">
        <v>38460</v>
      </c>
      <c r="G1110" s="16">
        <v>0</v>
      </c>
      <c r="H1110" s="25" t="s">
        <v>1595</v>
      </c>
    </row>
    <row r="1111" spans="1:8" ht="14.4" x14ac:dyDescent="0.3">
      <c r="A1111" s="61">
        <v>1220750</v>
      </c>
      <c r="B1111" s="8" t="s">
        <v>3334</v>
      </c>
      <c r="C1111" s="51" t="s">
        <v>2328</v>
      </c>
      <c r="D1111" s="6">
        <v>43773</v>
      </c>
      <c r="E1111" s="16">
        <v>105270</v>
      </c>
      <c r="F1111" s="16">
        <v>105270</v>
      </c>
      <c r="G1111" s="16">
        <v>0</v>
      </c>
      <c r="H1111" s="25" t="s">
        <v>1595</v>
      </c>
    </row>
    <row r="1112" spans="1:8" ht="14.4" x14ac:dyDescent="0.3">
      <c r="A1112" s="61">
        <v>1206901</v>
      </c>
      <c r="B1112" s="8" t="s">
        <v>3335</v>
      </c>
      <c r="C1112" s="51" t="s">
        <v>43</v>
      </c>
      <c r="D1112" s="6">
        <v>43801</v>
      </c>
      <c r="E1112" s="16">
        <v>13950</v>
      </c>
      <c r="F1112" s="16">
        <v>13950</v>
      </c>
      <c r="G1112" s="16">
        <v>0</v>
      </c>
      <c r="H1112" s="25" t="s">
        <v>1595</v>
      </c>
    </row>
    <row r="1113" spans="1:8" ht="14.4" x14ac:dyDescent="0.3">
      <c r="A1113" s="61">
        <v>1215794</v>
      </c>
      <c r="B1113" s="8" t="s">
        <v>3336</v>
      </c>
      <c r="C1113" s="51" t="s">
        <v>43</v>
      </c>
      <c r="D1113" s="6">
        <v>43819</v>
      </c>
      <c r="E1113" s="16">
        <v>63000</v>
      </c>
      <c r="F1113" s="16">
        <v>63000</v>
      </c>
      <c r="G1113" s="16">
        <v>0</v>
      </c>
      <c r="H1113" s="25" t="s">
        <v>1595</v>
      </c>
    </row>
    <row r="1114" spans="1:8" ht="14.4" x14ac:dyDescent="0.3">
      <c r="A1114" s="61">
        <v>1227662</v>
      </c>
      <c r="B1114" s="8" t="s">
        <v>3337</v>
      </c>
      <c r="C1114" s="51" t="s">
        <v>2650</v>
      </c>
      <c r="D1114" s="6">
        <v>43860</v>
      </c>
      <c r="E1114" s="16">
        <v>68092</v>
      </c>
      <c r="F1114" s="16">
        <v>68092</v>
      </c>
      <c r="G1114" s="16">
        <v>0</v>
      </c>
      <c r="H1114" s="25" t="s">
        <v>1595</v>
      </c>
    </row>
    <row r="1115" spans="1:8" ht="14.4" x14ac:dyDescent="0.3">
      <c r="A1115" s="61">
        <v>1228856</v>
      </c>
      <c r="B1115" s="8" t="s">
        <v>3338</v>
      </c>
      <c r="C1115" s="51" t="s">
        <v>2328</v>
      </c>
      <c r="D1115" s="6">
        <v>43945</v>
      </c>
      <c r="E1115" s="16">
        <v>97206</v>
      </c>
      <c r="F1115" s="16">
        <v>97206</v>
      </c>
      <c r="G1115" s="16">
        <v>0</v>
      </c>
      <c r="H1115" s="25" t="s">
        <v>1595</v>
      </c>
    </row>
    <row r="1116" spans="1:8" ht="14.4" x14ac:dyDescent="0.3">
      <c r="A1116" s="61">
        <v>1047610</v>
      </c>
      <c r="B1116" s="8" t="s">
        <v>3339</v>
      </c>
      <c r="C1116" s="51" t="s">
        <v>1438</v>
      </c>
      <c r="D1116" s="6">
        <v>43969</v>
      </c>
      <c r="E1116" s="16">
        <v>6576</v>
      </c>
      <c r="F1116" s="16">
        <v>6576</v>
      </c>
      <c r="G1116" s="16">
        <v>0</v>
      </c>
      <c r="H1116" s="25" t="s">
        <v>1595</v>
      </c>
    </row>
    <row r="1117" spans="1:8" ht="14.4" x14ac:dyDescent="0.3">
      <c r="A1117" s="61">
        <v>1049042</v>
      </c>
      <c r="B1117" s="8" t="s">
        <v>139</v>
      </c>
      <c r="C1117" s="51" t="s">
        <v>1438</v>
      </c>
      <c r="D1117" s="6">
        <v>43969</v>
      </c>
      <c r="E1117" s="16">
        <v>6500</v>
      </c>
      <c r="F1117" s="16">
        <v>6500</v>
      </c>
      <c r="G1117" s="16">
        <v>0</v>
      </c>
      <c r="H1117" s="25" t="s">
        <v>1595</v>
      </c>
    </row>
    <row r="1118" spans="1:8" ht="14.4" x14ac:dyDescent="0.3">
      <c r="A1118" s="61">
        <v>1183298</v>
      </c>
      <c r="B1118" s="8" t="s">
        <v>3340</v>
      </c>
      <c r="C1118" s="51" t="s">
        <v>2650</v>
      </c>
      <c r="D1118" s="6">
        <v>43977</v>
      </c>
      <c r="E1118" s="16">
        <v>5952</v>
      </c>
      <c r="F1118" s="16">
        <v>5952</v>
      </c>
      <c r="G1118" s="16">
        <v>0</v>
      </c>
      <c r="H1118" s="25" t="s">
        <v>1595</v>
      </c>
    </row>
    <row r="1119" spans="1:8" ht="14.4" x14ac:dyDescent="0.3">
      <c r="A1119" s="61">
        <v>1224407</v>
      </c>
      <c r="B1119" s="8" t="s">
        <v>198</v>
      </c>
      <c r="C1119" s="51" t="s">
        <v>2405</v>
      </c>
      <c r="D1119" s="6">
        <v>44025</v>
      </c>
      <c r="E1119" s="16">
        <v>1205382</v>
      </c>
      <c r="F1119" s="16">
        <v>1205382</v>
      </c>
      <c r="G1119" s="16">
        <v>0</v>
      </c>
      <c r="H1119" s="25" t="s">
        <v>1595</v>
      </c>
    </row>
    <row r="1120" spans="1:8" ht="14.4" x14ac:dyDescent="0.3">
      <c r="A1120" s="61">
        <v>1143758</v>
      </c>
      <c r="B1120" s="8" t="s">
        <v>154</v>
      </c>
      <c r="C1120" s="51" t="s">
        <v>2916</v>
      </c>
      <c r="D1120" s="6">
        <v>44039</v>
      </c>
      <c r="E1120" s="16">
        <v>500000</v>
      </c>
      <c r="F1120" s="16">
        <v>500000</v>
      </c>
      <c r="G1120" s="16">
        <v>0</v>
      </c>
      <c r="H1120" s="25" t="s">
        <v>1595</v>
      </c>
    </row>
    <row r="1121" spans="1:8" ht="14.4" x14ac:dyDescent="0.3">
      <c r="A1121" s="61">
        <v>1224859</v>
      </c>
      <c r="B1121" s="8" t="s">
        <v>3341</v>
      </c>
      <c r="C1121" s="51" t="s">
        <v>2328</v>
      </c>
      <c r="D1121" s="6">
        <v>44039</v>
      </c>
      <c r="E1121" s="16">
        <v>30966</v>
      </c>
      <c r="F1121" s="16">
        <v>30966</v>
      </c>
      <c r="G1121" s="16">
        <v>0</v>
      </c>
      <c r="H1121" s="25" t="s">
        <v>1595</v>
      </c>
    </row>
    <row r="1122" spans="1:8" ht="14.4" x14ac:dyDescent="0.3">
      <c r="A1122" s="61">
        <v>1198038</v>
      </c>
      <c r="B1122" s="8" t="s">
        <v>3342</v>
      </c>
      <c r="C1122" s="51" t="s">
        <v>43</v>
      </c>
      <c r="D1122" s="6">
        <v>44067</v>
      </c>
      <c r="E1122" s="16">
        <v>31130</v>
      </c>
      <c r="F1122" s="16">
        <v>31130</v>
      </c>
      <c r="G1122" s="16">
        <v>0</v>
      </c>
      <c r="H1122" s="25" t="s">
        <v>1595</v>
      </c>
    </row>
    <row r="1123" spans="1:8" ht="14.4" x14ac:dyDescent="0.3">
      <c r="A1123" s="61">
        <v>1227570</v>
      </c>
      <c r="B1123" s="8" t="s">
        <v>3343</v>
      </c>
      <c r="C1123" s="51" t="s">
        <v>2328</v>
      </c>
      <c r="D1123" s="6">
        <v>44097</v>
      </c>
      <c r="E1123" s="16">
        <v>35619</v>
      </c>
      <c r="F1123" s="16">
        <v>35619</v>
      </c>
      <c r="G1123" s="16">
        <v>0</v>
      </c>
      <c r="H1123" s="25" t="s">
        <v>1595</v>
      </c>
    </row>
    <row r="1124" spans="1:8" ht="14.4" x14ac:dyDescent="0.3">
      <c r="A1124" s="61">
        <v>1193704</v>
      </c>
      <c r="B1124" s="8" t="s">
        <v>3344</v>
      </c>
      <c r="C1124" s="51" t="s">
        <v>33</v>
      </c>
      <c r="D1124" s="6">
        <v>44112</v>
      </c>
      <c r="E1124" s="16">
        <v>564408</v>
      </c>
      <c r="F1124" s="16">
        <v>564408</v>
      </c>
      <c r="G1124" s="16">
        <v>0</v>
      </c>
      <c r="H1124" s="25" t="s">
        <v>1595</v>
      </c>
    </row>
    <row r="1125" spans="1:8" ht="14.4" x14ac:dyDescent="0.3">
      <c r="A1125" s="61">
        <v>1101450</v>
      </c>
      <c r="B1125" s="8" t="s">
        <v>87</v>
      </c>
      <c r="C1125" s="51" t="s">
        <v>207</v>
      </c>
      <c r="D1125" s="6">
        <v>44159</v>
      </c>
      <c r="E1125" s="16">
        <v>106992</v>
      </c>
      <c r="F1125" s="16">
        <v>106992</v>
      </c>
      <c r="G1125" s="16">
        <v>0</v>
      </c>
      <c r="H1125" s="8" t="s">
        <v>1596</v>
      </c>
    </row>
    <row r="1126" spans="1:8" ht="14.4" x14ac:dyDescent="0.3">
      <c r="A1126" s="61">
        <v>1218536</v>
      </c>
      <c r="B1126" s="8" t="s">
        <v>3345</v>
      </c>
      <c r="C1126" s="51" t="s">
        <v>2391</v>
      </c>
      <c r="D1126" s="6">
        <v>44159</v>
      </c>
      <c r="E1126" s="16">
        <v>7440</v>
      </c>
      <c r="F1126" s="16">
        <v>7440</v>
      </c>
      <c r="G1126" s="16">
        <v>0</v>
      </c>
      <c r="H1126" s="25" t="s">
        <v>1595</v>
      </c>
    </row>
    <row r="1127" spans="1:8" ht="14.4" x14ac:dyDescent="0.3">
      <c r="A1127" s="61">
        <v>1188749</v>
      </c>
      <c r="B1127" s="8" t="s">
        <v>172</v>
      </c>
      <c r="C1127" s="51" t="s">
        <v>2328</v>
      </c>
      <c r="D1127" s="6">
        <v>44189</v>
      </c>
      <c r="E1127" s="16">
        <v>60721</v>
      </c>
      <c r="F1127" s="16">
        <v>60721</v>
      </c>
      <c r="G1127" s="16">
        <v>0</v>
      </c>
      <c r="H1127" s="25" t="s">
        <v>1595</v>
      </c>
    </row>
    <row r="1128" spans="1:8" ht="14.4" x14ac:dyDescent="0.3">
      <c r="A1128" s="61">
        <v>1228856</v>
      </c>
      <c r="B1128" s="8" t="s">
        <v>112</v>
      </c>
      <c r="C1128" s="51" t="s">
        <v>2328</v>
      </c>
      <c r="D1128" s="6">
        <v>44406</v>
      </c>
      <c r="E1128" s="16">
        <v>84808</v>
      </c>
      <c r="F1128" s="16">
        <v>84808</v>
      </c>
      <c r="G1128" s="16">
        <v>0</v>
      </c>
      <c r="H1128" s="25" t="s">
        <v>1595</v>
      </c>
    </row>
    <row r="1129" spans="1:8" ht="14.4" x14ac:dyDescent="0.3">
      <c r="A1129" s="61">
        <v>1177982</v>
      </c>
      <c r="B1129" s="8" t="s">
        <v>95</v>
      </c>
      <c r="C1129" s="51" t="s">
        <v>2328</v>
      </c>
      <c r="D1129" s="6">
        <v>43908</v>
      </c>
      <c r="E1129" s="16">
        <v>73232</v>
      </c>
      <c r="F1129" s="16">
        <v>80756.3</v>
      </c>
      <c r="G1129" s="16">
        <v>-7524.3000000000029</v>
      </c>
      <c r="H1129" s="25" t="s">
        <v>1595</v>
      </c>
    </row>
    <row r="1130" spans="1:8" ht="14.4" x14ac:dyDescent="0.3">
      <c r="A1130" s="61">
        <v>1228729</v>
      </c>
      <c r="B1130" s="8" t="s">
        <v>127</v>
      </c>
      <c r="C1130" s="51" t="s">
        <v>2328</v>
      </c>
      <c r="D1130" s="6">
        <v>43907</v>
      </c>
      <c r="E1130" s="16">
        <v>827130</v>
      </c>
      <c r="F1130" s="16">
        <v>827130</v>
      </c>
      <c r="G1130" s="16">
        <v>0</v>
      </c>
      <c r="H1130" s="25" t="s">
        <v>1595</v>
      </c>
    </row>
    <row r="1131" spans="1:8" ht="14.4" x14ac:dyDescent="0.3">
      <c r="A1131" s="61">
        <v>1194837</v>
      </c>
      <c r="B1131" s="8" t="s">
        <v>3346</v>
      </c>
      <c r="C1131" s="51" t="s">
        <v>3288</v>
      </c>
      <c r="D1131" s="6">
        <v>43700</v>
      </c>
      <c r="E1131" s="16">
        <v>150999.34</v>
      </c>
      <c r="F1131" s="16">
        <v>150999.34</v>
      </c>
      <c r="G1131" s="16">
        <v>0</v>
      </c>
      <c r="H1131" s="8" t="s">
        <v>1596</v>
      </c>
    </row>
    <row r="1132" spans="1:8" ht="14.4" x14ac:dyDescent="0.3">
      <c r="A1132" s="61">
        <v>1204377</v>
      </c>
      <c r="B1132" s="8" t="s">
        <v>3347</v>
      </c>
      <c r="C1132" s="51" t="s">
        <v>2427</v>
      </c>
      <c r="D1132" s="6">
        <v>43945</v>
      </c>
      <c r="E1132" s="16">
        <v>55988</v>
      </c>
      <c r="F1132" s="16">
        <v>55988</v>
      </c>
      <c r="G1132" s="16">
        <v>0</v>
      </c>
      <c r="H1132" s="25" t="s">
        <v>1595</v>
      </c>
    </row>
    <row r="1133" spans="1:8" ht="14.4" x14ac:dyDescent="0.3">
      <c r="A1133" s="61">
        <v>1047615</v>
      </c>
      <c r="B1133" s="8" t="s">
        <v>3348</v>
      </c>
      <c r="C1133" s="51" t="s">
        <v>2339</v>
      </c>
      <c r="D1133" s="6">
        <v>42593</v>
      </c>
      <c r="E1133" s="16">
        <v>86904</v>
      </c>
      <c r="F1133" s="16">
        <v>86904</v>
      </c>
      <c r="G1133" s="16">
        <v>0</v>
      </c>
      <c r="H1133" s="25" t="s">
        <v>1595</v>
      </c>
    </row>
    <row r="1134" spans="1:8" ht="14.4" x14ac:dyDescent="0.3">
      <c r="A1134" s="61">
        <v>1050439</v>
      </c>
      <c r="B1134" s="8" t="s">
        <v>241</v>
      </c>
      <c r="C1134" s="51" t="s">
        <v>43</v>
      </c>
      <c r="D1134" s="6">
        <v>44209</v>
      </c>
      <c r="E1134" s="16">
        <v>134848</v>
      </c>
      <c r="F1134" s="16">
        <v>134848</v>
      </c>
      <c r="G1134" s="16">
        <v>0</v>
      </c>
      <c r="H1134" s="25" t="s">
        <v>1595</v>
      </c>
    </row>
    <row r="1135" spans="1:8" ht="14.4" x14ac:dyDescent="0.3">
      <c r="A1135" s="61">
        <v>1183651</v>
      </c>
      <c r="B1135" s="8" t="s">
        <v>3349</v>
      </c>
      <c r="C1135" s="51" t="s">
        <v>2328</v>
      </c>
      <c r="D1135" s="6">
        <v>44405</v>
      </c>
      <c r="E1135" s="16">
        <v>44554</v>
      </c>
      <c r="F1135" s="16">
        <v>44554</v>
      </c>
      <c r="G1135" s="16">
        <v>0</v>
      </c>
      <c r="H1135" s="25" t="s">
        <v>1595</v>
      </c>
    </row>
    <row r="1136" spans="1:8" ht="14.4" x14ac:dyDescent="0.3">
      <c r="A1136" s="61">
        <v>1234970</v>
      </c>
      <c r="B1136" s="8" t="s">
        <v>3350</v>
      </c>
      <c r="C1136" s="51" t="s">
        <v>8</v>
      </c>
      <c r="D1136" s="6">
        <v>44434</v>
      </c>
      <c r="E1136" s="16">
        <v>38000</v>
      </c>
      <c r="F1136" s="16">
        <v>38000</v>
      </c>
      <c r="G1136" s="16">
        <v>0</v>
      </c>
      <c r="H1136" s="25" t="s">
        <v>1595</v>
      </c>
    </row>
    <row r="1137" spans="1:8" ht="14.4" x14ac:dyDescent="0.3">
      <c r="A1137" s="61">
        <v>1065265</v>
      </c>
      <c r="B1137" s="8" t="s">
        <v>178</v>
      </c>
      <c r="C1137" s="51" t="s">
        <v>8</v>
      </c>
      <c r="D1137" s="6">
        <v>44454</v>
      </c>
      <c r="E1137" s="16">
        <v>736818</v>
      </c>
      <c r="F1137" s="16">
        <v>765937.99</v>
      </c>
      <c r="G1137" s="16">
        <v>-29119.989999999991</v>
      </c>
      <c r="H1137" s="25" t="s">
        <v>1595</v>
      </c>
    </row>
    <row r="1138" spans="1:8" ht="14.4" x14ac:dyDescent="0.3">
      <c r="A1138" s="61">
        <v>1143174</v>
      </c>
      <c r="B1138" s="8" t="s">
        <v>177</v>
      </c>
      <c r="C1138" s="51" t="s">
        <v>2699</v>
      </c>
      <c r="D1138" s="6">
        <v>44498</v>
      </c>
      <c r="E1138" s="16">
        <v>116654.55</v>
      </c>
      <c r="F1138" s="16">
        <v>116654.55</v>
      </c>
      <c r="G1138" s="16">
        <v>0</v>
      </c>
      <c r="H1138" s="8" t="s">
        <v>1596</v>
      </c>
    </row>
    <row r="1139" spans="1:8" ht="14.4" x14ac:dyDescent="0.3">
      <c r="A1139" s="61">
        <v>1224285</v>
      </c>
      <c r="B1139" s="8" t="s">
        <v>3351</v>
      </c>
      <c r="C1139" s="51" t="s">
        <v>2729</v>
      </c>
      <c r="D1139" s="6">
        <v>44607</v>
      </c>
      <c r="E1139" s="16">
        <v>392832</v>
      </c>
      <c r="F1139" s="16">
        <v>392832</v>
      </c>
      <c r="G1139" s="16">
        <v>0</v>
      </c>
      <c r="H1139" s="25" t="s">
        <v>1595</v>
      </c>
    </row>
    <row r="1140" spans="1:8" ht="14.4" x14ac:dyDescent="0.3">
      <c r="A1140" s="61">
        <v>1109160</v>
      </c>
      <c r="B1140" s="8" t="s">
        <v>3352</v>
      </c>
      <c r="C1140" s="51" t="s">
        <v>33</v>
      </c>
      <c r="D1140" s="6">
        <v>44615</v>
      </c>
      <c r="E1140" s="16">
        <v>33600</v>
      </c>
      <c r="F1140" s="16">
        <v>33600</v>
      </c>
      <c r="G1140" s="16">
        <v>0</v>
      </c>
      <c r="H1140" s="25" t="s">
        <v>1595</v>
      </c>
    </row>
    <row r="1141" spans="1:8" ht="14.4" x14ac:dyDescent="0.3">
      <c r="A1141" s="61">
        <v>1223696</v>
      </c>
      <c r="B1141" s="8" t="s">
        <v>126</v>
      </c>
      <c r="C1141" s="51" t="s">
        <v>1438</v>
      </c>
      <c r="D1141" s="6">
        <v>44620</v>
      </c>
      <c r="E1141" s="16">
        <v>15618</v>
      </c>
      <c r="F1141" s="16">
        <v>15618</v>
      </c>
      <c r="G1141" s="16">
        <v>0</v>
      </c>
      <c r="H1141" s="25" t="s">
        <v>1595</v>
      </c>
    </row>
    <row r="1142" spans="1:8" ht="14.4" x14ac:dyDescent="0.3">
      <c r="A1142" s="61">
        <v>1229635</v>
      </c>
      <c r="B1142" s="8" t="s">
        <v>3353</v>
      </c>
      <c r="C1142" s="51" t="s">
        <v>2328</v>
      </c>
      <c r="D1142" s="6">
        <v>44067</v>
      </c>
      <c r="E1142" s="16">
        <v>100284</v>
      </c>
      <c r="F1142" s="16">
        <v>100284</v>
      </c>
      <c r="G1142" s="16">
        <v>0</v>
      </c>
      <c r="H1142" s="25" t="s">
        <v>1595</v>
      </c>
    </row>
    <row r="1143" spans="1:8" ht="14.4" x14ac:dyDescent="0.3">
      <c r="A1143" s="61">
        <v>1229207</v>
      </c>
      <c r="B1143" s="8" t="s">
        <v>123</v>
      </c>
      <c r="C1143" s="51" t="s">
        <v>2708</v>
      </c>
      <c r="D1143" s="6">
        <v>44313</v>
      </c>
      <c r="E1143" s="16">
        <v>414000</v>
      </c>
      <c r="F1143" s="16">
        <v>414000</v>
      </c>
      <c r="G1143" s="16">
        <v>0</v>
      </c>
      <c r="H1143" s="25" t="s">
        <v>1595</v>
      </c>
    </row>
    <row r="1144" spans="1:8" ht="14.4" x14ac:dyDescent="0.3">
      <c r="A1144" s="61">
        <v>1208106</v>
      </c>
      <c r="B1144" s="8" t="s">
        <v>3354</v>
      </c>
      <c r="C1144" s="51" t="s">
        <v>2328</v>
      </c>
      <c r="D1144" s="6">
        <v>44515</v>
      </c>
      <c r="E1144" s="16">
        <v>80616</v>
      </c>
      <c r="F1144" s="16">
        <v>80616</v>
      </c>
      <c r="G1144" s="16">
        <v>0</v>
      </c>
      <c r="H1144" s="25" t="s">
        <v>1595</v>
      </c>
    </row>
    <row r="1145" spans="1:8" ht="14.4" x14ac:dyDescent="0.3">
      <c r="A1145" s="61">
        <v>1206195</v>
      </c>
      <c r="B1145" s="8" t="s">
        <v>3355</v>
      </c>
      <c r="C1145" s="51" t="s">
        <v>33</v>
      </c>
      <c r="D1145" s="6">
        <v>44574</v>
      </c>
      <c r="E1145" s="16">
        <v>205632</v>
      </c>
      <c r="F1145" s="16">
        <v>206388</v>
      </c>
      <c r="G1145" s="16">
        <v>-756</v>
      </c>
      <c r="H1145" s="25" t="s">
        <v>1595</v>
      </c>
    </row>
    <row r="1146" spans="1:8" ht="14.4" x14ac:dyDescent="0.3">
      <c r="A1146" s="61">
        <v>1208727</v>
      </c>
      <c r="B1146" s="8" t="s">
        <v>3356</v>
      </c>
      <c r="C1146" s="51" t="s">
        <v>1438</v>
      </c>
      <c r="D1146" s="6">
        <v>44742</v>
      </c>
      <c r="E1146" s="16">
        <v>40000</v>
      </c>
      <c r="F1146" s="16">
        <v>40000</v>
      </c>
      <c r="G1146" s="16">
        <v>0</v>
      </c>
      <c r="H1146" s="25" t="s">
        <v>1595</v>
      </c>
    </row>
    <row r="1147" spans="1:8" ht="14.4" x14ac:dyDescent="0.3">
      <c r="A1147" s="61">
        <v>1228301</v>
      </c>
      <c r="B1147" s="8" t="s">
        <v>422</v>
      </c>
      <c r="C1147" s="51" t="s">
        <v>28</v>
      </c>
      <c r="D1147" s="6">
        <v>44742</v>
      </c>
      <c r="E1147" s="16">
        <v>153624</v>
      </c>
      <c r="F1147" s="16">
        <v>153624</v>
      </c>
      <c r="G1147" s="16">
        <v>0</v>
      </c>
      <c r="H1147" s="25" t="s">
        <v>1595</v>
      </c>
    </row>
    <row r="1148" spans="1:8" ht="14.4" x14ac:dyDescent="0.3">
      <c r="A1148" s="61">
        <v>1242794</v>
      </c>
      <c r="B1148" s="8" t="s">
        <v>679</v>
      </c>
      <c r="C1148" s="51" t="s">
        <v>2328</v>
      </c>
      <c r="D1148" s="6">
        <v>44834</v>
      </c>
      <c r="E1148" s="16">
        <v>394680</v>
      </c>
      <c r="F1148" s="16">
        <v>394680</v>
      </c>
      <c r="G1148" s="16">
        <v>0</v>
      </c>
      <c r="H1148" s="25" t="s">
        <v>1595</v>
      </c>
    </row>
    <row r="1149" spans="1:8" ht="14.4" x14ac:dyDescent="0.3">
      <c r="A1149" s="61">
        <v>1237652</v>
      </c>
      <c r="B1149" s="8" t="s">
        <v>273</v>
      </c>
      <c r="C1149" s="51" t="s">
        <v>5</v>
      </c>
      <c r="D1149" s="6">
        <v>44909</v>
      </c>
      <c r="E1149" s="16">
        <v>109430</v>
      </c>
      <c r="F1149" s="16">
        <v>109430</v>
      </c>
      <c r="G1149" s="16">
        <v>0</v>
      </c>
      <c r="H1149" s="25" t="s">
        <v>1595</v>
      </c>
    </row>
    <row r="1150" spans="1:8" ht="14.4" x14ac:dyDescent="0.3">
      <c r="A1150" s="61">
        <v>1231170</v>
      </c>
      <c r="B1150" s="8" t="s">
        <v>1341</v>
      </c>
      <c r="C1150" s="51" t="s">
        <v>1438</v>
      </c>
      <c r="D1150" s="6">
        <v>44909</v>
      </c>
      <c r="E1150" s="16">
        <v>252600</v>
      </c>
      <c r="F1150" s="16">
        <v>252600</v>
      </c>
      <c r="G1150" s="16">
        <v>0</v>
      </c>
      <c r="H1150" s="25" t="s">
        <v>1595</v>
      </c>
    </row>
    <row r="1151" spans="1:8" ht="14.4" x14ac:dyDescent="0.3">
      <c r="A1151" s="61">
        <v>1177585</v>
      </c>
      <c r="B1151" s="8" t="s">
        <v>269</v>
      </c>
      <c r="C1151" s="51" t="s">
        <v>13</v>
      </c>
      <c r="D1151" s="6">
        <v>45012</v>
      </c>
      <c r="E1151" s="16">
        <v>22500</v>
      </c>
      <c r="F1151" s="16">
        <v>22500</v>
      </c>
      <c r="G1151" s="16">
        <v>0</v>
      </c>
      <c r="H1151" s="25" t="s">
        <v>1595</v>
      </c>
    </row>
    <row r="1152" spans="1:8" ht="14.4" x14ac:dyDescent="0.3">
      <c r="A1152" s="61">
        <v>1096225</v>
      </c>
      <c r="B1152" s="8" t="s">
        <v>3357</v>
      </c>
      <c r="C1152" s="51" t="s">
        <v>1438</v>
      </c>
      <c r="D1152" s="6">
        <v>45045</v>
      </c>
      <c r="E1152" s="16">
        <v>24540</v>
      </c>
      <c r="F1152" s="16">
        <v>24540</v>
      </c>
      <c r="G1152" s="16">
        <v>0</v>
      </c>
      <c r="H1152" s="25" t="s">
        <v>1595</v>
      </c>
    </row>
    <row r="1153" spans="1:8" ht="14.4" x14ac:dyDescent="0.3">
      <c r="A1153" s="61">
        <v>1097747</v>
      </c>
      <c r="B1153" s="8" t="s">
        <v>1401</v>
      </c>
      <c r="C1153" s="51" t="s">
        <v>8</v>
      </c>
      <c r="D1153" s="6">
        <v>45104</v>
      </c>
      <c r="E1153" s="16">
        <v>191802</v>
      </c>
      <c r="F1153" s="16">
        <v>191802</v>
      </c>
      <c r="G1153" s="16">
        <v>0</v>
      </c>
      <c r="H1153" s="25" t="s">
        <v>1595</v>
      </c>
    </row>
    <row r="1154" spans="1:8" ht="14.4" x14ac:dyDescent="0.3">
      <c r="A1154" s="61">
        <v>1049140</v>
      </c>
      <c r="B1154" s="8" t="s">
        <v>1512</v>
      </c>
      <c r="C1154" s="51" t="s">
        <v>3358</v>
      </c>
      <c r="D1154" s="6">
        <v>45174</v>
      </c>
      <c r="E1154" s="16">
        <v>229356</v>
      </c>
      <c r="F1154" s="16">
        <v>229356</v>
      </c>
      <c r="G1154" s="16">
        <v>0</v>
      </c>
      <c r="H1154" s="25" t="s">
        <v>1595</v>
      </c>
    </row>
    <row r="1155" spans="1:8" ht="14.4" x14ac:dyDescent="0.3">
      <c r="A1155" s="8">
        <v>1047294</v>
      </c>
      <c r="B1155" s="8" t="s">
        <v>3359</v>
      </c>
      <c r="C1155" s="37"/>
      <c r="D1155" s="6">
        <v>38828</v>
      </c>
      <c r="E1155" s="56">
        <v>483089.16</v>
      </c>
      <c r="F1155" s="56">
        <v>0</v>
      </c>
      <c r="G1155" s="56">
        <v>483089.16</v>
      </c>
      <c r="H1155" s="37" t="s">
        <v>1646</v>
      </c>
    </row>
    <row r="1156" spans="1:8" ht="14.4" x14ac:dyDescent="0.3">
      <c r="A1156" s="8">
        <v>1102944</v>
      </c>
      <c r="B1156" s="8" t="s">
        <v>3360</v>
      </c>
      <c r="C1156" s="37"/>
      <c r="D1156" s="6">
        <v>39150</v>
      </c>
      <c r="E1156" s="56">
        <v>55050</v>
      </c>
      <c r="F1156" s="56">
        <v>0</v>
      </c>
      <c r="G1156" s="56">
        <v>55050</v>
      </c>
      <c r="H1156" s="37" t="s">
        <v>1646</v>
      </c>
    </row>
    <row r="1157" spans="1:8" ht="14.4" x14ac:dyDescent="0.3">
      <c r="A1157" s="8">
        <v>1046814</v>
      </c>
      <c r="B1157" s="8" t="s">
        <v>3361</v>
      </c>
      <c r="C1157" s="37"/>
      <c r="D1157" s="6">
        <v>39769</v>
      </c>
      <c r="E1157" s="56">
        <v>176402.88</v>
      </c>
      <c r="F1157" s="56">
        <v>29400.48000000001</v>
      </c>
      <c r="G1157" s="56">
        <v>147002.4</v>
      </c>
      <c r="H1157" s="37" t="s">
        <v>1646</v>
      </c>
    </row>
    <row r="1158" spans="1:8" ht="14.4" x14ac:dyDescent="0.3">
      <c r="A1158" s="8">
        <v>1094503</v>
      </c>
      <c r="B1158" s="8" t="s">
        <v>3362</v>
      </c>
      <c r="C1158" s="37"/>
      <c r="D1158" s="6">
        <v>40546</v>
      </c>
      <c r="E1158" s="56">
        <v>716842</v>
      </c>
      <c r="F1158" s="56">
        <v>47707</v>
      </c>
      <c r="G1158" s="56">
        <v>669135</v>
      </c>
      <c r="H1158" s="37" t="s">
        <v>1646</v>
      </c>
    </row>
    <row r="1159" spans="1:8" ht="14.4" x14ac:dyDescent="0.3">
      <c r="A1159" s="8">
        <v>1046264</v>
      </c>
      <c r="B1159" s="8" t="s">
        <v>3363</v>
      </c>
      <c r="C1159" s="37"/>
      <c r="D1159" s="6">
        <v>40655</v>
      </c>
      <c r="E1159" s="56">
        <v>115690.17</v>
      </c>
      <c r="F1159" s="56">
        <v>0</v>
      </c>
      <c r="G1159" s="56">
        <v>115690.17</v>
      </c>
      <c r="H1159" s="37" t="s">
        <v>1646</v>
      </c>
    </row>
    <row r="1160" spans="1:8" ht="14.4" x14ac:dyDescent="0.3">
      <c r="A1160" s="8">
        <v>1161162</v>
      </c>
      <c r="B1160" s="8" t="s">
        <v>3364</v>
      </c>
      <c r="C1160" s="37"/>
      <c r="D1160" s="6">
        <v>40711</v>
      </c>
      <c r="E1160" s="56">
        <v>414597.6</v>
      </c>
      <c r="F1160" s="56">
        <v>0</v>
      </c>
      <c r="G1160" s="56">
        <v>414597.6</v>
      </c>
      <c r="H1160" s="37" t="s">
        <v>1646</v>
      </c>
    </row>
    <row r="1161" spans="1:8" ht="14.4" x14ac:dyDescent="0.3">
      <c r="A1161" s="8">
        <v>1151562</v>
      </c>
      <c r="B1161" s="8" t="s">
        <v>3365</v>
      </c>
      <c r="C1161" s="37"/>
      <c r="D1161" s="6">
        <v>40910</v>
      </c>
      <c r="E1161" s="56">
        <v>254025</v>
      </c>
      <c r="F1161" s="56">
        <v>254025</v>
      </c>
      <c r="G1161" s="56">
        <v>0</v>
      </c>
      <c r="H1161" s="37" t="s">
        <v>1646</v>
      </c>
    </row>
    <row r="1162" spans="1:8" ht="14.4" x14ac:dyDescent="0.3">
      <c r="A1162" s="8">
        <v>1174826</v>
      </c>
      <c r="B1162" s="8" t="s">
        <v>3366</v>
      </c>
      <c r="C1162" s="37"/>
      <c r="D1162" s="6">
        <v>41317</v>
      </c>
      <c r="E1162" s="56">
        <v>701064.76</v>
      </c>
      <c r="F1162" s="56">
        <v>0</v>
      </c>
      <c r="G1162" s="56">
        <v>701064.76</v>
      </c>
      <c r="H1162" s="37" t="s">
        <v>1646</v>
      </c>
    </row>
    <row r="1163" spans="1:8" ht="14.4" x14ac:dyDescent="0.3">
      <c r="A1163" s="8">
        <v>1049537</v>
      </c>
      <c r="B1163" s="8" t="s">
        <v>3367</v>
      </c>
      <c r="C1163" s="37"/>
      <c r="D1163" s="6">
        <v>41355</v>
      </c>
      <c r="E1163" s="56">
        <v>30780</v>
      </c>
      <c r="F1163" s="56">
        <v>0</v>
      </c>
      <c r="G1163" s="56">
        <v>30780</v>
      </c>
      <c r="H1163" s="37" t="s">
        <v>1646</v>
      </c>
    </row>
    <row r="1164" spans="1:8" ht="14.4" x14ac:dyDescent="0.3">
      <c r="A1164" s="8">
        <v>1154192</v>
      </c>
      <c r="B1164" s="8" t="s">
        <v>3368</v>
      </c>
      <c r="C1164" s="37"/>
      <c r="D1164" s="6">
        <v>41445</v>
      </c>
      <c r="E1164" s="56">
        <v>52881.599999999999</v>
      </c>
      <c r="F1164" s="56">
        <v>0</v>
      </c>
      <c r="G1164" s="56">
        <v>52881.599999999999</v>
      </c>
      <c r="H1164" s="37" t="s">
        <v>1646</v>
      </c>
    </row>
    <row r="1165" spans="1:8" ht="14.4" x14ac:dyDescent="0.3">
      <c r="A1165" s="8">
        <v>1151561</v>
      </c>
      <c r="B1165" s="8" t="s">
        <v>3369</v>
      </c>
      <c r="C1165" s="37"/>
      <c r="D1165" s="6">
        <v>41445</v>
      </c>
      <c r="E1165" s="56">
        <v>233531.18</v>
      </c>
      <c r="F1165" s="56">
        <v>0</v>
      </c>
      <c r="G1165" s="56">
        <v>233531.18</v>
      </c>
      <c r="H1165" s="37" t="s">
        <v>1646</v>
      </c>
    </row>
    <row r="1166" spans="1:8" ht="14.4" x14ac:dyDescent="0.3">
      <c r="A1166" s="8">
        <v>1164114</v>
      </c>
      <c r="B1166" s="8" t="s">
        <v>3370</v>
      </c>
      <c r="C1166" s="37"/>
      <c r="D1166" s="6">
        <v>41452</v>
      </c>
      <c r="E1166" s="56">
        <v>20504.990000000002</v>
      </c>
      <c r="F1166" s="56">
        <v>0</v>
      </c>
      <c r="G1166" s="56">
        <v>20504.990000000002</v>
      </c>
      <c r="H1166" s="37" t="s">
        <v>1646</v>
      </c>
    </row>
    <row r="1167" spans="1:8" ht="14.4" x14ac:dyDescent="0.3">
      <c r="A1167" s="8">
        <v>1050608</v>
      </c>
      <c r="B1167" s="8" t="s">
        <v>3371</v>
      </c>
      <c r="C1167" s="37"/>
      <c r="D1167" s="6">
        <v>41466</v>
      </c>
      <c r="E1167" s="56">
        <v>7022207.0499999998</v>
      </c>
      <c r="F1167" s="56">
        <v>1000000</v>
      </c>
      <c r="G1167" s="56">
        <v>6022207.0499999998</v>
      </c>
      <c r="H1167" s="37" t="s">
        <v>1646</v>
      </c>
    </row>
    <row r="1168" spans="1:8" ht="14.4" x14ac:dyDescent="0.3">
      <c r="A1168" s="8">
        <v>1182156</v>
      </c>
      <c r="B1168" s="8" t="s">
        <v>3372</v>
      </c>
      <c r="C1168" s="37"/>
      <c r="D1168" s="6">
        <v>41493</v>
      </c>
      <c r="E1168" s="56">
        <v>325863.08</v>
      </c>
      <c r="F1168" s="56">
        <v>0</v>
      </c>
      <c r="G1168" s="56">
        <v>325863.08</v>
      </c>
      <c r="H1168" s="37" t="s">
        <v>1646</v>
      </c>
    </row>
    <row r="1169" spans="1:8" ht="14.4" x14ac:dyDescent="0.3">
      <c r="A1169" s="8">
        <v>1046541</v>
      </c>
      <c r="B1169" s="8" t="s">
        <v>3373</v>
      </c>
      <c r="C1169" s="37"/>
      <c r="D1169" s="6">
        <v>41695</v>
      </c>
      <c r="E1169" s="56">
        <v>207915.04</v>
      </c>
      <c r="F1169" s="56">
        <v>0</v>
      </c>
      <c r="G1169" s="56">
        <v>207915.04</v>
      </c>
      <c r="H1169" s="37" t="s">
        <v>1646</v>
      </c>
    </row>
    <row r="1170" spans="1:8" ht="14.4" x14ac:dyDescent="0.3">
      <c r="A1170" s="8">
        <v>1131136</v>
      </c>
      <c r="B1170" s="8" t="s">
        <v>3374</v>
      </c>
      <c r="C1170" s="37"/>
      <c r="D1170" s="6">
        <v>41803</v>
      </c>
      <c r="E1170" s="56">
        <v>17911.759999999998</v>
      </c>
      <c r="F1170" s="56">
        <v>0</v>
      </c>
      <c r="G1170" s="56">
        <v>17911.759999999998</v>
      </c>
      <c r="H1170" s="37" t="s">
        <v>1646</v>
      </c>
    </row>
    <row r="1171" spans="1:8" ht="14.4" x14ac:dyDescent="0.3">
      <c r="A1171" s="8">
        <v>1046348</v>
      </c>
      <c r="B1171" s="8" t="s">
        <v>3375</v>
      </c>
      <c r="C1171" s="37"/>
      <c r="D1171" s="6">
        <v>41884</v>
      </c>
      <c r="E1171" s="56">
        <v>241686.93</v>
      </c>
      <c r="F1171" s="56">
        <v>120000</v>
      </c>
      <c r="G1171" s="56">
        <v>121686.93</v>
      </c>
      <c r="H1171" s="37" t="s">
        <v>1646</v>
      </c>
    </row>
    <row r="1172" spans="1:8" ht="14.4" x14ac:dyDescent="0.3">
      <c r="A1172" s="8">
        <v>1175910</v>
      </c>
      <c r="B1172" s="8" t="s">
        <v>3376</v>
      </c>
      <c r="C1172" s="37"/>
      <c r="D1172" s="6">
        <v>41990</v>
      </c>
      <c r="E1172" s="56">
        <v>207378.8</v>
      </c>
      <c r="F1172" s="56">
        <v>0</v>
      </c>
      <c r="G1172" s="56">
        <v>207378.8</v>
      </c>
      <c r="H1172" s="37" t="s">
        <v>1646</v>
      </c>
    </row>
    <row r="1173" spans="1:8" ht="14.4" x14ac:dyDescent="0.3">
      <c r="A1173" s="8">
        <v>1174953</v>
      </c>
      <c r="B1173" s="8" t="s">
        <v>3377</v>
      </c>
      <c r="C1173" s="37"/>
      <c r="D1173" s="6">
        <v>42016</v>
      </c>
      <c r="E1173" s="56">
        <v>182610.3</v>
      </c>
      <c r="F1173" s="56">
        <v>30000</v>
      </c>
      <c r="G1173" s="56">
        <v>152610.29999999999</v>
      </c>
      <c r="H1173" s="37" t="s">
        <v>1646</v>
      </c>
    </row>
    <row r="1174" spans="1:8" ht="14.4" x14ac:dyDescent="0.3">
      <c r="A1174" s="8">
        <v>1183400</v>
      </c>
      <c r="B1174" s="8" t="s">
        <v>3378</v>
      </c>
      <c r="C1174" s="37"/>
      <c r="D1174" s="6">
        <v>42039</v>
      </c>
      <c r="E1174" s="56">
        <v>72489.2</v>
      </c>
      <c r="F1174" s="56">
        <v>20000</v>
      </c>
      <c r="G1174" s="56">
        <v>52489.2</v>
      </c>
      <c r="H1174" s="37" t="s">
        <v>1646</v>
      </c>
    </row>
    <row r="1175" spans="1:8" ht="14.4" x14ac:dyDescent="0.3">
      <c r="A1175" s="8">
        <v>1106395</v>
      </c>
      <c r="B1175" s="8" t="s">
        <v>3379</v>
      </c>
      <c r="C1175" s="37"/>
      <c r="D1175" s="6">
        <v>42062</v>
      </c>
      <c r="E1175" s="56">
        <v>317664.08</v>
      </c>
      <c r="F1175" s="56">
        <v>265179</v>
      </c>
      <c r="G1175" s="56">
        <v>52485.080000000016</v>
      </c>
      <c r="H1175" s="37" t="s">
        <v>1646</v>
      </c>
    </row>
    <row r="1176" spans="1:8" ht="14.4" x14ac:dyDescent="0.3">
      <c r="A1176" s="8">
        <v>1066405</v>
      </c>
      <c r="B1176" s="8" t="s">
        <v>3380</v>
      </c>
      <c r="C1176" s="37"/>
      <c r="D1176" s="6">
        <v>42089</v>
      </c>
      <c r="E1176" s="56">
        <v>19719.48</v>
      </c>
      <c r="F1176" s="56">
        <v>19719.48</v>
      </c>
      <c r="G1176" s="56">
        <v>0</v>
      </c>
      <c r="H1176" s="37" t="s">
        <v>1646</v>
      </c>
    </row>
    <row r="1177" spans="1:8" ht="14.4" x14ac:dyDescent="0.3">
      <c r="A1177" s="8">
        <v>1048044</v>
      </c>
      <c r="B1177" s="8" t="s">
        <v>3381</v>
      </c>
      <c r="C1177" s="37"/>
      <c r="D1177" s="6">
        <v>42328</v>
      </c>
      <c r="E1177" s="56">
        <v>954196.8</v>
      </c>
      <c r="F1177" s="56">
        <v>0</v>
      </c>
      <c r="G1177" s="56">
        <v>954196.8</v>
      </c>
      <c r="H1177" s="37" t="s">
        <v>1646</v>
      </c>
    </row>
    <row r="1178" spans="1:8" ht="14.4" x14ac:dyDescent="0.3">
      <c r="A1178" s="8">
        <v>1147544</v>
      </c>
      <c r="B1178" s="8" t="s">
        <v>3382</v>
      </c>
      <c r="C1178" s="37"/>
      <c r="D1178" s="6">
        <v>42328</v>
      </c>
      <c r="E1178" s="56">
        <v>1500255.4</v>
      </c>
      <c r="F1178" s="56">
        <v>1300255.3999999999</v>
      </c>
      <c r="G1178" s="56">
        <v>200000</v>
      </c>
      <c r="H1178" s="37" t="s">
        <v>1646</v>
      </c>
    </row>
    <row r="1179" spans="1:8" ht="14.4" x14ac:dyDescent="0.3">
      <c r="A1179" s="8">
        <v>1182157</v>
      </c>
      <c r="B1179" s="8" t="s">
        <v>3383</v>
      </c>
      <c r="C1179" s="37"/>
      <c r="D1179" s="6">
        <v>42416</v>
      </c>
      <c r="E1179" s="56">
        <v>872555.8</v>
      </c>
      <c r="F1179" s="56">
        <v>0</v>
      </c>
      <c r="G1179" s="56">
        <v>872555.8</v>
      </c>
      <c r="H1179" s="37" t="s">
        <v>1646</v>
      </c>
    </row>
    <row r="1180" spans="1:8" ht="14.4" x14ac:dyDescent="0.3">
      <c r="A1180" s="8">
        <v>1203688</v>
      </c>
      <c r="B1180" s="8" t="s">
        <v>3384</v>
      </c>
      <c r="C1180" s="37"/>
      <c r="D1180" s="6">
        <v>42489</v>
      </c>
      <c r="E1180" s="56">
        <v>219340.72</v>
      </c>
      <c r="F1180" s="56">
        <v>329616</v>
      </c>
      <c r="G1180" s="56">
        <v>-110275.28</v>
      </c>
      <c r="H1180" s="37" t="s">
        <v>1646</v>
      </c>
    </row>
    <row r="1181" spans="1:8" ht="14.4" x14ac:dyDescent="0.3">
      <c r="A1181" s="54">
        <v>1046822</v>
      </c>
      <c r="B1181" s="54" t="s">
        <v>3385</v>
      </c>
      <c r="C1181" s="37"/>
      <c r="D1181" s="6">
        <v>42740</v>
      </c>
      <c r="E1181" s="56">
        <v>70732.800000000003</v>
      </c>
      <c r="F1181" s="56">
        <v>0</v>
      </c>
      <c r="G1181" s="56">
        <v>70732.800000000003</v>
      </c>
      <c r="H1181" s="37" t="s">
        <v>1646</v>
      </c>
    </row>
    <row r="1182" spans="1:8" ht="14.4" x14ac:dyDescent="0.3">
      <c r="A1182" s="8">
        <v>1176893</v>
      </c>
      <c r="B1182" s="8" t="s">
        <v>3386</v>
      </c>
      <c r="C1182" s="37"/>
      <c r="D1182" s="6">
        <v>42824</v>
      </c>
      <c r="E1182" s="56">
        <v>936810.2</v>
      </c>
      <c r="F1182" s="56">
        <v>0</v>
      </c>
      <c r="G1182" s="56">
        <v>936810.2</v>
      </c>
      <c r="H1182" s="37" t="s">
        <v>1646</v>
      </c>
    </row>
    <row r="1183" spans="1:8" ht="14.4" x14ac:dyDescent="0.3">
      <c r="A1183" s="54">
        <v>1206894</v>
      </c>
      <c r="B1183" s="54" t="s">
        <v>3387</v>
      </c>
      <c r="C1183" s="37"/>
      <c r="D1183" s="6">
        <v>43010</v>
      </c>
      <c r="E1183" s="56">
        <v>1370382.52</v>
      </c>
      <c r="F1183" s="56">
        <v>1370382.52</v>
      </c>
      <c r="G1183" s="56">
        <v>0</v>
      </c>
      <c r="H1183" s="37" t="s">
        <v>1646</v>
      </c>
    </row>
    <row r="1184" spans="1:8" ht="14.4" x14ac:dyDescent="0.3">
      <c r="A1184" s="54">
        <v>1215805</v>
      </c>
      <c r="B1184" s="54" t="s">
        <v>3388</v>
      </c>
      <c r="C1184" s="37"/>
      <c r="D1184" s="6">
        <v>43158</v>
      </c>
      <c r="E1184" s="56">
        <v>606269.03</v>
      </c>
      <c r="F1184" s="56">
        <v>606269.03</v>
      </c>
      <c r="G1184" s="56">
        <v>0</v>
      </c>
      <c r="H1184" s="37" t="s">
        <v>1646</v>
      </c>
    </row>
    <row r="1185" spans="1:8" ht="14.4" x14ac:dyDescent="0.3">
      <c r="A1185" s="54">
        <v>1046267</v>
      </c>
      <c r="B1185" s="54" t="s">
        <v>3389</v>
      </c>
      <c r="C1185" s="37"/>
      <c r="D1185" s="6">
        <v>43189</v>
      </c>
      <c r="E1185" s="56">
        <v>277059.34999999998</v>
      </c>
      <c r="F1185" s="56">
        <v>277059.34999999998</v>
      </c>
      <c r="G1185" s="56">
        <v>0</v>
      </c>
      <c r="H1185" s="37" t="s">
        <v>1646</v>
      </c>
    </row>
    <row r="1186" spans="1:8" ht="14.4" x14ac:dyDescent="0.3">
      <c r="A1186" s="54">
        <v>1174954</v>
      </c>
      <c r="B1186" s="54" t="s">
        <v>3390</v>
      </c>
      <c r="C1186" s="37"/>
      <c r="D1186" s="6">
        <v>43250</v>
      </c>
      <c r="E1186" s="56">
        <v>40083.19</v>
      </c>
      <c r="F1186" s="56">
        <v>40083.19</v>
      </c>
      <c r="G1186" s="56">
        <v>0</v>
      </c>
      <c r="H1186" s="37" t="s">
        <v>1646</v>
      </c>
    </row>
    <row r="1187" spans="1:8" ht="14.4" x14ac:dyDescent="0.3">
      <c r="A1187" s="54">
        <v>1192984</v>
      </c>
      <c r="B1187" s="54" t="s">
        <v>3391</v>
      </c>
      <c r="C1187" s="37"/>
      <c r="D1187" s="6">
        <v>43287</v>
      </c>
      <c r="E1187" s="56">
        <v>728920.46</v>
      </c>
      <c r="F1187" s="56">
        <v>0</v>
      </c>
      <c r="G1187" s="56">
        <v>728920.46</v>
      </c>
      <c r="H1187" s="37" t="s">
        <v>1646</v>
      </c>
    </row>
    <row r="1188" spans="1:8" ht="14.4" x14ac:dyDescent="0.3">
      <c r="A1188" s="54">
        <v>1205084</v>
      </c>
      <c r="B1188" s="54" t="s">
        <v>3392</v>
      </c>
      <c r="C1188" s="37"/>
      <c r="D1188" s="6">
        <v>43339</v>
      </c>
      <c r="E1188" s="56">
        <v>224605.44</v>
      </c>
      <c r="F1188" s="56">
        <v>0</v>
      </c>
      <c r="G1188" s="56">
        <v>224605.44</v>
      </c>
      <c r="H1188" s="37" t="s">
        <v>1646</v>
      </c>
    </row>
    <row r="1189" spans="1:8" ht="14.4" x14ac:dyDescent="0.3">
      <c r="A1189" s="54">
        <v>1046397</v>
      </c>
      <c r="B1189" s="54" t="s">
        <v>3393</v>
      </c>
      <c r="C1189" s="37"/>
      <c r="D1189" s="6">
        <v>43360</v>
      </c>
      <c r="E1189" s="56">
        <v>119161.06</v>
      </c>
      <c r="F1189" s="56">
        <v>0</v>
      </c>
      <c r="G1189" s="56">
        <v>119161.06</v>
      </c>
      <c r="H1189" s="37" t="s">
        <v>1646</v>
      </c>
    </row>
    <row r="1190" spans="1:8" ht="14.4" x14ac:dyDescent="0.3">
      <c r="A1190" s="54">
        <v>1216385</v>
      </c>
      <c r="B1190" s="54" t="s">
        <v>3394</v>
      </c>
      <c r="C1190" s="37"/>
      <c r="D1190" s="6">
        <v>43579</v>
      </c>
      <c r="E1190" s="56">
        <v>236807.65</v>
      </c>
      <c r="F1190" s="56">
        <v>0</v>
      </c>
      <c r="G1190" s="56">
        <v>236807.65</v>
      </c>
      <c r="H1190" s="37" t="s">
        <v>1646</v>
      </c>
    </row>
    <row r="1191" spans="1:8" ht="14.4" x14ac:dyDescent="0.3">
      <c r="A1191" s="54">
        <v>1224811</v>
      </c>
      <c r="B1191" s="54" t="s">
        <v>3166</v>
      </c>
      <c r="C1191" s="37"/>
      <c r="D1191" s="6">
        <v>43591</v>
      </c>
      <c r="E1191" s="56">
        <v>293417.90999999997</v>
      </c>
      <c r="F1191" s="56">
        <v>0</v>
      </c>
      <c r="G1191" s="56">
        <v>293417.90999999997</v>
      </c>
      <c r="H1191" s="37" t="s">
        <v>1646</v>
      </c>
    </row>
    <row r="1192" spans="1:8" ht="14.4" x14ac:dyDescent="0.3">
      <c r="A1192" s="54">
        <v>1190953</v>
      </c>
      <c r="B1192" s="54" t="s">
        <v>3395</v>
      </c>
      <c r="C1192" s="37"/>
      <c r="D1192" s="6">
        <v>43671</v>
      </c>
      <c r="E1192" s="56">
        <v>37900.800000000003</v>
      </c>
      <c r="F1192" s="56">
        <v>0</v>
      </c>
      <c r="G1192" s="56">
        <v>37900.800000000003</v>
      </c>
      <c r="H1192" s="37" t="s">
        <v>1646</v>
      </c>
    </row>
    <row r="1193" spans="1:8" ht="14.4" x14ac:dyDescent="0.3">
      <c r="A1193" s="54">
        <v>1046374</v>
      </c>
      <c r="B1193" s="54" t="s">
        <v>3396</v>
      </c>
      <c r="C1193" s="37"/>
      <c r="D1193" s="6">
        <v>43700</v>
      </c>
      <c r="E1193" s="56">
        <v>764854.74</v>
      </c>
      <c r="F1193" s="56">
        <v>0</v>
      </c>
      <c r="G1193" s="56">
        <v>764854.74</v>
      </c>
      <c r="H1193" s="37" t="s">
        <v>1646</v>
      </c>
    </row>
    <row r="1194" spans="1:8" ht="14.4" x14ac:dyDescent="0.3">
      <c r="A1194" s="54">
        <v>1046546</v>
      </c>
      <c r="B1194" s="54" t="s">
        <v>3397</v>
      </c>
      <c r="C1194" s="37"/>
      <c r="D1194" s="6">
        <v>43830</v>
      </c>
      <c r="E1194" s="56">
        <v>762981.89</v>
      </c>
      <c r="F1194" s="56">
        <v>639048.89</v>
      </c>
      <c r="G1194" s="56">
        <v>123933</v>
      </c>
      <c r="H1194" s="37" t="s">
        <v>1646</v>
      </c>
    </row>
    <row r="1195" spans="1:8" ht="14.4" x14ac:dyDescent="0.3">
      <c r="A1195" s="54">
        <v>1066261</v>
      </c>
      <c r="B1195" s="54" t="s">
        <v>3344</v>
      </c>
      <c r="C1195" s="37"/>
      <c r="D1195" s="6">
        <v>43920</v>
      </c>
      <c r="E1195" s="56">
        <v>37584</v>
      </c>
      <c r="F1195" s="56">
        <v>37584</v>
      </c>
      <c r="G1195" s="56">
        <v>0</v>
      </c>
      <c r="H1195" s="37" t="s">
        <v>1646</v>
      </c>
    </row>
    <row r="1196" spans="1:8" ht="14.4" x14ac:dyDescent="0.3">
      <c r="A1196" s="54">
        <v>1046373</v>
      </c>
      <c r="B1196" s="54" t="s">
        <v>3137</v>
      </c>
      <c r="C1196" s="37"/>
      <c r="D1196" s="6">
        <v>43920</v>
      </c>
      <c r="E1196" s="56">
        <v>138551.71</v>
      </c>
      <c r="F1196" s="56">
        <v>0</v>
      </c>
      <c r="G1196" s="56">
        <v>138551.71</v>
      </c>
      <c r="H1196" s="37" t="s">
        <v>1646</v>
      </c>
    </row>
    <row r="1197" spans="1:8" ht="14.4" x14ac:dyDescent="0.3">
      <c r="A1197" s="54">
        <v>1233706</v>
      </c>
      <c r="B1197" s="54" t="s">
        <v>3398</v>
      </c>
      <c r="C1197" s="37"/>
      <c r="D1197" s="6">
        <v>43959</v>
      </c>
      <c r="E1197" s="56">
        <v>283923.59999999998</v>
      </c>
      <c r="F1197" s="56">
        <v>0</v>
      </c>
      <c r="G1197" s="56">
        <v>283923.59999999998</v>
      </c>
      <c r="H1197" s="37" t="s">
        <v>1646</v>
      </c>
    </row>
    <row r="1198" spans="1:8" ht="14.4" x14ac:dyDescent="0.3">
      <c r="A1198" s="54">
        <v>1228830</v>
      </c>
      <c r="B1198" s="54" t="s">
        <v>3399</v>
      </c>
      <c r="C1198" s="37"/>
      <c r="D1198" s="6">
        <v>43964</v>
      </c>
      <c r="E1198" s="56">
        <v>117045.43</v>
      </c>
      <c r="F1198" s="56">
        <v>117045.43</v>
      </c>
      <c r="G1198" s="56">
        <v>0</v>
      </c>
      <c r="H1198" s="37" t="s">
        <v>1646</v>
      </c>
    </row>
    <row r="1199" spans="1:8" ht="14.4" x14ac:dyDescent="0.3">
      <c r="A1199" s="55">
        <v>1081919</v>
      </c>
      <c r="B1199" s="54" t="s">
        <v>87</v>
      </c>
      <c r="C1199" s="37"/>
      <c r="D1199" s="6">
        <v>43977</v>
      </c>
      <c r="E1199" s="56">
        <v>29677.42</v>
      </c>
      <c r="F1199" s="56">
        <v>0</v>
      </c>
      <c r="G1199" s="56">
        <v>29677.42</v>
      </c>
      <c r="H1199" s="37" t="s">
        <v>1646</v>
      </c>
    </row>
    <row r="1200" spans="1:8" ht="14.4" x14ac:dyDescent="0.3">
      <c r="A1200" s="55">
        <v>1195345</v>
      </c>
      <c r="B1200" s="54" t="s">
        <v>3400</v>
      </c>
      <c r="C1200" s="37"/>
      <c r="D1200" s="6">
        <v>43997</v>
      </c>
      <c r="E1200" s="56">
        <v>380506.6</v>
      </c>
      <c r="F1200" s="56">
        <v>380506.6</v>
      </c>
      <c r="G1200" s="56">
        <v>0</v>
      </c>
      <c r="H1200" s="37" t="s">
        <v>1646</v>
      </c>
    </row>
    <row r="1201" spans="1:8" ht="14.4" x14ac:dyDescent="0.3">
      <c r="A1201" s="55">
        <v>1050016</v>
      </c>
      <c r="B1201" s="54" t="s">
        <v>3401</v>
      </c>
      <c r="C1201" s="37"/>
      <c r="D1201" s="6">
        <v>44014</v>
      </c>
      <c r="E1201" s="56">
        <v>16962</v>
      </c>
      <c r="F1201" s="56">
        <v>0</v>
      </c>
      <c r="G1201" s="56">
        <v>16962</v>
      </c>
      <c r="H1201" s="37" t="s">
        <v>1646</v>
      </c>
    </row>
    <row r="1202" spans="1:8" ht="14.4" x14ac:dyDescent="0.3">
      <c r="A1202" s="55">
        <v>1242339</v>
      </c>
      <c r="B1202" s="54" t="s">
        <v>3402</v>
      </c>
      <c r="C1202" s="37"/>
      <c r="D1202" s="6">
        <v>44314</v>
      </c>
      <c r="E1202" s="56">
        <v>153440.10999999999</v>
      </c>
      <c r="F1202" s="56">
        <v>0</v>
      </c>
      <c r="G1202" s="56">
        <v>153440.10999999999</v>
      </c>
      <c r="H1202" s="37" t="s">
        <v>1646</v>
      </c>
    </row>
    <row r="1203" spans="1:8" ht="14.4" x14ac:dyDescent="0.3">
      <c r="A1203" s="55">
        <v>1227108</v>
      </c>
      <c r="B1203" s="54" t="s">
        <v>3403</v>
      </c>
      <c r="C1203" s="37"/>
      <c r="D1203" s="6">
        <v>44348</v>
      </c>
      <c r="E1203" s="56">
        <v>193036</v>
      </c>
      <c r="F1203" s="56">
        <v>0</v>
      </c>
      <c r="G1203" s="56">
        <v>193036</v>
      </c>
      <c r="H1203" s="37" t="s">
        <v>1646</v>
      </c>
    </row>
    <row r="1204" spans="1:8" ht="14.4" x14ac:dyDescent="0.3">
      <c r="A1204" s="55">
        <v>1159497</v>
      </c>
      <c r="B1204" s="54" t="s">
        <v>3404</v>
      </c>
      <c r="C1204" s="37"/>
      <c r="D1204" s="6">
        <v>44405</v>
      </c>
      <c r="E1204" s="56">
        <v>60915.12</v>
      </c>
      <c r="F1204" s="56">
        <v>0</v>
      </c>
      <c r="G1204" s="56">
        <v>60915.12</v>
      </c>
      <c r="H1204" s="37" t="s">
        <v>1646</v>
      </c>
    </row>
    <row r="1205" spans="1:8" ht="14.4" x14ac:dyDescent="0.3">
      <c r="A1205" s="55">
        <v>1193965</v>
      </c>
      <c r="B1205" s="54" t="s">
        <v>3405</v>
      </c>
      <c r="C1205" s="37"/>
      <c r="D1205" s="6">
        <v>44530</v>
      </c>
      <c r="E1205" s="56">
        <v>498115.2</v>
      </c>
      <c r="F1205" s="56">
        <v>498115.2</v>
      </c>
      <c r="G1205" s="56">
        <v>0</v>
      </c>
      <c r="H1205" s="37" t="s">
        <v>1646</v>
      </c>
    </row>
    <row r="1206" spans="1:8" ht="14.4" x14ac:dyDescent="0.3">
      <c r="A1206" s="8">
        <v>1048787</v>
      </c>
      <c r="B1206" s="55" t="s">
        <v>3406</v>
      </c>
      <c r="C1206" s="37"/>
      <c r="D1206" s="6">
        <v>44727</v>
      </c>
      <c r="E1206" s="56">
        <v>273564.65000000002</v>
      </c>
      <c r="F1206" s="56">
        <v>273564.65000000002</v>
      </c>
      <c r="G1206" s="56">
        <v>0</v>
      </c>
      <c r="H1206" s="37" t="s">
        <v>1646</v>
      </c>
    </row>
    <row r="1207" spans="1:8" ht="14.4" x14ac:dyDescent="0.3">
      <c r="A1207" s="8">
        <v>1216384</v>
      </c>
      <c r="B1207" s="55" t="s">
        <v>1774</v>
      </c>
      <c r="C1207" s="37"/>
      <c r="D1207" s="6">
        <v>44971</v>
      </c>
      <c r="E1207" s="56">
        <v>40927.949999999997</v>
      </c>
      <c r="F1207" s="56"/>
      <c r="G1207" s="56">
        <v>40927.949999999997</v>
      </c>
      <c r="H1207" s="37" t="s">
        <v>1646</v>
      </c>
    </row>
    <row r="1208" spans="1:8" ht="14.4" x14ac:dyDescent="0.3">
      <c r="A1208" s="8">
        <v>1234784</v>
      </c>
      <c r="B1208" s="55" t="s">
        <v>3407</v>
      </c>
      <c r="C1208" s="37"/>
      <c r="D1208" s="6">
        <v>44971</v>
      </c>
      <c r="E1208" s="56">
        <v>21792</v>
      </c>
      <c r="F1208" s="56">
        <v>21792</v>
      </c>
      <c r="G1208" s="56">
        <v>0</v>
      </c>
      <c r="H1208" s="37" t="s">
        <v>1646</v>
      </c>
    </row>
    <row r="1209" spans="1:8" ht="14.4" x14ac:dyDescent="0.3">
      <c r="A1209" s="8">
        <v>1164057</v>
      </c>
      <c r="B1209" s="55" t="s">
        <v>3408</v>
      </c>
      <c r="C1209" s="37"/>
      <c r="D1209" s="6">
        <v>45045</v>
      </c>
      <c r="E1209" s="56">
        <v>243819.48</v>
      </c>
      <c r="F1209" s="56">
        <v>162000</v>
      </c>
      <c r="G1209" s="56">
        <v>81819.48000000001</v>
      </c>
      <c r="H1209" s="37" t="s">
        <v>1646</v>
      </c>
    </row>
    <row r="1210" spans="1:8" ht="14.4" x14ac:dyDescent="0.3">
      <c r="A1210" s="8">
        <v>1161164</v>
      </c>
      <c r="B1210" s="55" t="s">
        <v>3409</v>
      </c>
      <c r="C1210" s="37"/>
      <c r="D1210" s="6">
        <v>45077</v>
      </c>
      <c r="E1210" s="56">
        <v>16108</v>
      </c>
      <c r="F1210" s="56">
        <v>0</v>
      </c>
      <c r="G1210" s="56">
        <v>16108</v>
      </c>
      <c r="H1210" s="37" t="s">
        <v>1646</v>
      </c>
    </row>
    <row r="1211" spans="1:8" ht="14.4" x14ac:dyDescent="0.3">
      <c r="A1211" s="8">
        <v>1236140</v>
      </c>
      <c r="B1211" s="55" t="s">
        <v>1622</v>
      </c>
      <c r="C1211" s="37"/>
      <c r="D1211" s="6">
        <v>45149</v>
      </c>
      <c r="E1211" s="56">
        <v>900683.55</v>
      </c>
      <c r="F1211" s="56">
        <v>0</v>
      </c>
      <c r="G1211" s="56">
        <v>900683.55</v>
      </c>
      <c r="H1211" s="37" t="s">
        <v>1646</v>
      </c>
    </row>
    <row r="1212" spans="1:8" ht="14.4" x14ac:dyDescent="0.3">
      <c r="A1212" s="8">
        <v>1242145</v>
      </c>
      <c r="B1212" s="55" t="s">
        <v>1628</v>
      </c>
      <c r="C1212" s="37"/>
      <c r="D1212" s="6">
        <v>45218</v>
      </c>
      <c r="E1212" s="57">
        <v>315670.84000000003</v>
      </c>
      <c r="F1212" s="56">
        <v>0</v>
      </c>
      <c r="G1212" s="56">
        <v>315670.84000000003</v>
      </c>
      <c r="H1212" s="37" t="s">
        <v>1646</v>
      </c>
    </row>
    <row r="1213" spans="1:8" ht="14.4" x14ac:dyDescent="0.3">
      <c r="A1213" s="72">
        <v>1084100</v>
      </c>
      <c r="B1213" s="72" t="s">
        <v>6271</v>
      </c>
      <c r="C1213" s="37"/>
      <c r="D1213" s="73">
        <v>38572</v>
      </c>
      <c r="E1213" s="74">
        <v>276114</v>
      </c>
      <c r="F1213" s="75">
        <v>0</v>
      </c>
      <c r="G1213" s="75">
        <v>276114</v>
      </c>
      <c r="H1213" s="37" t="s">
        <v>1595</v>
      </c>
    </row>
    <row r="1214" spans="1:8" ht="14.4" x14ac:dyDescent="0.3">
      <c r="A1214" s="78">
        <v>1046999</v>
      </c>
      <c r="B1214" s="78" t="s">
        <v>6272</v>
      </c>
      <c r="C1214" s="37"/>
      <c r="D1214" s="79">
        <v>39113</v>
      </c>
      <c r="E1214" s="80">
        <v>679532.4</v>
      </c>
      <c r="F1214" s="80">
        <v>0</v>
      </c>
      <c r="G1214" s="80">
        <v>679532.4</v>
      </c>
      <c r="H1214" s="37" t="s">
        <v>1595</v>
      </c>
    </row>
    <row r="1215" spans="1:8" ht="14.4" x14ac:dyDescent="0.3">
      <c r="A1215" s="78">
        <v>1088582</v>
      </c>
      <c r="B1215" s="78" t="s">
        <v>6273</v>
      </c>
      <c r="C1215" s="37"/>
      <c r="D1215" s="79">
        <v>39244</v>
      </c>
      <c r="E1215" s="80">
        <v>654190.4</v>
      </c>
      <c r="F1215" s="80">
        <v>654190.39999999991</v>
      </c>
      <c r="G1215" s="80">
        <v>0</v>
      </c>
      <c r="H1215" s="37" t="s">
        <v>1595</v>
      </c>
    </row>
    <row r="1216" spans="1:8" ht="14.4" x14ac:dyDescent="0.3">
      <c r="A1216" s="78">
        <v>1103493</v>
      </c>
      <c r="B1216" s="78" t="s">
        <v>6274</v>
      </c>
      <c r="C1216" s="37"/>
      <c r="D1216" s="81">
        <v>39272</v>
      </c>
      <c r="E1216" s="80">
        <v>22968</v>
      </c>
      <c r="F1216" s="80">
        <v>0</v>
      </c>
      <c r="G1216" s="80">
        <v>22968</v>
      </c>
      <c r="H1216" s="37" t="s">
        <v>1595</v>
      </c>
    </row>
    <row r="1217" spans="1:8" ht="14.4" x14ac:dyDescent="0.3">
      <c r="A1217" s="82">
        <v>1095476</v>
      </c>
      <c r="B1217" s="82" t="s">
        <v>6275</v>
      </c>
      <c r="C1217" s="37"/>
      <c r="D1217" s="83">
        <v>39512</v>
      </c>
      <c r="E1217" s="75">
        <v>180203.88</v>
      </c>
      <c r="F1217" s="75">
        <v>180204</v>
      </c>
      <c r="G1217" s="75">
        <v>-0.11999999999534339</v>
      </c>
      <c r="H1217" s="37" t="s">
        <v>1595</v>
      </c>
    </row>
    <row r="1218" spans="1:8" ht="14.4" x14ac:dyDescent="0.3">
      <c r="A1218" s="82">
        <v>1093077</v>
      </c>
      <c r="B1218" s="82" t="s">
        <v>6276</v>
      </c>
      <c r="C1218" s="37"/>
      <c r="D1218" s="83">
        <v>39512</v>
      </c>
      <c r="E1218" s="75">
        <v>153164.20000000001</v>
      </c>
      <c r="F1218" s="75">
        <v>0</v>
      </c>
      <c r="G1218" s="75">
        <v>153164.20000000001</v>
      </c>
      <c r="H1218" s="37" t="s">
        <v>1595</v>
      </c>
    </row>
    <row r="1219" spans="1:8" ht="14.4" x14ac:dyDescent="0.3">
      <c r="A1219" s="82">
        <v>1104579</v>
      </c>
      <c r="B1219" s="82" t="s">
        <v>6277</v>
      </c>
      <c r="C1219" s="37"/>
      <c r="D1219" s="83">
        <v>39512</v>
      </c>
      <c r="E1219" s="75">
        <v>67316</v>
      </c>
      <c r="F1219" s="75">
        <v>67316</v>
      </c>
      <c r="G1219" s="75">
        <v>0</v>
      </c>
      <c r="H1219" s="37" t="s">
        <v>1595</v>
      </c>
    </row>
    <row r="1220" spans="1:8" ht="14.4" x14ac:dyDescent="0.3">
      <c r="A1220" s="82">
        <v>1101239</v>
      </c>
      <c r="B1220" s="82" t="s">
        <v>6278</v>
      </c>
      <c r="C1220" s="37"/>
      <c r="D1220" s="83">
        <v>39512</v>
      </c>
      <c r="E1220" s="75">
        <v>54739.5</v>
      </c>
      <c r="F1220" s="75">
        <v>54739.5</v>
      </c>
      <c r="G1220" s="75">
        <v>0</v>
      </c>
      <c r="H1220" s="37" t="s">
        <v>1595</v>
      </c>
    </row>
    <row r="1221" spans="1:8" ht="14.4" x14ac:dyDescent="0.3">
      <c r="A1221" s="82">
        <v>1103761</v>
      </c>
      <c r="B1221" s="82" t="s">
        <v>6279</v>
      </c>
      <c r="C1221" s="37"/>
      <c r="D1221" s="83">
        <v>39512</v>
      </c>
      <c r="E1221" s="75">
        <v>36960</v>
      </c>
      <c r="F1221" s="75">
        <v>0</v>
      </c>
      <c r="G1221" s="75">
        <v>36960</v>
      </c>
      <c r="H1221" s="37" t="s">
        <v>1595</v>
      </c>
    </row>
    <row r="1222" spans="1:8" ht="14.4" x14ac:dyDescent="0.3">
      <c r="A1222" s="82">
        <v>1046765</v>
      </c>
      <c r="B1222" s="82" t="s">
        <v>6280</v>
      </c>
      <c r="C1222" s="37"/>
      <c r="D1222" s="83">
        <v>39519</v>
      </c>
      <c r="E1222" s="75">
        <v>275137.5</v>
      </c>
      <c r="F1222" s="75">
        <v>275137.5</v>
      </c>
      <c r="G1222" s="75">
        <v>0</v>
      </c>
      <c r="H1222" s="37" t="s">
        <v>1595</v>
      </c>
    </row>
    <row r="1223" spans="1:8" ht="14.4" x14ac:dyDescent="0.3">
      <c r="A1223" s="82">
        <v>1091512</v>
      </c>
      <c r="B1223" s="82" t="s">
        <v>6281</v>
      </c>
      <c r="C1223" s="37"/>
      <c r="D1223" s="83">
        <v>39519</v>
      </c>
      <c r="E1223" s="75">
        <v>74550.5</v>
      </c>
      <c r="F1223" s="75">
        <v>74550.5</v>
      </c>
      <c r="G1223" s="75">
        <v>0</v>
      </c>
      <c r="H1223" s="37" t="s">
        <v>1595</v>
      </c>
    </row>
    <row r="1224" spans="1:8" ht="14.4" x14ac:dyDescent="0.3">
      <c r="A1224" s="82">
        <v>1103331</v>
      </c>
      <c r="B1224" s="82" t="s">
        <v>6282</v>
      </c>
      <c r="C1224" s="37"/>
      <c r="D1224" s="83">
        <v>39519</v>
      </c>
      <c r="E1224" s="75">
        <v>33564</v>
      </c>
      <c r="F1224" s="75">
        <v>33564</v>
      </c>
      <c r="G1224" s="75">
        <v>0</v>
      </c>
      <c r="H1224" s="37" t="s">
        <v>1595</v>
      </c>
    </row>
    <row r="1225" spans="1:8" ht="14.4" x14ac:dyDescent="0.3">
      <c r="A1225" s="82">
        <v>1048520</v>
      </c>
      <c r="B1225" s="82" t="s">
        <v>6283</v>
      </c>
      <c r="C1225" s="37"/>
      <c r="D1225" s="83">
        <v>39542</v>
      </c>
      <c r="E1225" s="75">
        <v>811207.1</v>
      </c>
      <c r="F1225" s="75">
        <v>0</v>
      </c>
      <c r="G1225" s="75">
        <v>811207.1</v>
      </c>
      <c r="H1225" s="37" t="s">
        <v>1595</v>
      </c>
    </row>
    <row r="1226" spans="1:8" ht="14.4" x14ac:dyDescent="0.3">
      <c r="A1226" s="82">
        <v>1093845</v>
      </c>
      <c r="B1226" s="82" t="s">
        <v>6284</v>
      </c>
      <c r="C1226" s="37"/>
      <c r="D1226" s="83">
        <v>39573</v>
      </c>
      <c r="E1226" s="75">
        <v>65148</v>
      </c>
      <c r="F1226" s="75">
        <v>0</v>
      </c>
      <c r="G1226" s="75">
        <v>65148</v>
      </c>
      <c r="H1226" s="37" t="s">
        <v>1595</v>
      </c>
    </row>
    <row r="1227" spans="1:8" ht="14.4" x14ac:dyDescent="0.3">
      <c r="A1227" s="82">
        <v>1047010</v>
      </c>
      <c r="B1227" s="82" t="s">
        <v>6285</v>
      </c>
      <c r="C1227" s="37"/>
      <c r="D1227" s="83">
        <v>39573</v>
      </c>
      <c r="E1227" s="75">
        <v>64149.9</v>
      </c>
      <c r="F1227" s="75">
        <v>0</v>
      </c>
      <c r="G1227" s="75">
        <v>64149.9</v>
      </c>
      <c r="H1227" s="37" t="s">
        <v>1595</v>
      </c>
    </row>
    <row r="1228" spans="1:8" ht="14.4" x14ac:dyDescent="0.3">
      <c r="A1228" s="82">
        <v>1108080</v>
      </c>
      <c r="B1228" s="82" t="s">
        <v>6286</v>
      </c>
      <c r="C1228" s="37"/>
      <c r="D1228" s="83">
        <v>39573</v>
      </c>
      <c r="E1228" s="75">
        <v>45916.800000000003</v>
      </c>
      <c r="F1228" s="75">
        <v>0</v>
      </c>
      <c r="G1228" s="75">
        <v>45916.800000000003</v>
      </c>
      <c r="H1228" s="37" t="s">
        <v>1595</v>
      </c>
    </row>
    <row r="1229" spans="1:8" ht="14.4" x14ac:dyDescent="0.3">
      <c r="A1229" s="82">
        <v>1094599</v>
      </c>
      <c r="B1229" s="82" t="s">
        <v>6287</v>
      </c>
      <c r="C1229" s="37"/>
      <c r="D1229" s="83">
        <v>39576</v>
      </c>
      <c r="E1229" s="75">
        <v>20185</v>
      </c>
      <c r="F1229" s="75">
        <v>0</v>
      </c>
      <c r="G1229" s="75">
        <v>20185</v>
      </c>
      <c r="H1229" s="37" t="s">
        <v>1595</v>
      </c>
    </row>
    <row r="1230" spans="1:8" ht="14.4" x14ac:dyDescent="0.3">
      <c r="A1230" s="82">
        <v>1049372</v>
      </c>
      <c r="B1230" s="82" t="s">
        <v>6288</v>
      </c>
      <c r="C1230" s="37"/>
      <c r="D1230" s="83">
        <v>39609</v>
      </c>
      <c r="E1230" s="75">
        <v>305440</v>
      </c>
      <c r="F1230" s="75">
        <v>80000</v>
      </c>
      <c r="G1230" s="75">
        <v>225440</v>
      </c>
      <c r="H1230" s="37" t="s">
        <v>1595</v>
      </c>
    </row>
    <row r="1231" spans="1:8" ht="14.4" x14ac:dyDescent="0.3">
      <c r="A1231" s="82">
        <v>1101317</v>
      </c>
      <c r="B1231" s="82" t="s">
        <v>6289</v>
      </c>
      <c r="C1231" s="37"/>
      <c r="D1231" s="83">
        <v>39633</v>
      </c>
      <c r="E1231" s="75">
        <v>291002</v>
      </c>
      <c r="F1231" s="75">
        <v>0</v>
      </c>
      <c r="G1231" s="75">
        <v>291002</v>
      </c>
      <c r="H1231" s="37" t="s">
        <v>1595</v>
      </c>
    </row>
    <row r="1232" spans="1:8" ht="14.4" x14ac:dyDescent="0.3">
      <c r="A1232" s="82">
        <v>1047657</v>
      </c>
      <c r="B1232" s="82" t="s">
        <v>6290</v>
      </c>
      <c r="C1232" s="37"/>
      <c r="D1232" s="83">
        <v>39633</v>
      </c>
      <c r="E1232" s="75">
        <v>159178.18</v>
      </c>
      <c r="F1232" s="75">
        <v>0</v>
      </c>
      <c r="G1232" s="75">
        <v>159178.18</v>
      </c>
      <c r="H1232" s="37" t="s">
        <v>1595</v>
      </c>
    </row>
    <row r="1233" spans="1:8" ht="14.4" x14ac:dyDescent="0.3">
      <c r="A1233" s="82">
        <v>1048906</v>
      </c>
      <c r="B1233" s="82" t="s">
        <v>6291</v>
      </c>
      <c r="C1233" s="37"/>
      <c r="D1233" s="83">
        <v>39643</v>
      </c>
      <c r="E1233" s="75">
        <v>46476</v>
      </c>
      <c r="F1233" s="75">
        <v>0</v>
      </c>
      <c r="G1233" s="75">
        <v>46476</v>
      </c>
      <c r="H1233" s="37" t="s">
        <v>1595</v>
      </c>
    </row>
    <row r="1234" spans="1:8" ht="14.4" x14ac:dyDescent="0.3">
      <c r="A1234" s="82">
        <v>1107231</v>
      </c>
      <c r="B1234" s="82" t="s">
        <v>6292</v>
      </c>
      <c r="C1234" s="37"/>
      <c r="D1234" s="83">
        <v>39643</v>
      </c>
      <c r="E1234" s="75">
        <v>197428</v>
      </c>
      <c r="F1234" s="75">
        <v>0</v>
      </c>
      <c r="G1234" s="75">
        <v>197428</v>
      </c>
      <c r="H1234" s="37" t="s">
        <v>1595</v>
      </c>
    </row>
    <row r="1235" spans="1:8" ht="14.4" x14ac:dyDescent="0.3">
      <c r="A1235" s="82">
        <v>1070356</v>
      </c>
      <c r="B1235" s="82" t="s">
        <v>6293</v>
      </c>
      <c r="C1235" s="37"/>
      <c r="D1235" s="83">
        <v>39643</v>
      </c>
      <c r="E1235" s="75">
        <v>58895.7</v>
      </c>
      <c r="F1235" s="75">
        <v>0</v>
      </c>
      <c r="G1235" s="75">
        <v>58895.7</v>
      </c>
      <c r="H1235" s="37" t="s">
        <v>1595</v>
      </c>
    </row>
    <row r="1236" spans="1:8" ht="14.4" x14ac:dyDescent="0.3">
      <c r="A1236" s="82">
        <v>1096204</v>
      </c>
      <c r="B1236" s="82" t="s">
        <v>6294</v>
      </c>
      <c r="C1236" s="37"/>
      <c r="D1236" s="83">
        <v>39643</v>
      </c>
      <c r="E1236" s="75">
        <v>8149.6</v>
      </c>
      <c r="F1236" s="75">
        <v>8149.6</v>
      </c>
      <c r="G1236" s="75">
        <v>0</v>
      </c>
      <c r="H1236" s="37" t="s">
        <v>1595</v>
      </c>
    </row>
    <row r="1237" spans="1:8" ht="14.4" x14ac:dyDescent="0.3">
      <c r="A1237" s="82">
        <v>1046876</v>
      </c>
      <c r="B1237" s="82" t="s">
        <v>6295</v>
      </c>
      <c r="C1237" s="37"/>
      <c r="D1237" s="83">
        <v>39643</v>
      </c>
      <c r="E1237" s="75">
        <v>44040</v>
      </c>
      <c r="F1237" s="75">
        <v>44040</v>
      </c>
      <c r="G1237" s="75">
        <v>0</v>
      </c>
      <c r="H1237" s="37" t="s">
        <v>1595</v>
      </c>
    </row>
    <row r="1238" spans="1:8" ht="14.4" x14ac:dyDescent="0.3">
      <c r="A1238" s="82">
        <v>1050841</v>
      </c>
      <c r="B1238" s="82" t="s">
        <v>6296</v>
      </c>
      <c r="C1238" s="37"/>
      <c r="D1238" s="83">
        <v>39798</v>
      </c>
      <c r="E1238" s="75">
        <v>280710.24</v>
      </c>
      <c r="F1238" s="75">
        <v>16992</v>
      </c>
      <c r="G1238" s="75">
        <v>263718.24</v>
      </c>
      <c r="H1238" s="37" t="s">
        <v>1595</v>
      </c>
    </row>
    <row r="1239" spans="1:8" ht="14.4" x14ac:dyDescent="0.3">
      <c r="A1239" s="82">
        <v>1129761</v>
      </c>
      <c r="B1239" s="82" t="s">
        <v>6297</v>
      </c>
      <c r="C1239" s="37"/>
      <c r="D1239" s="83">
        <v>39798</v>
      </c>
      <c r="E1239" s="75">
        <v>53150</v>
      </c>
      <c r="F1239" s="75">
        <v>53150</v>
      </c>
      <c r="G1239" s="75">
        <v>0</v>
      </c>
      <c r="H1239" s="37" t="s">
        <v>1595</v>
      </c>
    </row>
    <row r="1240" spans="1:8" ht="14.4" x14ac:dyDescent="0.3">
      <c r="A1240" s="82">
        <v>1047089</v>
      </c>
      <c r="B1240" s="84" t="s">
        <v>6298</v>
      </c>
      <c r="C1240" s="37"/>
      <c r="D1240" s="83">
        <v>39854</v>
      </c>
      <c r="E1240" s="75">
        <v>448042.6</v>
      </c>
      <c r="F1240" s="76">
        <v>500000</v>
      </c>
      <c r="G1240" s="75">
        <v>-51957.400000000023</v>
      </c>
      <c r="H1240" s="37" t="s">
        <v>1595</v>
      </c>
    </row>
    <row r="1241" spans="1:8" ht="14.4" x14ac:dyDescent="0.3">
      <c r="A1241" s="82">
        <v>1106722</v>
      </c>
      <c r="B1241" s="82" t="s">
        <v>6299</v>
      </c>
      <c r="C1241" s="37"/>
      <c r="D1241" s="83">
        <v>39854</v>
      </c>
      <c r="E1241" s="75">
        <v>143705</v>
      </c>
      <c r="F1241" s="75">
        <v>143705</v>
      </c>
      <c r="G1241" s="75">
        <v>0</v>
      </c>
      <c r="H1241" s="37" t="s">
        <v>1595</v>
      </c>
    </row>
    <row r="1242" spans="1:8" ht="14.4" x14ac:dyDescent="0.3">
      <c r="A1242" s="82">
        <v>1085497</v>
      </c>
      <c r="B1242" s="82" t="s">
        <v>6300</v>
      </c>
      <c r="C1242" s="37"/>
      <c r="D1242" s="83">
        <v>39854</v>
      </c>
      <c r="E1242" s="75">
        <v>128866</v>
      </c>
      <c r="F1242" s="75">
        <v>128866</v>
      </c>
      <c r="G1242" s="75">
        <v>0</v>
      </c>
      <c r="H1242" s="37" t="s">
        <v>1595</v>
      </c>
    </row>
    <row r="1243" spans="1:8" ht="14.4" x14ac:dyDescent="0.3">
      <c r="A1243" s="82">
        <v>1126018</v>
      </c>
      <c r="B1243" s="82" t="s">
        <v>6301</v>
      </c>
      <c r="C1243" s="37"/>
      <c r="D1243" s="83">
        <v>39854</v>
      </c>
      <c r="E1243" s="75">
        <v>57408</v>
      </c>
      <c r="F1243" s="75">
        <v>0</v>
      </c>
      <c r="G1243" s="75">
        <v>57408</v>
      </c>
      <c r="H1243" s="37" t="s">
        <v>1595</v>
      </c>
    </row>
    <row r="1244" spans="1:8" ht="14.4" x14ac:dyDescent="0.3">
      <c r="A1244" s="82">
        <v>1088014</v>
      </c>
      <c r="B1244" s="82" t="s">
        <v>6302</v>
      </c>
      <c r="C1244" s="37"/>
      <c r="D1244" s="83">
        <v>39854</v>
      </c>
      <c r="E1244" s="75">
        <v>26380</v>
      </c>
      <c r="F1244" s="75">
        <v>0</v>
      </c>
      <c r="G1244" s="75">
        <v>26380</v>
      </c>
      <c r="H1244" s="37" t="s">
        <v>1595</v>
      </c>
    </row>
    <row r="1245" spans="1:8" ht="14.4" x14ac:dyDescent="0.3">
      <c r="A1245" s="82">
        <v>1126499</v>
      </c>
      <c r="B1245" s="82" t="s">
        <v>6303</v>
      </c>
      <c r="C1245" s="37"/>
      <c r="D1245" s="83">
        <v>40094</v>
      </c>
      <c r="E1245" s="75">
        <v>37854</v>
      </c>
      <c r="F1245" s="75">
        <v>43470.07</v>
      </c>
      <c r="G1245" s="75">
        <v>-5616.07</v>
      </c>
      <c r="H1245" s="37" t="s">
        <v>1595</v>
      </c>
    </row>
    <row r="1246" spans="1:8" ht="14.4" x14ac:dyDescent="0.3">
      <c r="A1246" s="82">
        <v>1134729</v>
      </c>
      <c r="B1246" s="82" t="s">
        <v>6304</v>
      </c>
      <c r="C1246" s="37"/>
      <c r="D1246" s="83">
        <v>40094</v>
      </c>
      <c r="E1246" s="75">
        <v>98334</v>
      </c>
      <c r="F1246" s="75">
        <v>0</v>
      </c>
      <c r="G1246" s="75">
        <v>98334</v>
      </c>
      <c r="H1246" s="37" t="s">
        <v>1595</v>
      </c>
    </row>
    <row r="1247" spans="1:8" ht="14.4" x14ac:dyDescent="0.3">
      <c r="A1247" s="82">
        <v>1121692</v>
      </c>
      <c r="B1247" s="82" t="s">
        <v>6305</v>
      </c>
      <c r="C1247" s="37"/>
      <c r="D1247" s="83">
        <v>40094</v>
      </c>
      <c r="E1247" s="75">
        <v>67158</v>
      </c>
      <c r="F1247" s="75">
        <v>67158</v>
      </c>
      <c r="G1247" s="75">
        <v>0</v>
      </c>
      <c r="H1247" s="37" t="s">
        <v>1595</v>
      </c>
    </row>
    <row r="1248" spans="1:8" ht="14.4" x14ac:dyDescent="0.3">
      <c r="A1248" s="82">
        <v>1098154</v>
      </c>
      <c r="B1248" s="82" t="s">
        <v>6306</v>
      </c>
      <c r="C1248" s="37"/>
      <c r="D1248" s="83">
        <v>40150</v>
      </c>
      <c r="E1248" s="75">
        <v>157471</v>
      </c>
      <c r="F1248" s="75">
        <v>0</v>
      </c>
      <c r="G1248" s="75">
        <v>157471</v>
      </c>
      <c r="H1248" s="37" t="s">
        <v>1595</v>
      </c>
    </row>
    <row r="1249" spans="1:8" ht="14.4" x14ac:dyDescent="0.3">
      <c r="A1249" s="82">
        <v>1046779</v>
      </c>
      <c r="B1249" s="82" t="s">
        <v>6307</v>
      </c>
      <c r="C1249" s="37"/>
      <c r="D1249" s="83">
        <v>40150</v>
      </c>
      <c r="E1249" s="75">
        <v>325255.5</v>
      </c>
      <c r="F1249" s="75">
        <v>325255.5</v>
      </c>
      <c r="G1249" s="75">
        <v>0</v>
      </c>
      <c r="H1249" s="37" t="s">
        <v>1595</v>
      </c>
    </row>
    <row r="1250" spans="1:8" ht="14.4" x14ac:dyDescent="0.3">
      <c r="A1250" s="82">
        <v>1092154</v>
      </c>
      <c r="B1250" s="72" t="s">
        <v>6308</v>
      </c>
      <c r="C1250" s="37"/>
      <c r="D1250" s="83">
        <v>40196</v>
      </c>
      <c r="E1250" s="75">
        <v>359315</v>
      </c>
      <c r="F1250" s="75">
        <v>329344</v>
      </c>
      <c r="G1250" s="75">
        <v>29971</v>
      </c>
      <c r="H1250" s="37" t="s">
        <v>1595</v>
      </c>
    </row>
    <row r="1251" spans="1:8" ht="14.4" x14ac:dyDescent="0.3">
      <c r="A1251" s="82">
        <v>1138684</v>
      </c>
      <c r="B1251" s="82" t="s">
        <v>6309</v>
      </c>
      <c r="C1251" s="37"/>
      <c r="D1251" s="83">
        <v>40196</v>
      </c>
      <c r="E1251" s="75">
        <v>17640</v>
      </c>
      <c r="F1251" s="75">
        <v>0</v>
      </c>
      <c r="G1251" s="75">
        <v>17640</v>
      </c>
      <c r="H1251" s="37" t="s">
        <v>1595</v>
      </c>
    </row>
    <row r="1252" spans="1:8" ht="14.4" x14ac:dyDescent="0.3">
      <c r="A1252" s="82">
        <v>1131800</v>
      </c>
      <c r="B1252" s="82" t="s">
        <v>4375</v>
      </c>
      <c r="C1252" s="37"/>
      <c r="D1252" s="83">
        <v>40196</v>
      </c>
      <c r="E1252" s="75">
        <v>119619.6</v>
      </c>
      <c r="F1252" s="75">
        <v>0</v>
      </c>
      <c r="G1252" s="75">
        <v>119619.6</v>
      </c>
      <c r="H1252" s="37" t="s">
        <v>1595</v>
      </c>
    </row>
    <row r="1253" spans="1:8" ht="14.4" x14ac:dyDescent="0.3">
      <c r="A1253" s="82">
        <v>1046606</v>
      </c>
      <c r="B1253" s="82" t="s">
        <v>6310</v>
      </c>
      <c r="C1253" s="37"/>
      <c r="D1253" s="83">
        <v>40198</v>
      </c>
      <c r="E1253" s="75">
        <v>70889.259999999995</v>
      </c>
      <c r="F1253" s="75">
        <v>73890</v>
      </c>
      <c r="G1253" s="75">
        <v>-3000.7400000000052</v>
      </c>
      <c r="H1253" s="37" t="s">
        <v>1595</v>
      </c>
    </row>
    <row r="1254" spans="1:8" ht="14.4" x14ac:dyDescent="0.3">
      <c r="A1254" s="82">
        <v>1144494</v>
      </c>
      <c r="B1254" s="82" t="s">
        <v>6311</v>
      </c>
      <c r="C1254" s="37"/>
      <c r="D1254" s="83">
        <v>40198</v>
      </c>
      <c r="E1254" s="75">
        <v>1097904</v>
      </c>
      <c r="F1254" s="75">
        <v>0</v>
      </c>
      <c r="G1254" s="75">
        <v>1097904</v>
      </c>
      <c r="H1254" s="37" t="s">
        <v>1595</v>
      </c>
    </row>
    <row r="1255" spans="1:8" ht="14.4" x14ac:dyDescent="0.3">
      <c r="A1255" s="82">
        <v>1097656</v>
      </c>
      <c r="B1255" s="82" t="s">
        <v>6312</v>
      </c>
      <c r="C1255" s="37"/>
      <c r="D1255" s="83">
        <v>40198</v>
      </c>
      <c r="E1255" s="75">
        <v>27615</v>
      </c>
      <c r="F1255" s="75">
        <v>0</v>
      </c>
      <c r="G1255" s="75">
        <v>27615</v>
      </c>
      <c r="H1255" s="37" t="s">
        <v>1595</v>
      </c>
    </row>
    <row r="1256" spans="1:8" ht="14.4" x14ac:dyDescent="0.3">
      <c r="A1256" s="82">
        <v>1102006</v>
      </c>
      <c r="B1256" s="82" t="s">
        <v>6313</v>
      </c>
      <c r="C1256" s="37"/>
      <c r="D1256" s="83">
        <v>40198</v>
      </c>
      <c r="E1256" s="75">
        <v>55636</v>
      </c>
      <c r="F1256" s="74">
        <v>55636</v>
      </c>
      <c r="G1256" s="75">
        <v>0</v>
      </c>
      <c r="H1256" s="37" t="s">
        <v>1595</v>
      </c>
    </row>
    <row r="1257" spans="1:8" ht="14.4" x14ac:dyDescent="0.3">
      <c r="A1257" s="82">
        <v>1100098</v>
      </c>
      <c r="B1257" s="82" t="s">
        <v>6314</v>
      </c>
      <c r="C1257" s="37"/>
      <c r="D1257" s="83">
        <v>40241</v>
      </c>
      <c r="E1257" s="75">
        <v>58432</v>
      </c>
      <c r="F1257" s="75">
        <v>0</v>
      </c>
      <c r="G1257" s="75">
        <v>58432</v>
      </c>
      <c r="H1257" s="37" t="s">
        <v>1595</v>
      </c>
    </row>
    <row r="1258" spans="1:8" ht="14.4" x14ac:dyDescent="0.3">
      <c r="A1258" s="82">
        <v>1070153</v>
      </c>
      <c r="B1258" s="82" t="s">
        <v>6315</v>
      </c>
      <c r="C1258" s="37"/>
      <c r="D1258" s="83">
        <v>40250</v>
      </c>
      <c r="E1258" s="75">
        <v>52482</v>
      </c>
      <c r="F1258" s="75">
        <v>52482</v>
      </c>
      <c r="G1258" s="75">
        <v>0</v>
      </c>
      <c r="H1258" s="37" t="s">
        <v>1595</v>
      </c>
    </row>
    <row r="1259" spans="1:8" ht="14.4" x14ac:dyDescent="0.3">
      <c r="A1259" s="82">
        <v>1097047</v>
      </c>
      <c r="B1259" s="82" t="s">
        <v>6316</v>
      </c>
      <c r="C1259" s="37"/>
      <c r="D1259" s="83">
        <v>40282</v>
      </c>
      <c r="E1259" s="75">
        <v>65779.600000000006</v>
      </c>
      <c r="F1259" s="75">
        <v>0</v>
      </c>
      <c r="G1259" s="75">
        <v>65779.600000000006</v>
      </c>
      <c r="H1259" s="37" t="s">
        <v>1595</v>
      </c>
    </row>
    <row r="1260" spans="1:8" ht="14.4" x14ac:dyDescent="0.3">
      <c r="A1260" s="82">
        <v>1121723</v>
      </c>
      <c r="B1260" s="82" t="s">
        <v>6317</v>
      </c>
      <c r="C1260" s="37"/>
      <c r="D1260" s="83">
        <v>40297</v>
      </c>
      <c r="E1260" s="75">
        <v>66832</v>
      </c>
      <c r="F1260" s="75">
        <v>66832</v>
      </c>
      <c r="G1260" s="75">
        <v>0</v>
      </c>
      <c r="H1260" s="37" t="s">
        <v>1595</v>
      </c>
    </row>
    <row r="1261" spans="1:8" ht="14.4" x14ac:dyDescent="0.3">
      <c r="A1261" s="82">
        <v>1148882</v>
      </c>
      <c r="B1261" s="82" t="s">
        <v>6318</v>
      </c>
      <c r="C1261" s="37"/>
      <c r="D1261" s="83">
        <v>40297</v>
      </c>
      <c r="E1261" s="75">
        <v>75882</v>
      </c>
      <c r="F1261" s="75">
        <v>0</v>
      </c>
      <c r="G1261" s="75">
        <v>75882</v>
      </c>
      <c r="H1261" s="37" t="s">
        <v>1595</v>
      </c>
    </row>
    <row r="1262" spans="1:8" ht="14.4" x14ac:dyDescent="0.3">
      <c r="A1262" s="82">
        <v>1138505</v>
      </c>
      <c r="B1262" s="82" t="s">
        <v>6319</v>
      </c>
      <c r="C1262" s="37"/>
      <c r="D1262" s="83">
        <v>40297</v>
      </c>
      <c r="E1262" s="75">
        <v>22842</v>
      </c>
      <c r="F1262" s="75">
        <v>0</v>
      </c>
      <c r="G1262" s="75">
        <v>22842</v>
      </c>
      <c r="H1262" s="37" t="s">
        <v>1595</v>
      </c>
    </row>
    <row r="1263" spans="1:8" ht="14.4" x14ac:dyDescent="0.3">
      <c r="A1263" s="82">
        <v>1047501</v>
      </c>
      <c r="B1263" s="82" t="s">
        <v>6320</v>
      </c>
      <c r="C1263" s="37"/>
      <c r="D1263" s="83">
        <v>40297</v>
      </c>
      <c r="E1263" s="75">
        <v>536507.74</v>
      </c>
      <c r="F1263" s="75">
        <v>536507.73</v>
      </c>
      <c r="G1263" s="75">
        <v>1.0000000009313226E-2</v>
      </c>
      <c r="H1263" s="37" t="s">
        <v>1595</v>
      </c>
    </row>
    <row r="1264" spans="1:8" ht="14.4" x14ac:dyDescent="0.3">
      <c r="A1264" s="82">
        <v>1142106</v>
      </c>
      <c r="B1264" s="85" t="s">
        <v>6321</v>
      </c>
      <c r="C1264" s="37"/>
      <c r="D1264" s="83">
        <v>40365</v>
      </c>
      <c r="E1264" s="75">
        <v>16852</v>
      </c>
      <c r="F1264" s="76">
        <v>24391.16</v>
      </c>
      <c r="G1264" s="75">
        <v>-7539.16</v>
      </c>
      <c r="H1264" s="37" t="s">
        <v>1595</v>
      </c>
    </row>
    <row r="1265" spans="1:8" ht="14.4" x14ac:dyDescent="0.3">
      <c r="A1265" s="82">
        <v>1049060</v>
      </c>
      <c r="B1265" s="82" t="s">
        <v>6322</v>
      </c>
      <c r="C1265" s="37"/>
      <c r="D1265" s="83">
        <v>40365</v>
      </c>
      <c r="E1265" s="75">
        <v>16440</v>
      </c>
      <c r="F1265" s="75">
        <v>0</v>
      </c>
      <c r="G1265" s="75">
        <v>16440</v>
      </c>
      <c r="H1265" s="37" t="s">
        <v>1595</v>
      </c>
    </row>
    <row r="1266" spans="1:8" ht="14.4" x14ac:dyDescent="0.3">
      <c r="A1266" s="82">
        <v>1113122</v>
      </c>
      <c r="B1266" s="82" t="s">
        <v>6323</v>
      </c>
      <c r="C1266" s="37"/>
      <c r="D1266" s="83">
        <v>40365</v>
      </c>
      <c r="E1266" s="75">
        <v>171007</v>
      </c>
      <c r="F1266" s="75">
        <v>171007</v>
      </c>
      <c r="G1266" s="75">
        <v>0</v>
      </c>
      <c r="H1266" s="37" t="s">
        <v>1595</v>
      </c>
    </row>
    <row r="1267" spans="1:8" ht="14.4" x14ac:dyDescent="0.3">
      <c r="A1267" s="82">
        <v>1048229</v>
      </c>
      <c r="B1267" s="82" t="s">
        <v>6324</v>
      </c>
      <c r="C1267" s="37"/>
      <c r="D1267" s="83">
        <v>40403</v>
      </c>
      <c r="E1267" s="75">
        <v>90240</v>
      </c>
      <c r="F1267" s="75">
        <v>0</v>
      </c>
      <c r="G1267" s="75">
        <v>90240</v>
      </c>
      <c r="H1267" s="37" t="s">
        <v>1595</v>
      </c>
    </row>
    <row r="1268" spans="1:8" ht="14.4" x14ac:dyDescent="0.3">
      <c r="A1268" s="72">
        <v>1093258</v>
      </c>
      <c r="B1268" s="72" t="s">
        <v>6325</v>
      </c>
      <c r="C1268" s="37"/>
      <c r="D1268" s="73">
        <v>40422</v>
      </c>
      <c r="E1268" s="74">
        <v>26892</v>
      </c>
      <c r="F1268" s="75">
        <v>0</v>
      </c>
      <c r="G1268" s="75">
        <v>26892</v>
      </c>
      <c r="H1268" s="37" t="s">
        <v>1595</v>
      </c>
    </row>
    <row r="1269" spans="1:8" ht="14.4" x14ac:dyDescent="0.3">
      <c r="A1269" s="72">
        <v>1110527</v>
      </c>
      <c r="B1269" s="72" t="s">
        <v>6326</v>
      </c>
      <c r="C1269" s="37"/>
      <c r="D1269" s="73">
        <v>40422</v>
      </c>
      <c r="E1269" s="74">
        <v>77478</v>
      </c>
      <c r="F1269" s="75">
        <v>70000</v>
      </c>
      <c r="G1269" s="75">
        <v>7478</v>
      </c>
      <c r="H1269" s="37" t="s">
        <v>1595</v>
      </c>
    </row>
    <row r="1270" spans="1:8" ht="14.4" x14ac:dyDescent="0.3">
      <c r="A1270" s="72">
        <v>1155387</v>
      </c>
      <c r="B1270" s="72" t="s">
        <v>6327</v>
      </c>
      <c r="C1270" s="37"/>
      <c r="D1270" s="73">
        <v>40427</v>
      </c>
      <c r="E1270" s="74">
        <v>113652</v>
      </c>
      <c r="F1270" s="75">
        <v>0</v>
      </c>
      <c r="G1270" s="75">
        <v>113652</v>
      </c>
      <c r="H1270" s="37" t="s">
        <v>1595</v>
      </c>
    </row>
    <row r="1271" spans="1:8" ht="14.4" x14ac:dyDescent="0.3">
      <c r="A1271" s="72">
        <v>1048166</v>
      </c>
      <c r="B1271" s="72" t="s">
        <v>6328</v>
      </c>
      <c r="C1271" s="37"/>
      <c r="D1271" s="73">
        <v>40480</v>
      </c>
      <c r="E1271" s="74">
        <v>192824.4</v>
      </c>
      <c r="F1271" s="75">
        <v>192824.4</v>
      </c>
      <c r="G1271" s="75">
        <v>0</v>
      </c>
      <c r="H1271" s="37" t="s">
        <v>1595</v>
      </c>
    </row>
    <row r="1272" spans="1:8" ht="14.4" x14ac:dyDescent="0.3">
      <c r="A1272" s="72">
        <v>1050390</v>
      </c>
      <c r="B1272" s="86" t="s">
        <v>6329</v>
      </c>
      <c r="C1272" s="37"/>
      <c r="D1272" s="73">
        <v>40534</v>
      </c>
      <c r="E1272" s="74">
        <v>52816</v>
      </c>
      <c r="F1272" s="76">
        <v>80000</v>
      </c>
      <c r="G1272" s="75">
        <v>-27184</v>
      </c>
      <c r="H1272" s="37" t="s">
        <v>1595</v>
      </c>
    </row>
    <row r="1273" spans="1:8" ht="14.4" x14ac:dyDescent="0.3">
      <c r="A1273" s="72">
        <v>1120934</v>
      </c>
      <c r="B1273" s="86" t="s">
        <v>6330</v>
      </c>
      <c r="C1273" s="37"/>
      <c r="D1273" s="73">
        <v>40547</v>
      </c>
      <c r="E1273" s="74">
        <v>65936</v>
      </c>
      <c r="F1273" s="76">
        <v>65000</v>
      </c>
      <c r="G1273" s="75">
        <v>936</v>
      </c>
      <c r="H1273" s="37" t="s">
        <v>1595</v>
      </c>
    </row>
    <row r="1274" spans="1:8" ht="14.4" x14ac:dyDescent="0.3">
      <c r="A1274" s="72">
        <v>1048960</v>
      </c>
      <c r="B1274" s="72" t="s">
        <v>2460</v>
      </c>
      <c r="C1274" s="37"/>
      <c r="D1274" s="73">
        <v>40645</v>
      </c>
      <c r="E1274" s="74">
        <v>69066</v>
      </c>
      <c r="F1274" s="75">
        <v>0</v>
      </c>
      <c r="G1274" s="75">
        <v>69066</v>
      </c>
      <c r="H1274" s="37" t="s">
        <v>1595</v>
      </c>
    </row>
    <row r="1275" spans="1:8" ht="14.4" x14ac:dyDescent="0.3">
      <c r="A1275" s="72">
        <v>1109159</v>
      </c>
      <c r="B1275" s="72" t="s">
        <v>6331</v>
      </c>
      <c r="C1275" s="37"/>
      <c r="D1275" s="73">
        <v>40645</v>
      </c>
      <c r="E1275" s="74">
        <v>74908</v>
      </c>
      <c r="F1275" s="75">
        <v>0</v>
      </c>
      <c r="G1275" s="75">
        <v>74908</v>
      </c>
      <c r="H1275" s="37" t="s">
        <v>1595</v>
      </c>
    </row>
    <row r="1276" spans="1:8" ht="14.4" x14ac:dyDescent="0.3">
      <c r="A1276" s="72">
        <v>1156672</v>
      </c>
      <c r="B1276" s="72" t="s">
        <v>6332</v>
      </c>
      <c r="C1276" s="37"/>
      <c r="D1276" s="73">
        <v>40645</v>
      </c>
      <c r="E1276" s="74">
        <v>137052</v>
      </c>
      <c r="F1276" s="75">
        <v>136200</v>
      </c>
      <c r="G1276" s="75">
        <v>852</v>
      </c>
      <c r="H1276" s="37" t="s">
        <v>1595</v>
      </c>
    </row>
    <row r="1277" spans="1:8" ht="14.4" x14ac:dyDescent="0.3">
      <c r="A1277" s="72">
        <v>1159576</v>
      </c>
      <c r="B1277" s="86" t="s">
        <v>6333</v>
      </c>
      <c r="C1277" s="37"/>
      <c r="D1277" s="73">
        <v>40645</v>
      </c>
      <c r="E1277" s="74">
        <v>22338</v>
      </c>
      <c r="F1277" s="76">
        <v>22338</v>
      </c>
      <c r="G1277" s="75">
        <v>0</v>
      </c>
      <c r="H1277" s="37" t="s">
        <v>1595</v>
      </c>
    </row>
    <row r="1278" spans="1:8" ht="14.4" x14ac:dyDescent="0.3">
      <c r="A1278" s="72">
        <v>1158184</v>
      </c>
      <c r="B1278" s="72" t="s">
        <v>6334</v>
      </c>
      <c r="C1278" s="37"/>
      <c r="D1278" s="73">
        <v>40669</v>
      </c>
      <c r="E1278" s="74">
        <v>556888</v>
      </c>
      <c r="F1278" s="75">
        <v>0</v>
      </c>
      <c r="G1278" s="75">
        <v>556888</v>
      </c>
      <c r="H1278" s="37" t="s">
        <v>1595</v>
      </c>
    </row>
    <row r="1279" spans="1:8" ht="14.4" x14ac:dyDescent="0.3">
      <c r="A1279" s="72">
        <v>1142242</v>
      </c>
      <c r="B1279" s="72" t="s">
        <v>6335</v>
      </c>
      <c r="C1279" s="37"/>
      <c r="D1279" s="73">
        <v>40669</v>
      </c>
      <c r="E1279" s="74">
        <v>339624</v>
      </c>
      <c r="F1279" s="75">
        <v>339624</v>
      </c>
      <c r="G1279" s="75">
        <v>0</v>
      </c>
      <c r="H1279" s="37" t="s">
        <v>1595</v>
      </c>
    </row>
    <row r="1280" spans="1:8" ht="14.4" x14ac:dyDescent="0.3">
      <c r="A1280" s="72">
        <v>1100359</v>
      </c>
      <c r="B1280" s="72" t="s">
        <v>6336</v>
      </c>
      <c r="C1280" s="37"/>
      <c r="D1280" s="73">
        <v>40669</v>
      </c>
      <c r="E1280" s="74">
        <v>35721</v>
      </c>
      <c r="F1280" s="75">
        <v>0</v>
      </c>
      <c r="G1280" s="75">
        <v>35721</v>
      </c>
      <c r="H1280" s="37" t="s">
        <v>1595</v>
      </c>
    </row>
    <row r="1281" spans="1:8" ht="14.4" x14ac:dyDescent="0.3">
      <c r="A1281" s="72">
        <v>1138943</v>
      </c>
      <c r="B1281" s="72" t="s">
        <v>6337</v>
      </c>
      <c r="C1281" s="37"/>
      <c r="D1281" s="73">
        <v>40669</v>
      </c>
      <c r="E1281" s="74">
        <v>11072</v>
      </c>
      <c r="F1281" s="75">
        <v>0</v>
      </c>
      <c r="G1281" s="75">
        <v>11072</v>
      </c>
      <c r="H1281" s="37" t="s">
        <v>1595</v>
      </c>
    </row>
    <row r="1282" spans="1:8" ht="14.4" x14ac:dyDescent="0.3">
      <c r="A1282" s="72">
        <v>1047032</v>
      </c>
      <c r="B1282" s="72" t="s">
        <v>2997</v>
      </c>
      <c r="C1282" s="37"/>
      <c r="D1282" s="73">
        <v>40669</v>
      </c>
      <c r="E1282" s="74">
        <v>54521</v>
      </c>
      <c r="F1282" s="75">
        <v>0</v>
      </c>
      <c r="G1282" s="75">
        <v>54521</v>
      </c>
      <c r="H1282" s="37" t="s">
        <v>1595</v>
      </c>
    </row>
    <row r="1283" spans="1:8" ht="14.4" x14ac:dyDescent="0.3">
      <c r="A1283" s="72">
        <v>1047275</v>
      </c>
      <c r="B1283" s="72" t="s">
        <v>6338</v>
      </c>
      <c r="C1283" s="37"/>
      <c r="D1283" s="73">
        <v>40669</v>
      </c>
      <c r="E1283" s="74">
        <v>194128</v>
      </c>
      <c r="F1283" s="75">
        <v>0</v>
      </c>
      <c r="G1283" s="75">
        <v>194128</v>
      </c>
      <c r="H1283" s="37" t="s">
        <v>1595</v>
      </c>
    </row>
    <row r="1284" spans="1:8" ht="14.4" x14ac:dyDescent="0.3">
      <c r="A1284" s="72">
        <v>1147066</v>
      </c>
      <c r="B1284" s="72" t="s">
        <v>6339</v>
      </c>
      <c r="C1284" s="37"/>
      <c r="D1284" s="73">
        <v>40669</v>
      </c>
      <c r="E1284" s="74">
        <v>41164.800000000003</v>
      </c>
      <c r="F1284" s="75">
        <v>0</v>
      </c>
      <c r="G1284" s="75">
        <v>41164.800000000003</v>
      </c>
      <c r="H1284" s="37" t="s">
        <v>1595</v>
      </c>
    </row>
    <row r="1285" spans="1:8" ht="14.4" x14ac:dyDescent="0.3">
      <c r="A1285" s="72">
        <v>1121664</v>
      </c>
      <c r="B1285" s="72" t="s">
        <v>6340</v>
      </c>
      <c r="C1285" s="37"/>
      <c r="D1285" s="73">
        <v>40872</v>
      </c>
      <c r="E1285" s="74">
        <v>31850.400000000001</v>
      </c>
      <c r="F1285" s="75">
        <v>0</v>
      </c>
      <c r="G1285" s="75">
        <v>31850.400000000001</v>
      </c>
      <c r="H1285" s="37" t="s">
        <v>1595</v>
      </c>
    </row>
    <row r="1286" spans="1:8" ht="14.4" x14ac:dyDescent="0.3">
      <c r="A1286" s="72">
        <v>1064541</v>
      </c>
      <c r="B1286" s="72" t="s">
        <v>6341</v>
      </c>
      <c r="C1286" s="37"/>
      <c r="D1286" s="73">
        <v>40872</v>
      </c>
      <c r="E1286" s="74">
        <v>116117.6</v>
      </c>
      <c r="F1286" s="76">
        <v>22381.62</v>
      </c>
      <c r="G1286" s="75">
        <v>93735.98000000001</v>
      </c>
      <c r="H1286" s="37" t="s">
        <v>1595</v>
      </c>
    </row>
    <row r="1287" spans="1:8" ht="14.4" x14ac:dyDescent="0.3">
      <c r="A1287" s="72">
        <v>1155437</v>
      </c>
      <c r="B1287" s="72" t="s">
        <v>6342</v>
      </c>
      <c r="C1287" s="37"/>
      <c r="D1287" s="73">
        <v>40872</v>
      </c>
      <c r="E1287" s="74">
        <v>36224</v>
      </c>
      <c r="F1287" s="75">
        <v>36224</v>
      </c>
      <c r="G1287" s="75">
        <v>0</v>
      </c>
      <c r="H1287" s="37" t="s">
        <v>1595</v>
      </c>
    </row>
    <row r="1288" spans="1:8" ht="14.4" x14ac:dyDescent="0.3">
      <c r="A1288" s="72">
        <v>1115485</v>
      </c>
      <c r="B1288" s="72" t="s">
        <v>6343</v>
      </c>
      <c r="C1288" s="37"/>
      <c r="D1288" s="73">
        <v>40875</v>
      </c>
      <c r="E1288" s="74">
        <v>7912.5</v>
      </c>
      <c r="F1288" s="75">
        <v>0</v>
      </c>
      <c r="G1288" s="75">
        <v>7912.5</v>
      </c>
      <c r="H1288" s="37" t="s">
        <v>1595</v>
      </c>
    </row>
    <row r="1289" spans="1:8" ht="14.4" x14ac:dyDescent="0.3">
      <c r="A1289" s="72">
        <v>1148036</v>
      </c>
      <c r="B1289" s="72" t="s">
        <v>6344</v>
      </c>
      <c r="C1289" s="37"/>
      <c r="D1289" s="73">
        <v>40875</v>
      </c>
      <c r="E1289" s="74">
        <v>62562</v>
      </c>
      <c r="F1289" s="75">
        <v>62562</v>
      </c>
      <c r="G1289" s="75">
        <v>0</v>
      </c>
      <c r="H1289" s="37" t="s">
        <v>1595</v>
      </c>
    </row>
    <row r="1290" spans="1:8" ht="14.4" x14ac:dyDescent="0.3">
      <c r="A1290" s="72">
        <v>1150639</v>
      </c>
      <c r="B1290" s="72" t="s">
        <v>6345</v>
      </c>
      <c r="C1290" s="37"/>
      <c r="D1290" s="73">
        <v>40875</v>
      </c>
      <c r="E1290" s="74">
        <v>12300</v>
      </c>
      <c r="F1290" s="75">
        <v>10000</v>
      </c>
      <c r="G1290" s="75">
        <v>2300</v>
      </c>
      <c r="H1290" s="37" t="s">
        <v>1595</v>
      </c>
    </row>
    <row r="1291" spans="1:8" ht="14.4" x14ac:dyDescent="0.3">
      <c r="A1291" s="72">
        <v>1171956</v>
      </c>
      <c r="B1291" s="72" t="s">
        <v>6346</v>
      </c>
      <c r="C1291" s="37"/>
      <c r="D1291" s="73">
        <v>40953</v>
      </c>
      <c r="E1291" s="74">
        <v>80472</v>
      </c>
      <c r="F1291" s="75">
        <v>0</v>
      </c>
      <c r="G1291" s="75">
        <v>80472</v>
      </c>
      <c r="H1291" s="37" t="s">
        <v>1595</v>
      </c>
    </row>
    <row r="1292" spans="1:8" ht="14.4" x14ac:dyDescent="0.3">
      <c r="A1292" s="72">
        <v>1125151</v>
      </c>
      <c r="B1292" s="72" t="s">
        <v>6347</v>
      </c>
      <c r="C1292" s="37"/>
      <c r="D1292" s="73">
        <v>41169</v>
      </c>
      <c r="E1292" s="74">
        <v>42090</v>
      </c>
      <c r="F1292" s="75">
        <v>0</v>
      </c>
      <c r="G1292" s="75">
        <v>42090</v>
      </c>
      <c r="H1292" s="37" t="s">
        <v>1595</v>
      </c>
    </row>
    <row r="1293" spans="1:8" ht="14.4" x14ac:dyDescent="0.3">
      <c r="A1293" s="72">
        <v>1157198</v>
      </c>
      <c r="B1293" s="72" t="s">
        <v>6348</v>
      </c>
      <c r="C1293" s="37"/>
      <c r="D1293" s="73">
        <v>41169</v>
      </c>
      <c r="E1293" s="74">
        <v>195666</v>
      </c>
      <c r="F1293" s="75">
        <v>195666</v>
      </c>
      <c r="G1293" s="75">
        <v>0</v>
      </c>
      <c r="H1293" s="37" t="s">
        <v>1595</v>
      </c>
    </row>
    <row r="1294" spans="1:8" ht="14.4" x14ac:dyDescent="0.3">
      <c r="A1294" s="72">
        <v>1154521</v>
      </c>
      <c r="B1294" s="72" t="s">
        <v>6349</v>
      </c>
      <c r="C1294" s="37"/>
      <c r="D1294" s="73">
        <v>41169</v>
      </c>
      <c r="E1294" s="74">
        <v>17940</v>
      </c>
      <c r="F1294" s="75">
        <v>0</v>
      </c>
      <c r="G1294" s="75">
        <v>17940</v>
      </c>
      <c r="H1294" s="37" t="s">
        <v>1595</v>
      </c>
    </row>
    <row r="1295" spans="1:8" ht="14.4" x14ac:dyDescent="0.3">
      <c r="A1295" s="72">
        <v>1169108</v>
      </c>
      <c r="B1295" s="72" t="s">
        <v>6350</v>
      </c>
      <c r="C1295" s="37"/>
      <c r="D1295" s="73">
        <v>41444</v>
      </c>
      <c r="E1295" s="74">
        <v>11076</v>
      </c>
      <c r="F1295" s="75">
        <v>0</v>
      </c>
      <c r="G1295" s="75">
        <v>11076</v>
      </c>
      <c r="H1295" s="37" t="s">
        <v>1595</v>
      </c>
    </row>
    <row r="1296" spans="1:8" ht="14.4" x14ac:dyDescent="0.3">
      <c r="A1296" s="72">
        <v>1046779</v>
      </c>
      <c r="B1296" s="72" t="s">
        <v>6351</v>
      </c>
      <c r="C1296" s="37"/>
      <c r="D1296" s="73">
        <v>41444</v>
      </c>
      <c r="E1296" s="74">
        <v>74569</v>
      </c>
      <c r="F1296" s="75">
        <v>0</v>
      </c>
      <c r="G1296" s="75">
        <v>74569</v>
      </c>
      <c r="H1296" s="37" t="s">
        <v>1595</v>
      </c>
    </row>
    <row r="1297" spans="1:8" ht="14.4" x14ac:dyDescent="0.3">
      <c r="A1297" s="72">
        <v>1070153</v>
      </c>
      <c r="B1297" s="72" t="s">
        <v>6315</v>
      </c>
      <c r="C1297" s="37"/>
      <c r="D1297" s="73">
        <v>41444</v>
      </c>
      <c r="E1297" s="74">
        <v>80000</v>
      </c>
      <c r="F1297" s="75">
        <v>0</v>
      </c>
      <c r="G1297" s="75">
        <v>80000</v>
      </c>
      <c r="H1297" s="37" t="s">
        <v>1595</v>
      </c>
    </row>
    <row r="1298" spans="1:8" ht="14.4" x14ac:dyDescent="0.3">
      <c r="A1298" s="72">
        <v>1104077</v>
      </c>
      <c r="B1298" s="72" t="s">
        <v>6352</v>
      </c>
      <c r="C1298" s="37"/>
      <c r="D1298" s="73">
        <v>41444</v>
      </c>
      <c r="E1298" s="74">
        <v>98060</v>
      </c>
      <c r="F1298" s="75">
        <v>0</v>
      </c>
      <c r="G1298" s="75">
        <v>98060</v>
      </c>
      <c r="H1298" s="37" t="s">
        <v>1595</v>
      </c>
    </row>
    <row r="1299" spans="1:8" ht="14.4" x14ac:dyDescent="0.3">
      <c r="A1299" s="72">
        <v>1046835</v>
      </c>
      <c r="B1299" s="72" t="s">
        <v>6353</v>
      </c>
      <c r="C1299" s="37"/>
      <c r="D1299" s="73">
        <v>41523</v>
      </c>
      <c r="E1299" s="74">
        <v>296192.15999999997</v>
      </c>
      <c r="F1299" s="75">
        <v>0</v>
      </c>
      <c r="G1299" s="75">
        <v>296192.15999999997</v>
      </c>
      <c r="H1299" s="37" t="s">
        <v>1595</v>
      </c>
    </row>
    <row r="1300" spans="1:8" ht="14.4" x14ac:dyDescent="0.3">
      <c r="A1300" s="72">
        <v>1047114</v>
      </c>
      <c r="B1300" s="72" t="s">
        <v>2977</v>
      </c>
      <c r="C1300" s="37"/>
      <c r="D1300" s="73">
        <v>41523</v>
      </c>
      <c r="E1300" s="74">
        <v>134399.20000000001</v>
      </c>
      <c r="F1300" s="75">
        <v>0</v>
      </c>
      <c r="G1300" s="75">
        <v>134399.20000000001</v>
      </c>
      <c r="H1300" s="37" t="s">
        <v>1595</v>
      </c>
    </row>
    <row r="1301" spans="1:8" ht="14.4" x14ac:dyDescent="0.3">
      <c r="A1301" s="72">
        <v>1047228</v>
      </c>
      <c r="B1301" s="72" t="s">
        <v>6354</v>
      </c>
      <c r="C1301" s="37"/>
      <c r="D1301" s="73">
        <v>41523</v>
      </c>
      <c r="E1301" s="74">
        <v>249483.24</v>
      </c>
      <c r="F1301" s="75">
        <v>0</v>
      </c>
      <c r="G1301" s="75">
        <v>249483.24</v>
      </c>
      <c r="H1301" s="37" t="s">
        <v>1595</v>
      </c>
    </row>
    <row r="1302" spans="1:8" ht="14.4" x14ac:dyDescent="0.3">
      <c r="A1302" s="72">
        <v>1155870</v>
      </c>
      <c r="B1302" s="72" t="s">
        <v>6355</v>
      </c>
      <c r="C1302" s="37"/>
      <c r="D1302" s="73">
        <v>41541</v>
      </c>
      <c r="E1302" s="74">
        <v>47944</v>
      </c>
      <c r="F1302" s="76">
        <v>47944</v>
      </c>
      <c r="G1302" s="75">
        <v>0</v>
      </c>
      <c r="H1302" s="37" t="s">
        <v>1595</v>
      </c>
    </row>
    <row r="1303" spans="1:8" ht="14.4" x14ac:dyDescent="0.3">
      <c r="A1303" s="72">
        <v>1114676</v>
      </c>
      <c r="B1303" s="72" t="s">
        <v>6356</v>
      </c>
      <c r="C1303" s="37"/>
      <c r="D1303" s="73">
        <v>41541</v>
      </c>
      <c r="E1303" s="74">
        <v>528468</v>
      </c>
      <c r="F1303" s="75">
        <v>0</v>
      </c>
      <c r="G1303" s="75">
        <v>528468</v>
      </c>
      <c r="H1303" s="37" t="s">
        <v>1595</v>
      </c>
    </row>
    <row r="1304" spans="1:8" ht="14.4" x14ac:dyDescent="0.3">
      <c r="A1304" s="72">
        <v>1186160</v>
      </c>
      <c r="B1304" s="72" t="s">
        <v>6357</v>
      </c>
      <c r="C1304" s="37"/>
      <c r="D1304" s="73">
        <v>41541</v>
      </c>
      <c r="E1304" s="74">
        <v>12060</v>
      </c>
      <c r="F1304" s="75">
        <v>0</v>
      </c>
      <c r="G1304" s="75">
        <v>12060</v>
      </c>
      <c r="H1304" s="37" t="s">
        <v>1595</v>
      </c>
    </row>
    <row r="1305" spans="1:8" ht="14.4" x14ac:dyDescent="0.3">
      <c r="A1305" s="72">
        <v>1179413</v>
      </c>
      <c r="B1305" s="72" t="s">
        <v>6358</v>
      </c>
      <c r="C1305" s="37"/>
      <c r="D1305" s="73">
        <v>41541</v>
      </c>
      <c r="E1305" s="74">
        <v>9780</v>
      </c>
      <c r="F1305" s="75">
        <v>9780</v>
      </c>
      <c r="G1305" s="75">
        <v>0</v>
      </c>
      <c r="H1305" s="37" t="s">
        <v>1595</v>
      </c>
    </row>
    <row r="1306" spans="1:8" ht="14.4" x14ac:dyDescent="0.3">
      <c r="A1306" s="72">
        <v>1049883</v>
      </c>
      <c r="B1306" s="72" t="s">
        <v>3020</v>
      </c>
      <c r="C1306" s="37"/>
      <c r="D1306" s="73">
        <v>41541</v>
      </c>
      <c r="E1306" s="74">
        <v>121974</v>
      </c>
      <c r="F1306" s="76">
        <v>121974</v>
      </c>
      <c r="G1306" s="75">
        <v>0</v>
      </c>
      <c r="H1306" s="37" t="s">
        <v>1595</v>
      </c>
    </row>
    <row r="1307" spans="1:8" ht="14.4" x14ac:dyDescent="0.3">
      <c r="A1307" s="72">
        <v>1046945</v>
      </c>
      <c r="B1307" s="72" t="s">
        <v>6359</v>
      </c>
      <c r="C1307" s="37"/>
      <c r="D1307" s="73">
        <v>41541</v>
      </c>
      <c r="E1307" s="74">
        <v>20349</v>
      </c>
      <c r="F1307" s="75">
        <v>0</v>
      </c>
      <c r="G1307" s="75">
        <v>20349</v>
      </c>
      <c r="H1307" s="37" t="s">
        <v>1595</v>
      </c>
    </row>
    <row r="1308" spans="1:8" ht="14.4" x14ac:dyDescent="0.3">
      <c r="A1308" s="72">
        <v>1168196</v>
      </c>
      <c r="B1308" s="72" t="s">
        <v>6360</v>
      </c>
      <c r="C1308" s="37"/>
      <c r="D1308" s="73">
        <v>41541</v>
      </c>
      <c r="E1308" s="74">
        <v>119046</v>
      </c>
      <c r="F1308" s="76">
        <v>119046</v>
      </c>
      <c r="G1308" s="75">
        <v>0</v>
      </c>
      <c r="H1308" s="37" t="s">
        <v>1595</v>
      </c>
    </row>
    <row r="1309" spans="1:8" ht="14.4" x14ac:dyDescent="0.3">
      <c r="A1309" s="72">
        <v>1115694</v>
      </c>
      <c r="B1309" s="72" t="s">
        <v>6361</v>
      </c>
      <c r="C1309" s="37"/>
      <c r="D1309" s="73">
        <v>41541</v>
      </c>
      <c r="E1309" s="74">
        <v>200386</v>
      </c>
      <c r="F1309" s="75">
        <v>0</v>
      </c>
      <c r="G1309" s="75">
        <v>200386</v>
      </c>
      <c r="H1309" s="37" t="s">
        <v>1595</v>
      </c>
    </row>
    <row r="1310" spans="1:8" ht="14.4" x14ac:dyDescent="0.3">
      <c r="A1310" s="72">
        <v>1158919</v>
      </c>
      <c r="B1310" s="72" t="s">
        <v>6362</v>
      </c>
      <c r="C1310" s="37"/>
      <c r="D1310" s="73">
        <v>41590</v>
      </c>
      <c r="E1310" s="74">
        <v>203016</v>
      </c>
      <c r="F1310" s="77">
        <v>203016</v>
      </c>
      <c r="G1310" s="75">
        <v>0</v>
      </c>
      <c r="H1310" s="37" t="s">
        <v>1595</v>
      </c>
    </row>
    <row r="1311" spans="1:8" ht="14.4" x14ac:dyDescent="0.3">
      <c r="A1311" s="72">
        <v>1047505</v>
      </c>
      <c r="B1311" s="72" t="s">
        <v>6363</v>
      </c>
      <c r="C1311" s="37"/>
      <c r="D1311" s="73">
        <v>41590</v>
      </c>
      <c r="E1311" s="74">
        <v>148692.6</v>
      </c>
      <c r="F1311" s="75">
        <v>0</v>
      </c>
      <c r="G1311" s="75">
        <v>148692.6</v>
      </c>
      <c r="H1311" s="37" t="s">
        <v>1595</v>
      </c>
    </row>
    <row r="1312" spans="1:8" ht="14.4" x14ac:dyDescent="0.3">
      <c r="A1312" s="72">
        <v>1150690</v>
      </c>
      <c r="B1312" s="72" t="s">
        <v>6364</v>
      </c>
      <c r="C1312" s="37"/>
      <c r="D1312" s="73">
        <v>41590</v>
      </c>
      <c r="E1312" s="74">
        <v>134304</v>
      </c>
      <c r="F1312" s="76">
        <v>134304</v>
      </c>
      <c r="G1312" s="75">
        <v>0</v>
      </c>
      <c r="H1312" s="37" t="s">
        <v>1595</v>
      </c>
    </row>
    <row r="1313" spans="1:8" ht="14.4" x14ac:dyDescent="0.3">
      <c r="A1313" s="72">
        <v>1164802</v>
      </c>
      <c r="B1313" s="72" t="s">
        <v>6365</v>
      </c>
      <c r="C1313" s="37"/>
      <c r="D1313" s="73">
        <v>41631</v>
      </c>
      <c r="E1313" s="74">
        <v>127008</v>
      </c>
      <c r="F1313" s="75">
        <v>0</v>
      </c>
      <c r="G1313" s="75">
        <v>127008</v>
      </c>
      <c r="H1313" s="37" t="s">
        <v>1595</v>
      </c>
    </row>
    <row r="1314" spans="1:8" ht="14.4" x14ac:dyDescent="0.3">
      <c r="A1314" s="72">
        <v>1161556</v>
      </c>
      <c r="B1314" s="87" t="s">
        <v>6366</v>
      </c>
      <c r="C1314" s="37"/>
      <c r="D1314" s="73">
        <v>41712</v>
      </c>
      <c r="E1314" s="74">
        <v>358801.2</v>
      </c>
      <c r="F1314" s="75">
        <v>0</v>
      </c>
      <c r="G1314" s="75">
        <v>358801.2</v>
      </c>
      <c r="H1314" s="37" t="s">
        <v>1595</v>
      </c>
    </row>
    <row r="1315" spans="1:8" ht="14.4" x14ac:dyDescent="0.3">
      <c r="A1315" s="72">
        <v>1153605</v>
      </c>
      <c r="B1315" s="72" t="s">
        <v>6367</v>
      </c>
      <c r="C1315" s="37"/>
      <c r="D1315" s="73">
        <v>41712</v>
      </c>
      <c r="E1315" s="74">
        <v>16687.2</v>
      </c>
      <c r="F1315" s="75">
        <v>0</v>
      </c>
      <c r="G1315" s="75">
        <v>16687.2</v>
      </c>
      <c r="H1315" s="37" t="s">
        <v>1595</v>
      </c>
    </row>
    <row r="1316" spans="1:8" ht="14.4" x14ac:dyDescent="0.3">
      <c r="A1316" s="72">
        <v>1091767</v>
      </c>
      <c r="B1316" s="72" t="s">
        <v>6368</v>
      </c>
      <c r="C1316" s="37"/>
      <c r="D1316" s="73">
        <v>41712</v>
      </c>
      <c r="E1316" s="74">
        <v>11346</v>
      </c>
      <c r="F1316" s="75">
        <v>0</v>
      </c>
      <c r="G1316" s="75">
        <v>11346</v>
      </c>
      <c r="H1316" s="37" t="s">
        <v>1595</v>
      </c>
    </row>
    <row r="1317" spans="1:8" ht="14.4" x14ac:dyDescent="0.3">
      <c r="A1317" s="72">
        <v>1187442</v>
      </c>
      <c r="B1317" s="72" t="s">
        <v>6369</v>
      </c>
      <c r="C1317" s="37"/>
      <c r="D1317" s="73">
        <v>41754</v>
      </c>
      <c r="E1317" s="74">
        <v>29106</v>
      </c>
      <c r="F1317" s="75">
        <v>0</v>
      </c>
      <c r="G1317" s="75">
        <v>29106</v>
      </c>
      <c r="H1317" s="37" t="s">
        <v>1595</v>
      </c>
    </row>
    <row r="1318" spans="1:8" ht="14.4" x14ac:dyDescent="0.3">
      <c r="A1318" s="72">
        <v>1050826</v>
      </c>
      <c r="B1318" s="72" t="s">
        <v>6370</v>
      </c>
      <c r="C1318" s="37"/>
      <c r="D1318" s="73">
        <v>41754</v>
      </c>
      <c r="E1318" s="74">
        <v>8112.4</v>
      </c>
      <c r="F1318" s="75">
        <v>0</v>
      </c>
      <c r="G1318" s="75">
        <v>8112.4</v>
      </c>
      <c r="H1318" s="37" t="s">
        <v>1595</v>
      </c>
    </row>
    <row r="1319" spans="1:8" ht="14.4" x14ac:dyDescent="0.3">
      <c r="A1319" s="72">
        <v>1137434</v>
      </c>
      <c r="B1319" s="72" t="s">
        <v>6371</v>
      </c>
      <c r="C1319" s="37"/>
      <c r="D1319" s="73">
        <v>41754</v>
      </c>
      <c r="E1319" s="74">
        <v>16932</v>
      </c>
      <c r="F1319" s="75">
        <v>16932</v>
      </c>
      <c r="G1319" s="75">
        <v>0</v>
      </c>
      <c r="H1319" s="37" t="s">
        <v>1595</v>
      </c>
    </row>
    <row r="1320" spans="1:8" ht="14.4" x14ac:dyDescent="0.3">
      <c r="A1320" s="72">
        <v>1187182</v>
      </c>
      <c r="B1320" s="72" t="s">
        <v>6372</v>
      </c>
      <c r="C1320" s="37"/>
      <c r="D1320" s="73">
        <v>41754</v>
      </c>
      <c r="E1320" s="74">
        <v>10000</v>
      </c>
      <c r="F1320" s="76">
        <v>10000</v>
      </c>
      <c r="G1320" s="75">
        <v>0</v>
      </c>
      <c r="H1320" s="37" t="s">
        <v>1595</v>
      </c>
    </row>
    <row r="1321" spans="1:8" ht="14.4" x14ac:dyDescent="0.3">
      <c r="A1321" s="72">
        <v>1136707</v>
      </c>
      <c r="B1321" s="72" t="s">
        <v>6373</v>
      </c>
      <c r="C1321" s="37"/>
      <c r="D1321" s="73">
        <v>41754</v>
      </c>
      <c r="E1321" s="88">
        <v>99012</v>
      </c>
      <c r="F1321" s="76">
        <v>99012</v>
      </c>
      <c r="G1321" s="75">
        <v>0</v>
      </c>
      <c r="H1321" s="37" t="s">
        <v>1595</v>
      </c>
    </row>
    <row r="1322" spans="1:8" ht="14.4" x14ac:dyDescent="0.3">
      <c r="A1322" s="72">
        <v>1179839</v>
      </c>
      <c r="B1322" s="72" t="s">
        <v>6374</v>
      </c>
      <c r="C1322" s="37"/>
      <c r="D1322" s="73">
        <v>41754</v>
      </c>
      <c r="E1322" s="74">
        <v>359080.8</v>
      </c>
      <c r="F1322" s="75">
        <v>243720</v>
      </c>
      <c r="G1322" s="75">
        <v>115360.79999999999</v>
      </c>
      <c r="H1322" s="37" t="s">
        <v>1595</v>
      </c>
    </row>
    <row r="1323" spans="1:8" ht="14.4" x14ac:dyDescent="0.3">
      <c r="A1323" s="72">
        <v>1047033</v>
      </c>
      <c r="B1323" s="87" t="s">
        <v>2992</v>
      </c>
      <c r="C1323" s="37"/>
      <c r="D1323" s="73">
        <v>41754</v>
      </c>
      <c r="E1323" s="74">
        <v>862640.2</v>
      </c>
      <c r="F1323" s="75">
        <v>662640.19999999995</v>
      </c>
      <c r="G1323" s="75">
        <v>200000</v>
      </c>
      <c r="H1323" s="37" t="s">
        <v>1595</v>
      </c>
    </row>
    <row r="1324" spans="1:8" ht="14.4" x14ac:dyDescent="0.3">
      <c r="A1324" s="72">
        <v>1131611</v>
      </c>
      <c r="B1324" s="72" t="s">
        <v>6375</v>
      </c>
      <c r="C1324" s="37"/>
      <c r="D1324" s="73">
        <v>41754</v>
      </c>
      <c r="E1324" s="74">
        <v>56992.24</v>
      </c>
      <c r="F1324" s="76">
        <v>56992.24</v>
      </c>
      <c r="G1324" s="75">
        <v>0</v>
      </c>
      <c r="H1324" s="37" t="s">
        <v>1595</v>
      </c>
    </row>
    <row r="1325" spans="1:8" ht="14.4" x14ac:dyDescent="0.3">
      <c r="A1325" s="72">
        <v>1082760</v>
      </c>
      <c r="B1325" s="72" t="s">
        <v>6376</v>
      </c>
      <c r="C1325" s="37"/>
      <c r="D1325" s="73">
        <v>41799</v>
      </c>
      <c r="E1325" s="74">
        <v>156000</v>
      </c>
      <c r="F1325" s="76">
        <v>156000</v>
      </c>
      <c r="G1325" s="75">
        <v>0</v>
      </c>
      <c r="H1325" s="37" t="s">
        <v>1595</v>
      </c>
    </row>
    <row r="1326" spans="1:8" ht="14.4" x14ac:dyDescent="0.3">
      <c r="A1326" s="72">
        <v>1140217</v>
      </c>
      <c r="B1326" s="87" t="s">
        <v>6377</v>
      </c>
      <c r="C1326" s="37"/>
      <c r="D1326" s="73">
        <v>41799</v>
      </c>
      <c r="E1326" s="74">
        <v>822242</v>
      </c>
      <c r="F1326" s="76">
        <v>822242</v>
      </c>
      <c r="G1326" s="75">
        <v>0</v>
      </c>
      <c r="H1326" s="37" t="s">
        <v>1595</v>
      </c>
    </row>
    <row r="1327" spans="1:8" ht="14.4" x14ac:dyDescent="0.3">
      <c r="A1327" s="72">
        <v>1156370</v>
      </c>
      <c r="B1327" s="72" t="s">
        <v>6378</v>
      </c>
      <c r="C1327" s="37"/>
      <c r="D1327" s="73">
        <v>41799</v>
      </c>
      <c r="E1327" s="74">
        <v>170000</v>
      </c>
      <c r="F1327" s="77">
        <v>0</v>
      </c>
      <c r="G1327" s="75">
        <v>170000</v>
      </c>
      <c r="H1327" s="37" t="s">
        <v>1595</v>
      </c>
    </row>
    <row r="1328" spans="1:8" ht="14.4" x14ac:dyDescent="0.3">
      <c r="A1328" s="72">
        <v>1166272</v>
      </c>
      <c r="B1328" s="72" t="s">
        <v>6379</v>
      </c>
      <c r="C1328" s="37"/>
      <c r="D1328" s="73">
        <v>41879</v>
      </c>
      <c r="E1328" s="74">
        <v>154022.39999999999</v>
      </c>
      <c r="F1328" s="76">
        <v>154022.39999999999</v>
      </c>
      <c r="G1328" s="75">
        <v>0</v>
      </c>
      <c r="H1328" s="37" t="s">
        <v>1595</v>
      </c>
    </row>
    <row r="1329" spans="1:8" ht="14.4" x14ac:dyDescent="0.3">
      <c r="A1329" s="72">
        <v>1177434</v>
      </c>
      <c r="B1329" s="87" t="s">
        <v>6380</v>
      </c>
      <c r="C1329" s="37"/>
      <c r="D1329" s="73">
        <v>41879</v>
      </c>
      <c r="E1329" s="74">
        <v>441001.91</v>
      </c>
      <c r="F1329" s="76">
        <v>441001.91000000003</v>
      </c>
      <c r="G1329" s="75">
        <v>0</v>
      </c>
      <c r="H1329" s="37" t="s">
        <v>1595</v>
      </c>
    </row>
    <row r="1330" spans="1:8" ht="14.4" x14ac:dyDescent="0.3">
      <c r="A1330" s="72">
        <v>1179251</v>
      </c>
      <c r="B1330" s="87" t="s">
        <v>6381</v>
      </c>
      <c r="C1330" s="37"/>
      <c r="D1330" s="73">
        <v>41879</v>
      </c>
      <c r="E1330" s="74">
        <v>531054.72</v>
      </c>
      <c r="F1330" s="75">
        <v>0</v>
      </c>
      <c r="G1330" s="75">
        <v>531054.72</v>
      </c>
      <c r="H1330" s="37" t="s">
        <v>1595</v>
      </c>
    </row>
    <row r="1331" spans="1:8" ht="14.4" x14ac:dyDescent="0.3">
      <c r="A1331" s="72">
        <v>1126956</v>
      </c>
      <c r="B1331" s="72" t="s">
        <v>6382</v>
      </c>
      <c r="C1331" s="37"/>
      <c r="D1331" s="73">
        <v>41939</v>
      </c>
      <c r="E1331" s="74">
        <v>78999</v>
      </c>
      <c r="F1331" s="75">
        <v>95000</v>
      </c>
      <c r="G1331" s="75">
        <v>-16001</v>
      </c>
      <c r="H1331" s="37" t="s">
        <v>1595</v>
      </c>
    </row>
    <row r="1332" spans="1:8" ht="14.4" x14ac:dyDescent="0.3">
      <c r="A1332" s="72">
        <v>1164440</v>
      </c>
      <c r="B1332" s="72" t="s">
        <v>6383</v>
      </c>
      <c r="C1332" s="37"/>
      <c r="D1332" s="73">
        <v>41939</v>
      </c>
      <c r="E1332" s="74">
        <v>37344</v>
      </c>
      <c r="F1332" s="75">
        <v>39152</v>
      </c>
      <c r="G1332" s="75">
        <v>-1808</v>
      </c>
      <c r="H1332" s="37" t="s">
        <v>1595</v>
      </c>
    </row>
    <row r="1333" spans="1:8" ht="14.4" x14ac:dyDescent="0.3">
      <c r="A1333" s="72">
        <v>1141013</v>
      </c>
      <c r="B1333" s="72" t="s">
        <v>6384</v>
      </c>
      <c r="C1333" s="37"/>
      <c r="D1333" s="73">
        <v>41939</v>
      </c>
      <c r="E1333" s="74">
        <v>45504</v>
      </c>
      <c r="F1333" s="75">
        <v>0</v>
      </c>
      <c r="G1333" s="75">
        <v>45504</v>
      </c>
      <c r="H1333" s="37" t="s">
        <v>1595</v>
      </c>
    </row>
    <row r="1334" spans="1:8" ht="14.4" x14ac:dyDescent="0.3">
      <c r="A1334" s="72">
        <v>1119041</v>
      </c>
      <c r="B1334" s="72" t="s">
        <v>6385</v>
      </c>
      <c r="C1334" s="37"/>
      <c r="D1334" s="73">
        <v>41939</v>
      </c>
      <c r="E1334" s="74">
        <v>77985.600000000006</v>
      </c>
      <c r="F1334" s="75">
        <v>0</v>
      </c>
      <c r="G1334" s="75">
        <v>77985.600000000006</v>
      </c>
      <c r="H1334" s="37" t="s">
        <v>1595</v>
      </c>
    </row>
    <row r="1335" spans="1:8" ht="14.4" x14ac:dyDescent="0.3">
      <c r="A1335" s="72">
        <v>1128628</v>
      </c>
      <c r="B1335" s="72" t="s">
        <v>6386</v>
      </c>
      <c r="C1335" s="37"/>
      <c r="D1335" s="73">
        <v>41939</v>
      </c>
      <c r="E1335" s="74">
        <v>65322</v>
      </c>
      <c r="F1335" s="75">
        <v>0</v>
      </c>
      <c r="G1335" s="75">
        <v>65322</v>
      </c>
      <c r="H1335" s="37" t="s">
        <v>1595</v>
      </c>
    </row>
    <row r="1336" spans="1:8" ht="14.4" x14ac:dyDescent="0.3">
      <c r="A1336" s="72">
        <v>1137479</v>
      </c>
      <c r="B1336" s="72" t="s">
        <v>6387</v>
      </c>
      <c r="C1336" s="37"/>
      <c r="D1336" s="73">
        <v>41939</v>
      </c>
      <c r="E1336" s="74">
        <v>84246</v>
      </c>
      <c r="F1336" s="75">
        <v>0</v>
      </c>
      <c r="G1336" s="75">
        <v>84246</v>
      </c>
      <c r="H1336" s="37" t="s">
        <v>1595</v>
      </c>
    </row>
    <row r="1337" spans="1:8" ht="14.4" x14ac:dyDescent="0.3">
      <c r="A1337" s="72">
        <v>1147255</v>
      </c>
      <c r="B1337" s="72" t="s">
        <v>6388</v>
      </c>
      <c r="C1337" s="37"/>
      <c r="D1337" s="73">
        <v>41971</v>
      </c>
      <c r="E1337" s="74">
        <v>16806.66</v>
      </c>
      <c r="F1337" s="75">
        <v>0</v>
      </c>
      <c r="G1337" s="75">
        <v>16806.66</v>
      </c>
      <c r="H1337" s="37" t="s">
        <v>1595</v>
      </c>
    </row>
    <row r="1338" spans="1:8" ht="14.4" x14ac:dyDescent="0.3">
      <c r="A1338" s="72">
        <v>1065274</v>
      </c>
      <c r="B1338" s="72" t="s">
        <v>6389</v>
      </c>
      <c r="C1338" s="37"/>
      <c r="D1338" s="73">
        <v>42003</v>
      </c>
      <c r="E1338" s="74">
        <v>89449</v>
      </c>
      <c r="F1338" s="75">
        <v>89487</v>
      </c>
      <c r="G1338" s="75">
        <v>-38</v>
      </c>
      <c r="H1338" s="37" t="s">
        <v>1595</v>
      </c>
    </row>
    <row r="1339" spans="1:8" ht="14.4" x14ac:dyDescent="0.3">
      <c r="A1339" s="72">
        <v>1143314</v>
      </c>
      <c r="B1339" s="72" t="s">
        <v>6390</v>
      </c>
      <c r="C1339" s="37"/>
      <c r="D1339" s="73">
        <v>42003</v>
      </c>
      <c r="E1339" s="74">
        <v>17328</v>
      </c>
      <c r="F1339" s="75">
        <v>40000</v>
      </c>
      <c r="G1339" s="75">
        <v>-22672</v>
      </c>
      <c r="H1339" s="37" t="s">
        <v>1595</v>
      </c>
    </row>
    <row r="1340" spans="1:8" ht="14.4" x14ac:dyDescent="0.3">
      <c r="A1340" s="72">
        <v>1140582</v>
      </c>
      <c r="B1340" s="72" t="s">
        <v>6391</v>
      </c>
      <c r="C1340" s="37"/>
      <c r="D1340" s="73">
        <v>42003</v>
      </c>
      <c r="E1340" s="74">
        <v>37254</v>
      </c>
      <c r="F1340" s="75">
        <v>0</v>
      </c>
      <c r="G1340" s="75">
        <v>37254</v>
      </c>
      <c r="H1340" s="37" t="s">
        <v>1595</v>
      </c>
    </row>
    <row r="1341" spans="1:8" ht="14.4" x14ac:dyDescent="0.3">
      <c r="A1341" s="72">
        <v>1180754</v>
      </c>
      <c r="B1341" s="72" t="s">
        <v>6392</v>
      </c>
      <c r="C1341" s="37"/>
      <c r="D1341" s="73">
        <v>42004</v>
      </c>
      <c r="E1341" s="74">
        <v>15036.8</v>
      </c>
      <c r="F1341" s="76">
        <v>15036.8</v>
      </c>
      <c r="G1341" s="75">
        <v>0</v>
      </c>
      <c r="H1341" s="37" t="s">
        <v>1595</v>
      </c>
    </row>
    <row r="1342" spans="1:8" ht="14.4" x14ac:dyDescent="0.3">
      <c r="A1342" s="72">
        <v>1125202</v>
      </c>
      <c r="B1342" s="72" t="s">
        <v>6393</v>
      </c>
      <c r="C1342" s="37"/>
      <c r="D1342" s="73">
        <v>42004</v>
      </c>
      <c r="E1342" s="74">
        <v>70108</v>
      </c>
      <c r="F1342" s="76">
        <v>70108</v>
      </c>
      <c r="G1342" s="75">
        <v>0</v>
      </c>
      <c r="H1342" s="37" t="s">
        <v>1595</v>
      </c>
    </row>
    <row r="1343" spans="1:8" ht="14.4" x14ac:dyDescent="0.3">
      <c r="A1343" s="72">
        <v>1184253</v>
      </c>
      <c r="B1343" s="72" t="s">
        <v>6394</v>
      </c>
      <c r="C1343" s="37"/>
      <c r="D1343" s="73">
        <v>42004</v>
      </c>
      <c r="E1343" s="74">
        <v>159960</v>
      </c>
      <c r="F1343" s="75">
        <v>0</v>
      </c>
      <c r="G1343" s="75">
        <v>159960</v>
      </c>
      <c r="H1343" s="37" t="s">
        <v>1595</v>
      </c>
    </row>
    <row r="1344" spans="1:8" ht="14.4" x14ac:dyDescent="0.3">
      <c r="A1344" s="72">
        <v>1186813</v>
      </c>
      <c r="B1344" s="89" t="s">
        <v>6395</v>
      </c>
      <c r="C1344" s="37"/>
      <c r="D1344" s="73">
        <v>42180</v>
      </c>
      <c r="E1344" s="74">
        <v>14512</v>
      </c>
      <c r="F1344" s="75">
        <v>19000</v>
      </c>
      <c r="G1344" s="75">
        <v>-4488</v>
      </c>
      <c r="H1344" s="37" t="s">
        <v>1595</v>
      </c>
    </row>
    <row r="1345" spans="1:8" ht="14.4" x14ac:dyDescent="0.3">
      <c r="A1345" s="72">
        <v>1184271</v>
      </c>
      <c r="B1345" s="89" t="s">
        <v>6396</v>
      </c>
      <c r="C1345" s="37"/>
      <c r="D1345" s="73">
        <v>42180</v>
      </c>
      <c r="E1345" s="74">
        <v>23468.799999999999</v>
      </c>
      <c r="F1345" s="75">
        <v>0</v>
      </c>
      <c r="G1345" s="75">
        <v>23468.799999999999</v>
      </c>
      <c r="H1345" s="37" t="s">
        <v>1595</v>
      </c>
    </row>
    <row r="1346" spans="1:8" ht="14.4" x14ac:dyDescent="0.3">
      <c r="A1346" s="72">
        <v>1191847</v>
      </c>
      <c r="B1346" s="89" t="s">
        <v>6397</v>
      </c>
      <c r="C1346" s="37"/>
      <c r="D1346" s="73">
        <v>42180</v>
      </c>
      <c r="E1346" s="74">
        <v>14220</v>
      </c>
      <c r="F1346" s="75">
        <v>0</v>
      </c>
      <c r="G1346" s="75">
        <v>14220</v>
      </c>
      <c r="H1346" s="37" t="s">
        <v>1595</v>
      </c>
    </row>
    <row r="1347" spans="1:8" ht="14.4" x14ac:dyDescent="0.3">
      <c r="A1347" s="72">
        <v>1141664</v>
      </c>
      <c r="B1347" s="72" t="s">
        <v>6398</v>
      </c>
      <c r="C1347" s="37"/>
      <c r="D1347" s="73">
        <v>42180</v>
      </c>
      <c r="E1347" s="74">
        <v>203184</v>
      </c>
      <c r="F1347" s="75">
        <v>0</v>
      </c>
      <c r="G1347" s="75">
        <v>203184</v>
      </c>
      <c r="H1347" s="37" t="s">
        <v>1595</v>
      </c>
    </row>
    <row r="1348" spans="1:8" ht="14.4" x14ac:dyDescent="0.3">
      <c r="A1348" s="72">
        <v>1047637</v>
      </c>
      <c r="B1348" s="89" t="s">
        <v>6399</v>
      </c>
      <c r="C1348" s="37"/>
      <c r="D1348" s="73">
        <v>42216</v>
      </c>
      <c r="E1348" s="74">
        <v>56544</v>
      </c>
      <c r="F1348" s="75">
        <v>67525</v>
      </c>
      <c r="G1348" s="75">
        <v>-10981</v>
      </c>
      <c r="H1348" s="37" t="s">
        <v>1595</v>
      </c>
    </row>
    <row r="1349" spans="1:8" ht="14.4" x14ac:dyDescent="0.3">
      <c r="A1349" s="72">
        <v>1141950</v>
      </c>
      <c r="B1349" s="89" t="s">
        <v>6400</v>
      </c>
      <c r="C1349" s="37"/>
      <c r="D1349" s="73">
        <v>42216</v>
      </c>
      <c r="E1349" s="74">
        <v>23374</v>
      </c>
      <c r="F1349" s="75">
        <v>26600</v>
      </c>
      <c r="G1349" s="75">
        <v>-3226</v>
      </c>
      <c r="H1349" s="37" t="s">
        <v>1595</v>
      </c>
    </row>
    <row r="1350" spans="1:8" ht="14.4" x14ac:dyDescent="0.3">
      <c r="A1350" s="72">
        <v>1047703</v>
      </c>
      <c r="B1350" s="89" t="s">
        <v>6401</v>
      </c>
      <c r="C1350" s="37"/>
      <c r="D1350" s="73">
        <v>42216</v>
      </c>
      <c r="E1350" s="74">
        <v>13572</v>
      </c>
      <c r="F1350" s="75">
        <v>0</v>
      </c>
      <c r="G1350" s="75">
        <v>13572</v>
      </c>
      <c r="H1350" s="37" t="s">
        <v>1595</v>
      </c>
    </row>
    <row r="1351" spans="1:8" ht="14.4" x14ac:dyDescent="0.3">
      <c r="A1351" s="72">
        <v>1125691</v>
      </c>
      <c r="B1351" s="89" t="s">
        <v>6402</v>
      </c>
      <c r="C1351" s="37"/>
      <c r="D1351" s="73">
        <v>42216</v>
      </c>
      <c r="E1351" s="74">
        <v>300000</v>
      </c>
      <c r="F1351" s="75">
        <v>0</v>
      </c>
      <c r="G1351" s="75">
        <v>300000</v>
      </c>
      <c r="H1351" s="37" t="s">
        <v>1595</v>
      </c>
    </row>
    <row r="1352" spans="1:8" ht="14.4" x14ac:dyDescent="0.3">
      <c r="A1352" s="72">
        <v>1131801</v>
      </c>
      <c r="B1352" s="89" t="s">
        <v>6403</v>
      </c>
      <c r="C1352" s="37"/>
      <c r="D1352" s="73">
        <v>42216</v>
      </c>
      <c r="E1352" s="74">
        <v>55860</v>
      </c>
      <c r="F1352" s="75">
        <v>0</v>
      </c>
      <c r="G1352" s="75">
        <v>55860</v>
      </c>
      <c r="H1352" s="37" t="s">
        <v>1595</v>
      </c>
    </row>
    <row r="1353" spans="1:8" ht="14.4" x14ac:dyDescent="0.3">
      <c r="A1353" s="72">
        <v>1091171</v>
      </c>
      <c r="B1353" s="89" t="s">
        <v>6404</v>
      </c>
      <c r="C1353" s="37"/>
      <c r="D1353" s="73">
        <v>42216</v>
      </c>
      <c r="E1353" s="74">
        <v>599925.5</v>
      </c>
      <c r="F1353" s="75">
        <v>0</v>
      </c>
      <c r="G1353" s="75">
        <v>599925.5</v>
      </c>
      <c r="H1353" s="37" t="s">
        <v>1595</v>
      </c>
    </row>
    <row r="1354" spans="1:8" ht="14.4" x14ac:dyDescent="0.3">
      <c r="A1354" s="72">
        <v>1122415</v>
      </c>
      <c r="B1354" s="89" t="s">
        <v>6405</v>
      </c>
      <c r="C1354" s="37"/>
      <c r="D1354" s="73">
        <v>42216</v>
      </c>
      <c r="E1354" s="74">
        <v>67708</v>
      </c>
      <c r="F1354" s="75">
        <v>0</v>
      </c>
      <c r="G1354" s="75">
        <v>67708</v>
      </c>
      <c r="H1354" s="37" t="s">
        <v>1595</v>
      </c>
    </row>
    <row r="1355" spans="1:8" ht="14.4" x14ac:dyDescent="0.3">
      <c r="A1355" s="72">
        <v>1090648</v>
      </c>
      <c r="B1355" s="89" t="s">
        <v>6406</v>
      </c>
      <c r="C1355" s="37"/>
      <c r="D1355" s="73">
        <v>42216</v>
      </c>
      <c r="E1355" s="74">
        <v>25260</v>
      </c>
      <c r="F1355" s="75">
        <v>25260</v>
      </c>
      <c r="G1355" s="75">
        <v>0</v>
      </c>
      <c r="H1355" s="37" t="s">
        <v>1595</v>
      </c>
    </row>
    <row r="1356" spans="1:8" ht="14.4" x14ac:dyDescent="0.3">
      <c r="A1356" s="72">
        <v>1047515</v>
      </c>
      <c r="B1356" s="89" t="s">
        <v>6407</v>
      </c>
      <c r="C1356" s="37"/>
      <c r="D1356" s="73">
        <v>42216</v>
      </c>
      <c r="E1356" s="74">
        <v>41520</v>
      </c>
      <c r="F1356" s="75">
        <v>0</v>
      </c>
      <c r="G1356" s="75">
        <v>41520</v>
      </c>
      <c r="H1356" s="37" t="s">
        <v>1595</v>
      </c>
    </row>
    <row r="1357" spans="1:8" ht="14.4" x14ac:dyDescent="0.3">
      <c r="A1357" s="72">
        <v>1190226</v>
      </c>
      <c r="B1357" s="89" t="s">
        <v>6408</v>
      </c>
      <c r="C1357" s="37"/>
      <c r="D1357" s="73">
        <v>42216</v>
      </c>
      <c r="E1357" s="74">
        <v>6522</v>
      </c>
      <c r="F1357" s="75">
        <v>0</v>
      </c>
      <c r="G1357" s="75">
        <v>6522</v>
      </c>
      <c r="H1357" s="37" t="s">
        <v>1595</v>
      </c>
    </row>
    <row r="1358" spans="1:8" ht="14.4" x14ac:dyDescent="0.3">
      <c r="A1358" s="72">
        <v>1094210</v>
      </c>
      <c r="B1358" s="89" t="s">
        <v>6409</v>
      </c>
      <c r="C1358" s="37"/>
      <c r="D1358" s="73">
        <v>42216</v>
      </c>
      <c r="E1358" s="74">
        <v>16851</v>
      </c>
      <c r="F1358" s="75">
        <v>16851</v>
      </c>
      <c r="G1358" s="75">
        <v>0</v>
      </c>
      <c r="H1358" s="37" t="s">
        <v>1595</v>
      </c>
    </row>
    <row r="1359" spans="1:8" ht="14.4" x14ac:dyDescent="0.3">
      <c r="A1359" s="72">
        <v>1135583</v>
      </c>
      <c r="B1359" s="72" t="s">
        <v>6410</v>
      </c>
      <c r="C1359" s="37"/>
      <c r="D1359" s="73">
        <v>42216</v>
      </c>
      <c r="E1359" s="74">
        <v>39684</v>
      </c>
      <c r="F1359" s="75">
        <v>0</v>
      </c>
      <c r="G1359" s="75">
        <v>39684</v>
      </c>
      <c r="H1359" s="37" t="s">
        <v>1595</v>
      </c>
    </row>
    <row r="1360" spans="1:8" ht="14.4" x14ac:dyDescent="0.3">
      <c r="A1360" s="72">
        <v>1103012</v>
      </c>
      <c r="B1360" s="72" t="s">
        <v>3051</v>
      </c>
      <c r="C1360" s="37"/>
      <c r="D1360" s="73">
        <v>42216</v>
      </c>
      <c r="E1360" s="74">
        <v>129228</v>
      </c>
      <c r="F1360" s="75">
        <v>0</v>
      </c>
      <c r="G1360" s="75">
        <v>129228</v>
      </c>
      <c r="H1360" s="37" t="s">
        <v>1595</v>
      </c>
    </row>
    <row r="1361" spans="1:8" ht="14.4" x14ac:dyDescent="0.3">
      <c r="A1361" s="72">
        <v>1049312</v>
      </c>
      <c r="B1361" s="72" t="s">
        <v>6411</v>
      </c>
      <c r="C1361" s="37"/>
      <c r="D1361" s="73">
        <v>42216</v>
      </c>
      <c r="E1361" s="74">
        <v>618909.19999999995</v>
      </c>
      <c r="F1361" s="75">
        <v>0</v>
      </c>
      <c r="G1361" s="75">
        <v>618909.19999999995</v>
      </c>
      <c r="H1361" s="37" t="s">
        <v>1595</v>
      </c>
    </row>
    <row r="1362" spans="1:8" ht="14.4" x14ac:dyDescent="0.3">
      <c r="A1362" s="72">
        <v>1110608</v>
      </c>
      <c r="B1362" s="72" t="s">
        <v>6412</v>
      </c>
      <c r="C1362" s="37"/>
      <c r="D1362" s="73">
        <v>42279</v>
      </c>
      <c r="E1362" s="74">
        <v>32434</v>
      </c>
      <c r="F1362" s="75">
        <v>36471.72</v>
      </c>
      <c r="G1362" s="75">
        <v>-4037.7200000000012</v>
      </c>
      <c r="H1362" s="37" t="s">
        <v>1595</v>
      </c>
    </row>
    <row r="1363" spans="1:8" ht="14.4" x14ac:dyDescent="0.3">
      <c r="A1363" s="72">
        <v>1046675</v>
      </c>
      <c r="B1363" s="72" t="s">
        <v>6413</v>
      </c>
      <c r="C1363" s="37"/>
      <c r="D1363" s="73">
        <v>42279</v>
      </c>
      <c r="E1363" s="74">
        <v>67858.5</v>
      </c>
      <c r="F1363" s="75">
        <v>67858.5</v>
      </c>
      <c r="G1363" s="75">
        <v>0</v>
      </c>
      <c r="H1363" s="37" t="s">
        <v>1595</v>
      </c>
    </row>
    <row r="1364" spans="1:8" ht="14.4" x14ac:dyDescent="0.3">
      <c r="A1364" s="72">
        <v>1164500</v>
      </c>
      <c r="B1364" s="72" t="s">
        <v>6414</v>
      </c>
      <c r="C1364" s="37"/>
      <c r="D1364" s="73">
        <v>42279</v>
      </c>
      <c r="E1364" s="74">
        <v>10296</v>
      </c>
      <c r="F1364" s="75">
        <v>0</v>
      </c>
      <c r="G1364" s="75">
        <v>10296</v>
      </c>
      <c r="H1364" s="37" t="s">
        <v>1595</v>
      </c>
    </row>
    <row r="1365" spans="1:8" ht="14.4" x14ac:dyDescent="0.3">
      <c r="A1365" s="72">
        <v>1046514</v>
      </c>
      <c r="B1365" s="72" t="s">
        <v>3063</v>
      </c>
      <c r="C1365" s="37"/>
      <c r="D1365" s="73">
        <v>42279</v>
      </c>
      <c r="E1365" s="74">
        <v>163458</v>
      </c>
      <c r="F1365" s="75">
        <v>0</v>
      </c>
      <c r="G1365" s="75">
        <v>163458</v>
      </c>
      <c r="H1365" s="37" t="s">
        <v>1595</v>
      </c>
    </row>
    <row r="1366" spans="1:8" ht="14.4" x14ac:dyDescent="0.3">
      <c r="A1366" s="72">
        <v>1047596</v>
      </c>
      <c r="B1366" s="72" t="s">
        <v>6415</v>
      </c>
      <c r="C1366" s="37"/>
      <c r="D1366" s="73">
        <v>42279</v>
      </c>
      <c r="E1366" s="74">
        <v>20818.32</v>
      </c>
      <c r="F1366" s="75">
        <v>0</v>
      </c>
      <c r="G1366" s="75">
        <v>20818.32</v>
      </c>
      <c r="H1366" s="37" t="s">
        <v>1595</v>
      </c>
    </row>
    <row r="1367" spans="1:8" ht="14.4" x14ac:dyDescent="0.3">
      <c r="A1367" s="72">
        <v>1121391</v>
      </c>
      <c r="B1367" s="72" t="s">
        <v>6416</v>
      </c>
      <c r="C1367" s="37"/>
      <c r="D1367" s="73">
        <v>42279</v>
      </c>
      <c r="E1367" s="74">
        <v>89248</v>
      </c>
      <c r="F1367" s="75">
        <v>80000</v>
      </c>
      <c r="G1367" s="75">
        <v>9248</v>
      </c>
      <c r="H1367" s="37" t="s">
        <v>1595</v>
      </c>
    </row>
    <row r="1368" spans="1:8" ht="14.4" x14ac:dyDescent="0.3">
      <c r="A1368" s="72">
        <v>1047277</v>
      </c>
      <c r="B1368" s="72" t="s">
        <v>6417</v>
      </c>
      <c r="C1368" s="37"/>
      <c r="D1368" s="73">
        <v>42279</v>
      </c>
      <c r="E1368" s="74">
        <v>222047.31</v>
      </c>
      <c r="F1368" s="75">
        <v>32305.91</v>
      </c>
      <c r="G1368" s="75">
        <v>189741.4</v>
      </c>
      <c r="H1368" s="37" t="s">
        <v>1595</v>
      </c>
    </row>
    <row r="1369" spans="1:8" ht="14.4" x14ac:dyDescent="0.3">
      <c r="A1369" s="72">
        <v>1147066</v>
      </c>
      <c r="B1369" s="72" t="s">
        <v>6339</v>
      </c>
      <c r="C1369" s="37"/>
      <c r="D1369" s="73">
        <v>42279</v>
      </c>
      <c r="E1369" s="74">
        <v>6498</v>
      </c>
      <c r="F1369" s="75">
        <v>6498</v>
      </c>
      <c r="G1369" s="75">
        <v>0</v>
      </c>
      <c r="H1369" s="37" t="s">
        <v>1595</v>
      </c>
    </row>
    <row r="1370" spans="1:8" ht="14.4" x14ac:dyDescent="0.3">
      <c r="A1370" s="72">
        <v>1170965</v>
      </c>
      <c r="B1370" s="72" t="s">
        <v>6418</v>
      </c>
      <c r="C1370" s="37"/>
      <c r="D1370" s="73">
        <v>42279</v>
      </c>
      <c r="E1370" s="74">
        <v>18900</v>
      </c>
      <c r="F1370" s="75">
        <v>0</v>
      </c>
      <c r="G1370" s="75">
        <v>18900</v>
      </c>
      <c r="H1370" s="37" t="s">
        <v>1595</v>
      </c>
    </row>
    <row r="1371" spans="1:8" ht="14.4" x14ac:dyDescent="0.3">
      <c r="A1371" s="72">
        <v>1115085</v>
      </c>
      <c r="B1371" s="72" t="s">
        <v>6419</v>
      </c>
      <c r="C1371" s="37"/>
      <c r="D1371" s="73">
        <v>42279</v>
      </c>
      <c r="E1371" s="74">
        <v>26046</v>
      </c>
      <c r="F1371" s="75">
        <v>0</v>
      </c>
      <c r="G1371" s="75">
        <v>26046</v>
      </c>
      <c r="H1371" s="37" t="s">
        <v>1595</v>
      </c>
    </row>
    <row r="1372" spans="1:8" ht="14.4" x14ac:dyDescent="0.3">
      <c r="A1372" s="72">
        <v>1105919</v>
      </c>
      <c r="B1372" s="72" t="s">
        <v>6420</v>
      </c>
      <c r="C1372" s="37"/>
      <c r="D1372" s="73">
        <v>42279</v>
      </c>
      <c r="E1372" s="74">
        <v>65736</v>
      </c>
      <c r="F1372" s="75">
        <v>0</v>
      </c>
      <c r="G1372" s="75">
        <v>65736</v>
      </c>
      <c r="H1372" s="37" t="s">
        <v>1595</v>
      </c>
    </row>
    <row r="1373" spans="1:8" ht="14.4" x14ac:dyDescent="0.3">
      <c r="A1373" s="72">
        <v>1047633</v>
      </c>
      <c r="B1373" s="72" t="s">
        <v>6421</v>
      </c>
      <c r="C1373" s="37"/>
      <c r="D1373" s="73">
        <v>42279</v>
      </c>
      <c r="E1373" s="74">
        <v>33328</v>
      </c>
      <c r="F1373" s="75">
        <v>0</v>
      </c>
      <c r="G1373" s="75">
        <v>33328</v>
      </c>
      <c r="H1373" s="37" t="s">
        <v>1595</v>
      </c>
    </row>
    <row r="1374" spans="1:8" ht="14.4" x14ac:dyDescent="0.3">
      <c r="A1374" s="72">
        <v>1048205</v>
      </c>
      <c r="B1374" s="72" t="s">
        <v>6422</v>
      </c>
      <c r="C1374" s="37"/>
      <c r="D1374" s="73">
        <v>42279</v>
      </c>
      <c r="E1374" s="74">
        <v>46139.4</v>
      </c>
      <c r="F1374" s="75">
        <v>0</v>
      </c>
      <c r="G1374" s="75">
        <v>46139.4</v>
      </c>
      <c r="H1374" s="37" t="s">
        <v>1595</v>
      </c>
    </row>
    <row r="1375" spans="1:8" ht="14.4" x14ac:dyDescent="0.3">
      <c r="A1375" s="72">
        <v>1049180</v>
      </c>
      <c r="B1375" s="72" t="s">
        <v>6423</v>
      </c>
      <c r="C1375" s="37"/>
      <c r="D1375" s="73">
        <v>42289</v>
      </c>
      <c r="E1375" s="74">
        <v>26496</v>
      </c>
      <c r="F1375" s="75">
        <v>0</v>
      </c>
      <c r="G1375" s="75">
        <v>26496</v>
      </c>
      <c r="H1375" s="37" t="s">
        <v>1595</v>
      </c>
    </row>
    <row r="1376" spans="1:8" ht="14.4" x14ac:dyDescent="0.3">
      <c r="A1376" s="72">
        <v>1123538</v>
      </c>
      <c r="B1376" s="72" t="s">
        <v>6424</v>
      </c>
      <c r="C1376" s="37"/>
      <c r="D1376" s="73">
        <v>42289</v>
      </c>
      <c r="E1376" s="74">
        <v>69933.56</v>
      </c>
      <c r="F1376" s="75">
        <v>0</v>
      </c>
      <c r="G1376" s="75">
        <v>69933.56</v>
      </c>
      <c r="H1376" s="37" t="s">
        <v>1595</v>
      </c>
    </row>
    <row r="1377" spans="1:8" ht="14.4" x14ac:dyDescent="0.3">
      <c r="A1377" s="72">
        <v>1182401</v>
      </c>
      <c r="B1377" s="72" t="s">
        <v>6425</v>
      </c>
      <c r="C1377" s="37"/>
      <c r="D1377" s="73">
        <v>42289</v>
      </c>
      <c r="E1377" s="74">
        <v>14554.8</v>
      </c>
      <c r="F1377" s="75">
        <v>0</v>
      </c>
      <c r="G1377" s="75">
        <v>14554.8</v>
      </c>
      <c r="H1377" s="37" t="s">
        <v>1595</v>
      </c>
    </row>
    <row r="1378" spans="1:8" ht="14.4" x14ac:dyDescent="0.3">
      <c r="A1378" s="72">
        <v>1100524</v>
      </c>
      <c r="B1378" s="72" t="s">
        <v>3054</v>
      </c>
      <c r="C1378" s="37"/>
      <c r="D1378" s="73">
        <v>42289</v>
      </c>
      <c r="E1378" s="74">
        <v>29568</v>
      </c>
      <c r="F1378" s="75">
        <v>0</v>
      </c>
      <c r="G1378" s="75">
        <v>29568</v>
      </c>
      <c r="H1378" s="37" t="s">
        <v>1595</v>
      </c>
    </row>
    <row r="1379" spans="1:8" ht="14.4" x14ac:dyDescent="0.3">
      <c r="A1379" s="72">
        <v>1047148</v>
      </c>
      <c r="B1379" s="72" t="s">
        <v>6426</v>
      </c>
      <c r="C1379" s="37"/>
      <c r="D1379" s="73">
        <v>42289</v>
      </c>
      <c r="E1379" s="74">
        <v>98525</v>
      </c>
      <c r="F1379" s="75">
        <v>0</v>
      </c>
      <c r="G1379" s="75">
        <v>98525</v>
      </c>
      <c r="H1379" s="37" t="s">
        <v>1595</v>
      </c>
    </row>
    <row r="1380" spans="1:8" ht="14.4" x14ac:dyDescent="0.3">
      <c r="A1380" s="72">
        <v>1134378</v>
      </c>
      <c r="B1380" s="72" t="s">
        <v>6427</v>
      </c>
      <c r="C1380" s="37"/>
      <c r="D1380" s="73">
        <v>42289</v>
      </c>
      <c r="E1380" s="74">
        <v>22989.599999999999</v>
      </c>
      <c r="F1380" s="75">
        <v>0</v>
      </c>
      <c r="G1380" s="75">
        <v>22989.599999999999</v>
      </c>
      <c r="H1380" s="37" t="s">
        <v>1595</v>
      </c>
    </row>
    <row r="1381" spans="1:8" ht="14.4" x14ac:dyDescent="0.3">
      <c r="A1381" s="72">
        <v>1134611</v>
      </c>
      <c r="B1381" s="72" t="s">
        <v>6428</v>
      </c>
      <c r="C1381" s="37"/>
      <c r="D1381" s="73">
        <v>42305</v>
      </c>
      <c r="E1381" s="74">
        <v>84262.28</v>
      </c>
      <c r="F1381" s="75">
        <v>0</v>
      </c>
      <c r="G1381" s="75">
        <v>84262.28</v>
      </c>
      <c r="H1381" s="37" t="s">
        <v>1595</v>
      </c>
    </row>
    <row r="1382" spans="1:8" ht="14.4" x14ac:dyDescent="0.3">
      <c r="A1382" s="72">
        <v>1092154</v>
      </c>
      <c r="B1382" s="72" t="s">
        <v>6308</v>
      </c>
      <c r="C1382" s="37"/>
      <c r="D1382" s="73">
        <v>42305</v>
      </c>
      <c r="E1382" s="74">
        <v>31356</v>
      </c>
      <c r="F1382" s="75">
        <v>79200</v>
      </c>
      <c r="G1382" s="75">
        <v>0</v>
      </c>
      <c r="H1382" s="37" t="s">
        <v>1595</v>
      </c>
    </row>
    <row r="1383" spans="1:8" ht="14.4" x14ac:dyDescent="0.3">
      <c r="A1383" s="72">
        <v>1150582</v>
      </c>
      <c r="B1383" s="72" t="s">
        <v>58</v>
      </c>
      <c r="C1383" s="37"/>
      <c r="D1383" s="73">
        <v>42318</v>
      </c>
      <c r="E1383" s="74">
        <v>1986175.69</v>
      </c>
      <c r="F1383" s="75">
        <v>1655000</v>
      </c>
      <c r="G1383" s="75">
        <v>331175.68999999994</v>
      </c>
      <c r="H1383" s="37" t="s">
        <v>1595</v>
      </c>
    </row>
    <row r="1384" spans="1:8" ht="14.4" x14ac:dyDescent="0.3">
      <c r="A1384" s="72">
        <v>1199550</v>
      </c>
      <c r="B1384" s="72" t="s">
        <v>6429</v>
      </c>
      <c r="C1384" s="37"/>
      <c r="D1384" s="73">
        <v>42320</v>
      </c>
      <c r="E1384" s="74">
        <v>1066393.31</v>
      </c>
      <c r="F1384" s="75">
        <v>410000</v>
      </c>
      <c r="G1384" s="75">
        <v>656393.31000000006</v>
      </c>
      <c r="H1384" s="37" t="s">
        <v>1595</v>
      </c>
    </row>
    <row r="1385" spans="1:8" ht="14.4" x14ac:dyDescent="0.3">
      <c r="A1385" s="72">
        <v>1169409</v>
      </c>
      <c r="B1385" s="72" t="s">
        <v>6430</v>
      </c>
      <c r="C1385" s="37"/>
      <c r="D1385" s="73">
        <v>42410</v>
      </c>
      <c r="E1385" s="74">
        <v>956695</v>
      </c>
      <c r="F1385" s="75">
        <v>500000</v>
      </c>
      <c r="G1385" s="75">
        <v>456695</v>
      </c>
      <c r="H1385" s="37" t="s">
        <v>1595</v>
      </c>
    </row>
    <row r="1386" spans="1:8" ht="14.4" x14ac:dyDescent="0.3">
      <c r="A1386" s="72">
        <v>1200274</v>
      </c>
      <c r="B1386" s="72" t="s">
        <v>6431</v>
      </c>
      <c r="C1386" s="37"/>
      <c r="D1386" s="73">
        <v>42472</v>
      </c>
      <c r="E1386" s="74">
        <v>16632</v>
      </c>
      <c r="F1386" s="75">
        <v>0</v>
      </c>
      <c r="G1386" s="75">
        <v>16632</v>
      </c>
      <c r="H1386" s="37" t="s">
        <v>1595</v>
      </c>
    </row>
    <row r="1387" spans="1:8" ht="14.4" x14ac:dyDescent="0.3">
      <c r="A1387" s="72">
        <v>1193703</v>
      </c>
      <c r="B1387" s="72" t="s">
        <v>6432</v>
      </c>
      <c r="C1387" s="37"/>
      <c r="D1387" s="73">
        <v>42523</v>
      </c>
      <c r="E1387" s="74">
        <v>767198.38</v>
      </c>
      <c r="F1387" s="75">
        <v>751634.39999999991</v>
      </c>
      <c r="G1387" s="75">
        <v>15563.980000000098</v>
      </c>
      <c r="H1387" s="37" t="s">
        <v>1595</v>
      </c>
    </row>
    <row r="1388" spans="1:8" ht="14.4" x14ac:dyDescent="0.3">
      <c r="A1388" s="72">
        <v>1200932</v>
      </c>
      <c r="B1388" s="72" t="s">
        <v>6433</v>
      </c>
      <c r="C1388" s="37"/>
      <c r="D1388" s="73">
        <v>42543</v>
      </c>
      <c r="E1388" s="74">
        <v>290160</v>
      </c>
      <c r="F1388" s="75">
        <v>0</v>
      </c>
      <c r="G1388" s="75">
        <v>290160</v>
      </c>
      <c r="H1388" s="37" t="s">
        <v>1595</v>
      </c>
    </row>
    <row r="1389" spans="1:8" ht="14.4" x14ac:dyDescent="0.3">
      <c r="A1389" s="72">
        <v>1206957</v>
      </c>
      <c r="B1389" s="72" t="s">
        <v>6434</v>
      </c>
      <c r="C1389" s="37"/>
      <c r="D1389" s="73">
        <v>42772</v>
      </c>
      <c r="E1389" s="74">
        <v>183720</v>
      </c>
      <c r="F1389" s="75">
        <v>193720</v>
      </c>
      <c r="G1389" s="75">
        <v>-10000</v>
      </c>
      <c r="H1389" s="37" t="s">
        <v>1595</v>
      </c>
    </row>
    <row r="1390" spans="1:8" ht="14.4" x14ac:dyDescent="0.3">
      <c r="A1390" s="72">
        <v>1200756</v>
      </c>
      <c r="B1390" s="72" t="s">
        <v>6435</v>
      </c>
      <c r="C1390" s="37"/>
      <c r="D1390" s="73">
        <v>42772</v>
      </c>
      <c r="E1390" s="74">
        <v>1465248</v>
      </c>
      <c r="F1390" s="75">
        <v>0</v>
      </c>
      <c r="G1390" s="74">
        <v>1465248</v>
      </c>
      <c r="H1390" s="37" t="s">
        <v>1595</v>
      </c>
    </row>
    <row r="1391" spans="1:8" ht="14.4" x14ac:dyDescent="0.3">
      <c r="A1391" s="72">
        <v>1194536</v>
      </c>
      <c r="B1391" s="72" t="s">
        <v>6436</v>
      </c>
      <c r="C1391" s="37"/>
      <c r="D1391" s="73">
        <v>42795</v>
      </c>
      <c r="E1391" s="74">
        <v>123072</v>
      </c>
      <c r="F1391" s="75">
        <v>0</v>
      </c>
      <c r="G1391" s="75">
        <v>123072</v>
      </c>
      <c r="H1391" s="37" t="s">
        <v>1595</v>
      </c>
    </row>
    <row r="1392" spans="1:8" ht="14.4" x14ac:dyDescent="0.3">
      <c r="A1392" s="72">
        <v>1200196</v>
      </c>
      <c r="B1392" s="72" t="s">
        <v>6437</v>
      </c>
      <c r="C1392" s="37"/>
      <c r="D1392" s="73">
        <v>42804</v>
      </c>
      <c r="E1392" s="74">
        <v>19140</v>
      </c>
      <c r="F1392" s="75">
        <v>49140</v>
      </c>
      <c r="G1392" s="75">
        <v>-30000</v>
      </c>
      <c r="H1392" s="37" t="s">
        <v>1595</v>
      </c>
    </row>
    <row r="1393" spans="1:8" ht="14.4" x14ac:dyDescent="0.3">
      <c r="A1393" s="72">
        <v>1209961</v>
      </c>
      <c r="B1393" s="72" t="s">
        <v>6438</v>
      </c>
      <c r="C1393" s="37"/>
      <c r="D1393" s="73">
        <v>42921</v>
      </c>
      <c r="E1393" s="74">
        <v>353780</v>
      </c>
      <c r="F1393" s="75">
        <v>228796.13</v>
      </c>
      <c r="G1393" s="75">
        <v>124983.87</v>
      </c>
      <c r="H1393" s="37" t="s">
        <v>1595</v>
      </c>
    </row>
    <row r="1394" spans="1:8" ht="14.4" x14ac:dyDescent="0.3">
      <c r="A1394" s="72">
        <v>1203850</v>
      </c>
      <c r="B1394" s="72" t="s">
        <v>6439</v>
      </c>
      <c r="C1394" s="37"/>
      <c r="D1394" s="73">
        <v>42921</v>
      </c>
      <c r="E1394" s="74">
        <v>28800</v>
      </c>
      <c r="F1394" s="75">
        <v>0</v>
      </c>
      <c r="G1394" s="75">
        <v>28800</v>
      </c>
      <c r="H1394" s="37" t="s">
        <v>1595</v>
      </c>
    </row>
    <row r="1395" spans="1:8" ht="14.4" x14ac:dyDescent="0.3">
      <c r="A1395" s="72">
        <v>1155707</v>
      </c>
      <c r="B1395" s="72" t="s">
        <v>6440</v>
      </c>
      <c r="C1395" s="37"/>
      <c r="D1395" s="73">
        <v>42921</v>
      </c>
      <c r="E1395" s="74">
        <v>899868</v>
      </c>
      <c r="F1395" s="75">
        <v>0</v>
      </c>
      <c r="G1395" s="75">
        <v>899868</v>
      </c>
      <c r="H1395" s="37" t="s">
        <v>1595</v>
      </c>
    </row>
    <row r="1396" spans="1:8" ht="14.4" x14ac:dyDescent="0.3">
      <c r="A1396" s="72">
        <v>1151398</v>
      </c>
      <c r="B1396" s="72" t="s">
        <v>6441</v>
      </c>
      <c r="C1396" s="37"/>
      <c r="D1396" s="73">
        <v>42930</v>
      </c>
      <c r="E1396" s="74">
        <v>179418.76</v>
      </c>
      <c r="F1396" s="75">
        <v>192053.76000000001</v>
      </c>
      <c r="G1396" s="75">
        <v>-12635</v>
      </c>
      <c r="H1396" s="37" t="s">
        <v>1595</v>
      </c>
    </row>
    <row r="1397" spans="1:8" ht="14.4" x14ac:dyDescent="0.3">
      <c r="A1397" s="72">
        <v>1214413</v>
      </c>
      <c r="B1397" s="72" t="s">
        <v>6442</v>
      </c>
      <c r="C1397" s="37"/>
      <c r="D1397" s="73">
        <v>42930</v>
      </c>
      <c r="E1397" s="74">
        <v>13230</v>
      </c>
      <c r="F1397" s="75">
        <v>0</v>
      </c>
      <c r="G1397" s="75">
        <v>13230</v>
      </c>
      <c r="H1397" s="37" t="s">
        <v>1595</v>
      </c>
    </row>
    <row r="1398" spans="1:8" ht="14.4" x14ac:dyDescent="0.3">
      <c r="A1398" s="72">
        <v>1200131</v>
      </c>
      <c r="B1398" s="72" t="s">
        <v>6443</v>
      </c>
      <c r="C1398" s="37"/>
      <c r="D1398" s="73">
        <v>42930</v>
      </c>
      <c r="E1398" s="74">
        <v>417000</v>
      </c>
      <c r="F1398" s="75">
        <v>0</v>
      </c>
      <c r="G1398" s="75">
        <v>417000</v>
      </c>
      <c r="H1398" s="37" t="s">
        <v>1595</v>
      </c>
    </row>
    <row r="1399" spans="1:8" ht="14.4" x14ac:dyDescent="0.3">
      <c r="A1399" s="72">
        <v>1215080</v>
      </c>
      <c r="B1399" s="72" t="s">
        <v>6444</v>
      </c>
      <c r="C1399" s="37"/>
      <c r="D1399" s="73">
        <v>42930</v>
      </c>
      <c r="E1399" s="74">
        <v>23328</v>
      </c>
      <c r="F1399" s="75">
        <v>0</v>
      </c>
      <c r="G1399" s="75">
        <v>23328</v>
      </c>
      <c r="H1399" s="37" t="s">
        <v>1595</v>
      </c>
    </row>
    <row r="1400" spans="1:8" ht="14.4" x14ac:dyDescent="0.3">
      <c r="A1400" s="72">
        <v>1199704</v>
      </c>
      <c r="B1400" s="72" t="s">
        <v>6445</v>
      </c>
      <c r="C1400" s="37"/>
      <c r="D1400" s="73">
        <v>42930</v>
      </c>
      <c r="E1400" s="74">
        <v>30482</v>
      </c>
      <c r="F1400" s="75">
        <v>0</v>
      </c>
      <c r="G1400" s="75">
        <v>30482</v>
      </c>
      <c r="H1400" s="37" t="s">
        <v>1595</v>
      </c>
    </row>
    <row r="1401" spans="1:8" ht="14.4" x14ac:dyDescent="0.3">
      <c r="A1401" s="72">
        <v>1091826</v>
      </c>
      <c r="B1401" s="72" t="s">
        <v>6446</v>
      </c>
      <c r="C1401" s="37"/>
      <c r="D1401" s="73">
        <v>42986</v>
      </c>
      <c r="E1401" s="74">
        <v>226562.4</v>
      </c>
      <c r="F1401" s="75">
        <v>0</v>
      </c>
      <c r="G1401" s="75">
        <v>226562.4</v>
      </c>
      <c r="H1401" s="37" t="s">
        <v>1595</v>
      </c>
    </row>
    <row r="1402" spans="1:8" ht="14.4" x14ac:dyDescent="0.3">
      <c r="A1402" s="72">
        <v>1200665</v>
      </c>
      <c r="B1402" s="72" t="s">
        <v>6447</v>
      </c>
      <c r="C1402" s="37"/>
      <c r="D1402" s="73">
        <v>43039</v>
      </c>
      <c r="E1402" s="74">
        <v>2134916.7999999998</v>
      </c>
      <c r="F1402" s="75">
        <v>2134916.7999999998</v>
      </c>
      <c r="G1402" s="75">
        <v>0</v>
      </c>
      <c r="H1402" s="37" t="s">
        <v>1595</v>
      </c>
    </row>
    <row r="1403" spans="1:8" ht="14.4" x14ac:dyDescent="0.3">
      <c r="A1403" s="72">
        <v>1193712</v>
      </c>
      <c r="B1403" s="72" t="s">
        <v>3186</v>
      </c>
      <c r="C1403" s="37"/>
      <c r="D1403" s="73">
        <v>43039</v>
      </c>
      <c r="E1403" s="74">
        <v>480000</v>
      </c>
      <c r="F1403" s="75">
        <v>480000</v>
      </c>
      <c r="G1403" s="75">
        <v>0</v>
      </c>
      <c r="H1403" s="37" t="s">
        <v>1595</v>
      </c>
    </row>
    <row r="1404" spans="1:8" ht="14.4" x14ac:dyDescent="0.3">
      <c r="A1404" s="72">
        <v>1209036</v>
      </c>
      <c r="B1404" s="72" t="s">
        <v>6448</v>
      </c>
      <c r="C1404" s="37"/>
      <c r="D1404" s="73">
        <v>43041</v>
      </c>
      <c r="E1404" s="74">
        <v>947236</v>
      </c>
      <c r="F1404" s="75">
        <v>947236</v>
      </c>
      <c r="G1404" s="75">
        <v>0</v>
      </c>
      <c r="H1404" s="37" t="s">
        <v>1595</v>
      </c>
    </row>
    <row r="1405" spans="1:8" ht="14.4" x14ac:dyDescent="0.3">
      <c r="A1405" s="72">
        <v>1202244</v>
      </c>
      <c r="B1405" s="72" t="s">
        <v>6449</v>
      </c>
      <c r="C1405" s="37"/>
      <c r="D1405" s="73">
        <v>43158</v>
      </c>
      <c r="E1405" s="74">
        <v>15815</v>
      </c>
      <c r="F1405" s="75">
        <v>0</v>
      </c>
      <c r="G1405" s="75">
        <v>15815</v>
      </c>
      <c r="H1405" s="37" t="s">
        <v>1595</v>
      </c>
    </row>
    <row r="1406" spans="1:8" ht="14.4" x14ac:dyDescent="0.3">
      <c r="A1406" s="72">
        <v>1173119</v>
      </c>
      <c r="B1406" s="72" t="s">
        <v>6450</v>
      </c>
      <c r="C1406" s="37"/>
      <c r="D1406" s="73">
        <v>43158</v>
      </c>
      <c r="E1406" s="74">
        <v>84050</v>
      </c>
      <c r="F1406" s="75">
        <v>0</v>
      </c>
      <c r="G1406" s="75">
        <v>84050</v>
      </c>
      <c r="H1406" s="37" t="s">
        <v>1595</v>
      </c>
    </row>
    <row r="1407" spans="1:8" ht="14.4" x14ac:dyDescent="0.3">
      <c r="A1407" s="72">
        <v>1216040</v>
      </c>
      <c r="B1407" s="72" t="s">
        <v>6451</v>
      </c>
      <c r="C1407" s="37"/>
      <c r="D1407" s="73">
        <v>43158</v>
      </c>
      <c r="E1407" s="74">
        <v>467958</v>
      </c>
      <c r="F1407" s="75">
        <v>0</v>
      </c>
      <c r="G1407" s="75">
        <v>467958</v>
      </c>
      <c r="H1407" s="37" t="s">
        <v>1595</v>
      </c>
    </row>
    <row r="1408" spans="1:8" ht="14.4" x14ac:dyDescent="0.3">
      <c r="A1408" s="72">
        <v>1214365</v>
      </c>
      <c r="B1408" s="72" t="s">
        <v>6452</v>
      </c>
      <c r="C1408" s="37"/>
      <c r="D1408" s="73">
        <v>43158</v>
      </c>
      <c r="E1408" s="74">
        <v>529404</v>
      </c>
      <c r="F1408" s="75">
        <v>0</v>
      </c>
      <c r="G1408" s="75">
        <v>529404</v>
      </c>
      <c r="H1408" s="37" t="s">
        <v>1595</v>
      </c>
    </row>
    <row r="1409" spans="1:8" ht="14.4" x14ac:dyDescent="0.3">
      <c r="A1409" s="72">
        <v>1132537</v>
      </c>
      <c r="B1409" s="72" t="s">
        <v>6453</v>
      </c>
      <c r="C1409" s="37"/>
      <c r="D1409" s="73">
        <v>43251</v>
      </c>
      <c r="E1409" s="74">
        <v>845212</v>
      </c>
      <c r="F1409" s="75">
        <v>1000000</v>
      </c>
      <c r="G1409" s="75">
        <v>-154788</v>
      </c>
      <c r="H1409" s="37" t="s">
        <v>1595</v>
      </c>
    </row>
    <row r="1410" spans="1:8" ht="14.4" x14ac:dyDescent="0.3">
      <c r="A1410" s="72">
        <v>1189603</v>
      </c>
      <c r="B1410" s="72" t="s">
        <v>2697</v>
      </c>
      <c r="C1410" s="37"/>
      <c r="D1410" s="73">
        <v>43277</v>
      </c>
      <c r="E1410" s="74">
        <v>294194</v>
      </c>
      <c r="F1410" s="75">
        <v>294194</v>
      </c>
      <c r="G1410" s="75">
        <v>0</v>
      </c>
      <c r="H1410" s="37" t="s">
        <v>1595</v>
      </c>
    </row>
    <row r="1411" spans="1:8" ht="14.4" x14ac:dyDescent="0.3">
      <c r="A1411" s="72">
        <v>1175965</v>
      </c>
      <c r="B1411" s="72" t="s">
        <v>6454</v>
      </c>
      <c r="C1411" s="37"/>
      <c r="D1411" s="73">
        <v>43291</v>
      </c>
      <c r="E1411" s="74">
        <v>456990.43</v>
      </c>
      <c r="F1411" s="75">
        <v>456990.43</v>
      </c>
      <c r="G1411" s="75">
        <v>0</v>
      </c>
      <c r="H1411" s="37" t="s">
        <v>1595</v>
      </c>
    </row>
    <row r="1412" spans="1:8" ht="14.4" x14ac:dyDescent="0.3">
      <c r="A1412" s="72">
        <v>1215386</v>
      </c>
      <c r="B1412" s="72" t="s">
        <v>4248</v>
      </c>
      <c r="C1412" s="37"/>
      <c r="D1412" s="73">
        <v>43292</v>
      </c>
      <c r="E1412" s="74">
        <v>778852</v>
      </c>
      <c r="F1412" s="75">
        <v>778852</v>
      </c>
      <c r="G1412" s="75">
        <v>0</v>
      </c>
      <c r="H1412" s="37" t="s">
        <v>1595</v>
      </c>
    </row>
    <row r="1413" spans="1:8" ht="14.4" x14ac:dyDescent="0.3">
      <c r="A1413" s="72">
        <v>1215957</v>
      </c>
      <c r="B1413" s="72" t="s">
        <v>6455</v>
      </c>
      <c r="C1413" s="37"/>
      <c r="D1413" s="73">
        <v>43292</v>
      </c>
      <c r="E1413" s="74">
        <v>65604</v>
      </c>
      <c r="F1413" s="75">
        <v>0</v>
      </c>
      <c r="G1413" s="75">
        <v>65604</v>
      </c>
      <c r="H1413" s="37" t="s">
        <v>1595</v>
      </c>
    </row>
    <row r="1414" spans="1:8" ht="14.4" x14ac:dyDescent="0.3">
      <c r="A1414" s="72">
        <v>1215243</v>
      </c>
      <c r="B1414" s="72" t="s">
        <v>6456</v>
      </c>
      <c r="C1414" s="37"/>
      <c r="D1414" s="73">
        <v>43304</v>
      </c>
      <c r="E1414" s="74">
        <v>75998</v>
      </c>
      <c r="F1414" s="75">
        <v>75998</v>
      </c>
      <c r="G1414" s="75">
        <v>0</v>
      </c>
      <c r="H1414" s="37" t="s">
        <v>1595</v>
      </c>
    </row>
    <row r="1415" spans="1:8" ht="14.4" x14ac:dyDescent="0.3">
      <c r="A1415" s="72">
        <v>1200033</v>
      </c>
      <c r="B1415" s="72" t="s">
        <v>6457</v>
      </c>
      <c r="C1415" s="37"/>
      <c r="D1415" s="73">
        <v>43304</v>
      </c>
      <c r="E1415" s="74">
        <v>35856</v>
      </c>
      <c r="F1415" s="75">
        <v>0</v>
      </c>
      <c r="G1415" s="75">
        <v>35856</v>
      </c>
      <c r="H1415" s="37" t="s">
        <v>1595</v>
      </c>
    </row>
    <row r="1416" spans="1:8" ht="14.4" x14ac:dyDescent="0.3">
      <c r="A1416" s="72">
        <v>1047501</v>
      </c>
      <c r="B1416" s="72" t="s">
        <v>6320</v>
      </c>
      <c r="C1416" s="37"/>
      <c r="D1416" s="73">
        <v>43304</v>
      </c>
      <c r="E1416" s="74">
        <f>390429+102192</f>
        <v>492621</v>
      </c>
      <c r="F1416" s="75">
        <v>50295.149999999994</v>
      </c>
      <c r="G1416" s="75">
        <v>442325.85</v>
      </c>
      <c r="H1416" s="37" t="s">
        <v>1595</v>
      </c>
    </row>
    <row r="1417" spans="1:8" ht="14.4" x14ac:dyDescent="0.3">
      <c r="A1417" s="72">
        <v>1218983</v>
      </c>
      <c r="B1417" s="72" t="s">
        <v>6458</v>
      </c>
      <c r="C1417" s="37"/>
      <c r="D1417" s="73">
        <v>43327</v>
      </c>
      <c r="E1417" s="74">
        <v>346308</v>
      </c>
      <c r="F1417" s="75">
        <v>0</v>
      </c>
      <c r="G1417" s="75">
        <v>346308</v>
      </c>
      <c r="H1417" s="37" t="s">
        <v>1595</v>
      </c>
    </row>
    <row r="1418" spans="1:8" ht="14.4" x14ac:dyDescent="0.3">
      <c r="A1418" s="72">
        <v>1200612</v>
      </c>
      <c r="B1418" s="72" t="s">
        <v>6459</v>
      </c>
      <c r="C1418" s="37"/>
      <c r="D1418" s="73">
        <v>43327</v>
      </c>
      <c r="E1418" s="74">
        <v>30015</v>
      </c>
      <c r="F1418" s="75">
        <v>30015</v>
      </c>
      <c r="G1418" s="75">
        <v>0</v>
      </c>
      <c r="H1418" s="37" t="s">
        <v>1595</v>
      </c>
    </row>
    <row r="1419" spans="1:8" ht="14.4" x14ac:dyDescent="0.3">
      <c r="A1419" s="72">
        <v>1213595</v>
      </c>
      <c r="B1419" s="72" t="s">
        <v>6460</v>
      </c>
      <c r="C1419" s="37"/>
      <c r="D1419" s="73">
        <v>43327</v>
      </c>
      <c r="E1419" s="74">
        <v>525642</v>
      </c>
      <c r="F1419" s="75">
        <v>170000</v>
      </c>
      <c r="G1419" s="75">
        <v>355642</v>
      </c>
      <c r="H1419" s="37" t="s">
        <v>1595</v>
      </c>
    </row>
    <row r="1420" spans="1:8" ht="14.4" x14ac:dyDescent="0.3">
      <c r="A1420" s="72">
        <v>1218202</v>
      </c>
      <c r="B1420" s="72" t="s">
        <v>6461</v>
      </c>
      <c r="C1420" s="37"/>
      <c r="D1420" s="73">
        <v>43360</v>
      </c>
      <c r="E1420" s="74">
        <v>510774</v>
      </c>
      <c r="F1420" s="75">
        <v>0</v>
      </c>
      <c r="G1420" s="75">
        <v>510774</v>
      </c>
      <c r="H1420" s="37" t="s">
        <v>1595</v>
      </c>
    </row>
    <row r="1421" spans="1:8" ht="14.4" x14ac:dyDescent="0.3">
      <c r="A1421" s="72">
        <v>1214606</v>
      </c>
      <c r="B1421" s="72" t="s">
        <v>6462</v>
      </c>
      <c r="C1421" s="37"/>
      <c r="D1421" s="73">
        <v>43362</v>
      </c>
      <c r="E1421" s="74">
        <v>234984</v>
      </c>
      <c r="F1421" s="75">
        <v>115392</v>
      </c>
      <c r="G1421" s="75">
        <v>119592</v>
      </c>
      <c r="H1421" s="37" t="s">
        <v>1595</v>
      </c>
    </row>
    <row r="1422" spans="1:8" ht="14.4" x14ac:dyDescent="0.3">
      <c r="A1422" s="72">
        <v>1193711</v>
      </c>
      <c r="B1422" s="72" t="s">
        <v>1143</v>
      </c>
      <c r="C1422" s="37"/>
      <c r="D1422" s="73">
        <v>43391</v>
      </c>
      <c r="E1422" s="74">
        <v>185958</v>
      </c>
      <c r="F1422" s="75">
        <v>118857</v>
      </c>
      <c r="G1422" s="75">
        <v>67101</v>
      </c>
      <c r="H1422" s="37" t="s">
        <v>1595</v>
      </c>
    </row>
    <row r="1423" spans="1:8" ht="14.4" x14ac:dyDescent="0.3">
      <c r="A1423" s="72">
        <v>1185194</v>
      </c>
      <c r="B1423" s="72" t="s">
        <v>6463</v>
      </c>
      <c r="C1423" s="37"/>
      <c r="D1423" s="73">
        <v>43403</v>
      </c>
      <c r="E1423" s="74">
        <v>12648</v>
      </c>
      <c r="F1423" s="75">
        <v>12168</v>
      </c>
      <c r="G1423" s="75">
        <v>480</v>
      </c>
      <c r="H1423" s="37" t="s">
        <v>1595</v>
      </c>
    </row>
    <row r="1424" spans="1:8" ht="14.4" x14ac:dyDescent="0.3">
      <c r="A1424" s="72">
        <v>1215382</v>
      </c>
      <c r="B1424" s="72" t="s">
        <v>6464</v>
      </c>
      <c r="C1424" s="37"/>
      <c r="D1424" s="73">
        <v>43403</v>
      </c>
      <c r="E1424" s="74">
        <v>306528</v>
      </c>
      <c r="F1424" s="75">
        <v>0</v>
      </c>
      <c r="G1424" s="75">
        <v>306528</v>
      </c>
      <c r="H1424" s="37" t="s">
        <v>1595</v>
      </c>
    </row>
    <row r="1425" spans="1:8" ht="14.4" x14ac:dyDescent="0.3">
      <c r="A1425" s="72">
        <v>1169218</v>
      </c>
      <c r="B1425" s="72" t="s">
        <v>6465</v>
      </c>
      <c r="C1425" s="37"/>
      <c r="D1425" s="73">
        <v>43446</v>
      </c>
      <c r="E1425" s="74">
        <v>862782</v>
      </c>
      <c r="F1425" s="75">
        <v>500000</v>
      </c>
      <c r="G1425" s="75">
        <v>362782</v>
      </c>
      <c r="H1425" s="37" t="s">
        <v>1595</v>
      </c>
    </row>
    <row r="1426" spans="1:8" ht="14.4" x14ac:dyDescent="0.3">
      <c r="A1426" s="72">
        <v>1222759</v>
      </c>
      <c r="B1426" s="72" t="s">
        <v>6466</v>
      </c>
      <c r="C1426" s="37"/>
      <c r="D1426" s="73">
        <v>43469</v>
      </c>
      <c r="E1426" s="74">
        <v>1048488</v>
      </c>
      <c r="F1426" s="75">
        <v>0</v>
      </c>
      <c r="G1426" s="75">
        <v>1048488</v>
      </c>
      <c r="H1426" s="37" t="s">
        <v>1595</v>
      </c>
    </row>
    <row r="1427" spans="1:8" ht="14.4" x14ac:dyDescent="0.3">
      <c r="A1427" s="72">
        <v>1211153</v>
      </c>
      <c r="B1427" s="72" t="s">
        <v>6467</v>
      </c>
      <c r="C1427" s="37"/>
      <c r="D1427" s="73">
        <v>43469</v>
      </c>
      <c r="E1427" s="74">
        <v>595102.80000000005</v>
      </c>
      <c r="F1427" s="75">
        <v>0</v>
      </c>
      <c r="G1427" s="75">
        <v>595102.80000000005</v>
      </c>
      <c r="H1427" s="37" t="s">
        <v>1595</v>
      </c>
    </row>
    <row r="1428" spans="1:8" ht="14.4" x14ac:dyDescent="0.3">
      <c r="A1428" s="72">
        <v>1155978</v>
      </c>
      <c r="B1428" s="72" t="s">
        <v>6468</v>
      </c>
      <c r="C1428" s="37"/>
      <c r="D1428" s="73">
        <v>43537</v>
      </c>
      <c r="E1428" s="74">
        <v>39400</v>
      </c>
      <c r="F1428" s="75">
        <v>0</v>
      </c>
      <c r="G1428" s="75">
        <v>39400</v>
      </c>
      <c r="H1428" s="37" t="s">
        <v>1595</v>
      </c>
    </row>
    <row r="1429" spans="1:8" ht="14.4" x14ac:dyDescent="0.3">
      <c r="A1429" s="72">
        <v>1150083</v>
      </c>
      <c r="B1429" s="72" t="s">
        <v>6469</v>
      </c>
      <c r="C1429" s="37"/>
      <c r="D1429" s="73">
        <v>43537</v>
      </c>
      <c r="E1429" s="74">
        <v>31410</v>
      </c>
      <c r="F1429" s="75">
        <v>0</v>
      </c>
      <c r="G1429" s="75">
        <v>31410</v>
      </c>
      <c r="H1429" s="37" t="s">
        <v>1595</v>
      </c>
    </row>
    <row r="1430" spans="1:8" ht="14.4" x14ac:dyDescent="0.3">
      <c r="A1430" s="72">
        <v>1211548</v>
      </c>
      <c r="B1430" s="72" t="s">
        <v>6470</v>
      </c>
      <c r="C1430" s="37"/>
      <c r="D1430" s="73">
        <v>43537</v>
      </c>
      <c r="E1430" s="74">
        <v>35748</v>
      </c>
      <c r="F1430" s="75">
        <v>35748</v>
      </c>
      <c r="G1430" s="75">
        <v>0</v>
      </c>
      <c r="H1430" s="37" t="s">
        <v>1595</v>
      </c>
    </row>
    <row r="1431" spans="1:8" ht="14.4" x14ac:dyDescent="0.3">
      <c r="A1431" s="72">
        <v>1214052</v>
      </c>
      <c r="B1431" s="72" t="s">
        <v>6471</v>
      </c>
      <c r="C1431" s="37"/>
      <c r="D1431" s="73">
        <v>43537</v>
      </c>
      <c r="E1431" s="74">
        <v>44160</v>
      </c>
      <c r="F1431" s="75">
        <v>0</v>
      </c>
      <c r="G1431" s="75">
        <v>44160</v>
      </c>
      <c r="H1431" s="37" t="s">
        <v>1595</v>
      </c>
    </row>
    <row r="1432" spans="1:8" ht="14.4" x14ac:dyDescent="0.3">
      <c r="A1432" s="72">
        <v>1119100</v>
      </c>
      <c r="B1432" s="72" t="s">
        <v>6472</v>
      </c>
      <c r="C1432" s="37"/>
      <c r="D1432" s="73">
        <v>43537</v>
      </c>
      <c r="E1432" s="74">
        <v>20400</v>
      </c>
      <c r="F1432" s="75">
        <v>0</v>
      </c>
      <c r="G1432" s="75">
        <v>20400</v>
      </c>
      <c r="H1432" s="37" t="s">
        <v>1595</v>
      </c>
    </row>
    <row r="1433" spans="1:8" ht="14.4" x14ac:dyDescent="0.3">
      <c r="A1433" s="72">
        <v>1212457</v>
      </c>
      <c r="B1433" s="72" t="s">
        <v>6473</v>
      </c>
      <c r="C1433" s="37"/>
      <c r="D1433" s="73">
        <v>43537</v>
      </c>
      <c r="E1433" s="74">
        <v>90309</v>
      </c>
      <c r="F1433" s="75">
        <v>0</v>
      </c>
      <c r="G1433" s="75">
        <v>90309</v>
      </c>
      <c r="H1433" s="37" t="s">
        <v>1595</v>
      </c>
    </row>
    <row r="1434" spans="1:8" ht="14.4" x14ac:dyDescent="0.3">
      <c r="A1434" s="72">
        <v>1219943</v>
      </c>
      <c r="B1434" s="72" t="s">
        <v>6474</v>
      </c>
      <c r="C1434" s="37"/>
      <c r="D1434" s="73">
        <v>43545</v>
      </c>
      <c r="E1434" s="74">
        <v>392610</v>
      </c>
      <c r="F1434" s="75">
        <v>0</v>
      </c>
      <c r="G1434" s="75">
        <v>392610</v>
      </c>
      <c r="H1434" s="37" t="s">
        <v>1595</v>
      </c>
    </row>
    <row r="1435" spans="1:8" ht="14.4" x14ac:dyDescent="0.3">
      <c r="A1435" s="72">
        <v>1215789</v>
      </c>
      <c r="B1435" s="72" t="s">
        <v>6475</v>
      </c>
      <c r="C1435" s="37"/>
      <c r="D1435" s="73">
        <v>43545</v>
      </c>
      <c r="E1435" s="74">
        <v>541711</v>
      </c>
      <c r="F1435" s="75">
        <v>0</v>
      </c>
      <c r="G1435" s="75">
        <v>541711</v>
      </c>
      <c r="H1435" s="37" t="s">
        <v>1595</v>
      </c>
    </row>
    <row r="1436" spans="1:8" ht="14.4" x14ac:dyDescent="0.3">
      <c r="A1436" s="72">
        <v>1224573</v>
      </c>
      <c r="B1436" s="72" t="s">
        <v>6476</v>
      </c>
      <c r="C1436" s="37"/>
      <c r="D1436" s="73">
        <v>43545</v>
      </c>
      <c r="E1436" s="74">
        <v>429584</v>
      </c>
      <c r="F1436" s="75">
        <v>0</v>
      </c>
      <c r="G1436" s="75">
        <v>429584</v>
      </c>
      <c r="H1436" s="37" t="s">
        <v>1595</v>
      </c>
    </row>
    <row r="1437" spans="1:8" ht="14.4" x14ac:dyDescent="0.3">
      <c r="A1437" s="72">
        <v>1220973</v>
      </c>
      <c r="B1437" s="72" t="s">
        <v>6477</v>
      </c>
      <c r="C1437" s="37"/>
      <c r="D1437" s="73">
        <v>43545</v>
      </c>
      <c r="E1437" s="74">
        <v>47676</v>
      </c>
      <c r="F1437" s="75">
        <v>0</v>
      </c>
      <c r="G1437" s="75">
        <v>47676</v>
      </c>
      <c r="H1437" s="37" t="s">
        <v>1595</v>
      </c>
    </row>
    <row r="1438" spans="1:8" ht="14.4" x14ac:dyDescent="0.3">
      <c r="A1438" s="72">
        <v>1049140</v>
      </c>
      <c r="B1438" s="72" t="s">
        <v>6478</v>
      </c>
      <c r="C1438" s="37"/>
      <c r="D1438" s="73">
        <v>43545</v>
      </c>
      <c r="E1438" s="74">
        <v>79418</v>
      </c>
      <c r="F1438" s="75">
        <v>79418</v>
      </c>
      <c r="G1438" s="75">
        <v>0</v>
      </c>
      <c r="H1438" s="37" t="s">
        <v>1595</v>
      </c>
    </row>
    <row r="1439" spans="1:8" ht="14.4" x14ac:dyDescent="0.3">
      <c r="A1439" s="72">
        <v>1214677</v>
      </c>
      <c r="B1439" s="72" t="s">
        <v>6479</v>
      </c>
      <c r="C1439" s="37"/>
      <c r="D1439" s="73">
        <v>43545</v>
      </c>
      <c r="E1439" s="74">
        <v>76352</v>
      </c>
      <c r="F1439" s="75">
        <v>0</v>
      </c>
      <c r="G1439" s="75">
        <v>76352</v>
      </c>
      <c r="H1439" s="37" t="s">
        <v>1595</v>
      </c>
    </row>
    <row r="1440" spans="1:8" ht="14.4" x14ac:dyDescent="0.3">
      <c r="A1440" s="72">
        <v>1046967</v>
      </c>
      <c r="B1440" s="72" t="s">
        <v>6480</v>
      </c>
      <c r="C1440" s="37"/>
      <c r="D1440" s="73">
        <v>43549</v>
      </c>
      <c r="E1440" s="74">
        <v>1414999</v>
      </c>
      <c r="F1440" s="75">
        <v>0</v>
      </c>
      <c r="G1440" s="75">
        <v>1414999</v>
      </c>
      <c r="H1440" s="37" t="s">
        <v>1595</v>
      </c>
    </row>
    <row r="1441" spans="1:8" ht="14.4" x14ac:dyDescent="0.3">
      <c r="A1441" s="72">
        <v>1222426</v>
      </c>
      <c r="B1441" s="72" t="s">
        <v>6481</v>
      </c>
      <c r="C1441" s="37"/>
      <c r="D1441" s="73">
        <v>43574</v>
      </c>
      <c r="E1441" s="74">
        <v>630696</v>
      </c>
      <c r="F1441" s="75">
        <v>390000</v>
      </c>
      <c r="G1441" s="75">
        <v>240696</v>
      </c>
      <c r="H1441" s="37" t="s">
        <v>1595</v>
      </c>
    </row>
    <row r="1442" spans="1:8" ht="14.4" x14ac:dyDescent="0.3">
      <c r="A1442" s="72">
        <v>1218331</v>
      </c>
      <c r="B1442" s="72" t="s">
        <v>6482</v>
      </c>
      <c r="C1442" s="37"/>
      <c r="D1442" s="73">
        <v>43580</v>
      </c>
      <c r="E1442" s="74">
        <v>489426</v>
      </c>
      <c r="F1442" s="75">
        <v>0</v>
      </c>
      <c r="G1442" s="75">
        <v>489426</v>
      </c>
      <c r="H1442" s="37" t="s">
        <v>1595</v>
      </c>
    </row>
    <row r="1443" spans="1:8" ht="14.4" x14ac:dyDescent="0.3">
      <c r="A1443" s="72">
        <v>1218408</v>
      </c>
      <c r="B1443" s="72" t="s">
        <v>6483</v>
      </c>
      <c r="C1443" s="37"/>
      <c r="D1443" s="73">
        <v>43580</v>
      </c>
      <c r="E1443" s="74">
        <v>2803236</v>
      </c>
      <c r="F1443" s="75">
        <v>0</v>
      </c>
      <c r="G1443" s="75">
        <v>2803236</v>
      </c>
      <c r="H1443" s="37" t="s">
        <v>1595</v>
      </c>
    </row>
    <row r="1444" spans="1:8" ht="14.4" x14ac:dyDescent="0.3">
      <c r="A1444" s="72">
        <v>1221255</v>
      </c>
      <c r="B1444" s="72" t="s">
        <v>6484</v>
      </c>
      <c r="C1444" s="37"/>
      <c r="D1444" s="73">
        <v>43642</v>
      </c>
      <c r="E1444" s="74">
        <v>140000</v>
      </c>
      <c r="F1444" s="75">
        <v>0</v>
      </c>
      <c r="G1444" s="75">
        <v>140000</v>
      </c>
      <c r="H1444" s="37" t="s">
        <v>1595</v>
      </c>
    </row>
    <row r="1445" spans="1:8" ht="14.4" x14ac:dyDescent="0.3">
      <c r="A1445" s="72">
        <v>1218937</v>
      </c>
      <c r="B1445" s="72" t="s">
        <v>6485</v>
      </c>
      <c r="C1445" s="37"/>
      <c r="D1445" s="73">
        <v>43655</v>
      </c>
      <c r="E1445" s="74">
        <v>300984</v>
      </c>
      <c r="F1445" s="75">
        <v>327634</v>
      </c>
      <c r="G1445" s="75">
        <v>-26650</v>
      </c>
      <c r="H1445" s="37" t="s">
        <v>1595</v>
      </c>
    </row>
    <row r="1446" spans="1:8" ht="14.4" x14ac:dyDescent="0.3">
      <c r="A1446" s="72">
        <v>1223992</v>
      </c>
      <c r="B1446" s="72" t="s">
        <v>6486</v>
      </c>
      <c r="C1446" s="37"/>
      <c r="D1446" s="73">
        <v>43655</v>
      </c>
      <c r="E1446" s="74">
        <v>76356</v>
      </c>
      <c r="F1446" s="75">
        <v>0</v>
      </c>
      <c r="G1446" s="75">
        <v>76356</v>
      </c>
      <c r="H1446" s="37" t="s">
        <v>1595</v>
      </c>
    </row>
    <row r="1447" spans="1:8" ht="14.4" x14ac:dyDescent="0.3">
      <c r="A1447" s="72">
        <v>1225854</v>
      </c>
      <c r="B1447" s="72" t="s">
        <v>6487</v>
      </c>
      <c r="C1447" s="37"/>
      <c r="D1447" s="73">
        <v>43655</v>
      </c>
      <c r="E1447" s="74">
        <v>420996</v>
      </c>
      <c r="F1447" s="75">
        <v>0</v>
      </c>
      <c r="G1447" s="75">
        <v>420996</v>
      </c>
      <c r="H1447" s="37" t="s">
        <v>1595</v>
      </c>
    </row>
    <row r="1448" spans="1:8" ht="14.4" x14ac:dyDescent="0.3">
      <c r="A1448" s="72">
        <v>1216549</v>
      </c>
      <c r="B1448" s="72" t="s">
        <v>6488</v>
      </c>
      <c r="C1448" s="37"/>
      <c r="D1448" s="73">
        <v>43655</v>
      </c>
      <c r="E1448" s="74">
        <v>252841.60000000001</v>
      </c>
      <c r="F1448" s="75">
        <v>0</v>
      </c>
      <c r="G1448" s="75">
        <v>252841.60000000001</v>
      </c>
      <c r="H1448" s="37" t="s">
        <v>1595</v>
      </c>
    </row>
    <row r="1449" spans="1:8" ht="14.4" x14ac:dyDescent="0.3">
      <c r="A1449" s="72">
        <v>1213386</v>
      </c>
      <c r="B1449" s="72" t="s">
        <v>6489</v>
      </c>
      <c r="C1449" s="37"/>
      <c r="D1449" s="73">
        <v>43657</v>
      </c>
      <c r="E1449" s="74">
        <v>781739</v>
      </c>
      <c r="F1449" s="75">
        <v>0</v>
      </c>
      <c r="G1449" s="75">
        <v>781739</v>
      </c>
      <c r="H1449" s="37" t="s">
        <v>1595</v>
      </c>
    </row>
    <row r="1450" spans="1:8" ht="14.4" x14ac:dyDescent="0.3">
      <c r="A1450" s="72">
        <v>1217871</v>
      </c>
      <c r="B1450" s="72" t="s">
        <v>6490</v>
      </c>
      <c r="C1450" s="37"/>
      <c r="D1450" s="73">
        <v>43663</v>
      </c>
      <c r="E1450" s="74">
        <v>335916</v>
      </c>
      <c r="F1450" s="75">
        <v>167958</v>
      </c>
      <c r="G1450" s="75">
        <v>167958</v>
      </c>
      <c r="H1450" s="37" t="s">
        <v>1595</v>
      </c>
    </row>
    <row r="1451" spans="1:8" ht="14.4" x14ac:dyDescent="0.3">
      <c r="A1451" s="72">
        <v>1206192</v>
      </c>
      <c r="B1451" s="72" t="s">
        <v>6491</v>
      </c>
      <c r="C1451" s="37"/>
      <c r="D1451" s="73">
        <v>43663</v>
      </c>
      <c r="E1451" s="74">
        <v>367392</v>
      </c>
      <c r="F1451" s="75">
        <v>338438.52</v>
      </c>
      <c r="G1451" s="75">
        <v>28953.479999999981</v>
      </c>
      <c r="H1451" s="37" t="s">
        <v>1595</v>
      </c>
    </row>
    <row r="1452" spans="1:8" ht="14.4" x14ac:dyDescent="0.3">
      <c r="A1452" s="72">
        <v>1221092</v>
      </c>
      <c r="B1452" s="72" t="s">
        <v>6492</v>
      </c>
      <c r="C1452" s="37"/>
      <c r="D1452" s="73">
        <v>43670</v>
      </c>
      <c r="E1452" s="74">
        <v>3810164</v>
      </c>
      <c r="F1452" s="75">
        <v>0</v>
      </c>
      <c r="G1452" s="75">
        <v>3810164</v>
      </c>
      <c r="H1452" s="37" t="s">
        <v>1595</v>
      </c>
    </row>
    <row r="1453" spans="1:8" ht="14.4" x14ac:dyDescent="0.3">
      <c r="A1453" s="72">
        <v>1193709</v>
      </c>
      <c r="B1453" s="72" t="s">
        <v>6493</v>
      </c>
      <c r="C1453" s="37"/>
      <c r="D1453" s="73">
        <v>43670</v>
      </c>
      <c r="E1453" s="74">
        <v>353133.2</v>
      </c>
      <c r="F1453" s="75">
        <v>224369.56</v>
      </c>
      <c r="G1453" s="75">
        <v>128763.64000000001</v>
      </c>
      <c r="H1453" s="37" t="s">
        <v>1595</v>
      </c>
    </row>
    <row r="1454" spans="1:8" ht="14.4" x14ac:dyDescent="0.3">
      <c r="A1454" s="72">
        <v>1050793</v>
      </c>
      <c r="B1454" s="72" t="s">
        <v>6494</v>
      </c>
      <c r="C1454" s="37"/>
      <c r="D1454" s="73">
        <v>43670</v>
      </c>
      <c r="E1454" s="74">
        <v>267058.46000000002</v>
      </c>
      <c r="F1454" s="75">
        <v>0</v>
      </c>
      <c r="G1454" s="75">
        <v>267058.46000000002</v>
      </c>
      <c r="H1454" s="37" t="s">
        <v>1595</v>
      </c>
    </row>
    <row r="1455" spans="1:8" ht="14.4" x14ac:dyDescent="0.3">
      <c r="A1455" s="72">
        <v>1223695</v>
      </c>
      <c r="B1455" s="72" t="s">
        <v>6495</v>
      </c>
      <c r="C1455" s="37"/>
      <c r="D1455" s="73">
        <v>43718</v>
      </c>
      <c r="E1455" s="74">
        <v>1052688</v>
      </c>
      <c r="F1455" s="75">
        <v>0</v>
      </c>
      <c r="G1455" s="75">
        <v>1052688</v>
      </c>
      <c r="H1455" s="37" t="s">
        <v>1595</v>
      </c>
    </row>
    <row r="1456" spans="1:8" ht="14.4" x14ac:dyDescent="0.3">
      <c r="A1456" s="72">
        <v>1222192</v>
      </c>
      <c r="B1456" s="72" t="s">
        <v>6496</v>
      </c>
      <c r="C1456" s="37"/>
      <c r="D1456" s="73">
        <v>43742</v>
      </c>
      <c r="E1456" s="74">
        <v>1048604</v>
      </c>
      <c r="F1456" s="75">
        <v>0</v>
      </c>
      <c r="G1456" s="75">
        <v>1048604</v>
      </c>
      <c r="H1456" s="37" t="s">
        <v>1595</v>
      </c>
    </row>
    <row r="1457" spans="1:8" ht="14.4" x14ac:dyDescent="0.3">
      <c r="A1457" s="72">
        <v>1047240</v>
      </c>
      <c r="B1457" s="72" t="s">
        <v>16</v>
      </c>
      <c r="C1457" s="37"/>
      <c r="D1457" s="73">
        <v>43761</v>
      </c>
      <c r="E1457" s="74">
        <v>4184035</v>
      </c>
      <c r="F1457" s="75">
        <v>0</v>
      </c>
      <c r="G1457" s="75">
        <v>4184035</v>
      </c>
      <c r="H1457" s="37" t="s">
        <v>1595</v>
      </c>
    </row>
    <row r="1458" spans="1:8" ht="14.4" x14ac:dyDescent="0.3">
      <c r="A1458" s="72">
        <v>1153062</v>
      </c>
      <c r="B1458" s="72" t="s">
        <v>6497</v>
      </c>
      <c r="C1458" s="37"/>
      <c r="D1458" s="73">
        <v>43767</v>
      </c>
      <c r="E1458" s="74">
        <v>369670.72</v>
      </c>
      <c r="F1458" s="75">
        <v>0</v>
      </c>
      <c r="G1458" s="75">
        <v>369670.72</v>
      </c>
      <c r="H1458" s="37" t="s">
        <v>1595</v>
      </c>
    </row>
    <row r="1459" spans="1:8" ht="14.4" x14ac:dyDescent="0.3">
      <c r="A1459" s="91">
        <v>1223619</v>
      </c>
      <c r="B1459" s="72" t="s">
        <v>6498</v>
      </c>
      <c r="C1459" s="37"/>
      <c r="D1459" s="73">
        <v>43767</v>
      </c>
      <c r="E1459" s="74">
        <v>57456</v>
      </c>
      <c r="F1459" s="75">
        <v>19152</v>
      </c>
      <c r="G1459" s="75">
        <v>38304</v>
      </c>
      <c r="H1459" s="37" t="s">
        <v>1595</v>
      </c>
    </row>
    <row r="1460" spans="1:8" ht="14.4" x14ac:dyDescent="0.3">
      <c r="A1460" s="72">
        <v>1065469</v>
      </c>
      <c r="B1460" s="72" t="s">
        <v>6499</v>
      </c>
      <c r="C1460" s="37"/>
      <c r="D1460" s="73">
        <v>43767</v>
      </c>
      <c r="E1460" s="74">
        <v>28962</v>
      </c>
      <c r="F1460" s="75">
        <v>28962</v>
      </c>
      <c r="G1460" s="75">
        <v>0</v>
      </c>
      <c r="H1460" s="37" t="s">
        <v>1595</v>
      </c>
    </row>
    <row r="1461" spans="1:8" ht="14.4" x14ac:dyDescent="0.3">
      <c r="A1461" s="72">
        <v>1224600</v>
      </c>
      <c r="B1461" s="72" t="s">
        <v>6500</v>
      </c>
      <c r="C1461" s="37"/>
      <c r="D1461" s="73">
        <v>44083</v>
      </c>
      <c r="E1461" s="74">
        <v>121338</v>
      </c>
      <c r="F1461" s="75">
        <v>139300</v>
      </c>
      <c r="G1461" s="75">
        <v>-17962</v>
      </c>
      <c r="H1461" s="37" t="s">
        <v>1595</v>
      </c>
    </row>
    <row r="1462" spans="1:8" ht="14.4" x14ac:dyDescent="0.3">
      <c r="A1462" s="72">
        <v>1225675</v>
      </c>
      <c r="B1462" s="72" t="s">
        <v>6501</v>
      </c>
      <c r="C1462" s="37"/>
      <c r="D1462" s="73">
        <v>44083</v>
      </c>
      <c r="E1462" s="74">
        <v>165094.96</v>
      </c>
      <c r="F1462" s="75">
        <v>0</v>
      </c>
      <c r="G1462" s="75">
        <v>165094.96</v>
      </c>
      <c r="H1462" s="37" t="s">
        <v>1595</v>
      </c>
    </row>
    <row r="1463" spans="1:8" ht="14.4" x14ac:dyDescent="0.3">
      <c r="A1463" s="72">
        <v>1226049</v>
      </c>
      <c r="B1463" s="72" t="s">
        <v>6502</v>
      </c>
      <c r="C1463" s="37"/>
      <c r="D1463" s="73">
        <v>44083</v>
      </c>
      <c r="E1463" s="74">
        <v>727456</v>
      </c>
      <c r="F1463" s="75">
        <v>0</v>
      </c>
      <c r="G1463" s="75">
        <v>727456</v>
      </c>
      <c r="H1463" s="37" t="s">
        <v>1595</v>
      </c>
    </row>
    <row r="1464" spans="1:8" ht="14.4" x14ac:dyDescent="0.3">
      <c r="A1464" s="72">
        <v>1224818</v>
      </c>
      <c r="B1464" s="72" t="s">
        <v>6503</v>
      </c>
      <c r="C1464" s="37"/>
      <c r="D1464" s="73">
        <v>44083</v>
      </c>
      <c r="E1464" s="74">
        <v>286610</v>
      </c>
      <c r="F1464" s="75">
        <v>0</v>
      </c>
      <c r="G1464" s="75">
        <v>286610</v>
      </c>
      <c r="H1464" s="37" t="s">
        <v>1595</v>
      </c>
    </row>
    <row r="1465" spans="1:8" ht="14.4" x14ac:dyDescent="0.3">
      <c r="A1465" s="72">
        <v>1224444</v>
      </c>
      <c r="B1465" s="72" t="s">
        <v>6504</v>
      </c>
      <c r="C1465" s="37"/>
      <c r="D1465" s="73">
        <v>44083</v>
      </c>
      <c r="E1465" s="74">
        <v>79548</v>
      </c>
      <c r="F1465" s="75">
        <v>0</v>
      </c>
      <c r="G1465" s="75">
        <v>79548</v>
      </c>
      <c r="H1465" s="37" t="s">
        <v>1595</v>
      </c>
    </row>
    <row r="1466" spans="1:8" ht="14.4" x14ac:dyDescent="0.3">
      <c r="A1466" s="72">
        <v>1048616</v>
      </c>
      <c r="B1466" s="72" t="s">
        <v>6505</v>
      </c>
      <c r="C1466" s="37"/>
      <c r="D1466" s="73">
        <v>44083</v>
      </c>
      <c r="E1466" s="74">
        <v>194412</v>
      </c>
      <c r="F1466" s="75">
        <v>187949</v>
      </c>
      <c r="G1466" s="75">
        <v>6463</v>
      </c>
      <c r="H1466" s="37" t="s">
        <v>1595</v>
      </c>
    </row>
    <row r="1467" spans="1:8" ht="14.4" x14ac:dyDescent="0.3">
      <c r="A1467" s="72">
        <v>1228611</v>
      </c>
      <c r="B1467" s="72" t="s">
        <v>6506</v>
      </c>
      <c r="C1467" s="37"/>
      <c r="D1467" s="73">
        <v>44083</v>
      </c>
      <c r="E1467" s="74">
        <v>373200</v>
      </c>
      <c r="F1467" s="75">
        <v>153900</v>
      </c>
      <c r="G1467" s="75">
        <v>219300</v>
      </c>
      <c r="H1467" s="37" t="s">
        <v>1595</v>
      </c>
    </row>
    <row r="1468" spans="1:8" ht="14.4" x14ac:dyDescent="0.3">
      <c r="A1468" s="72">
        <v>1226305</v>
      </c>
      <c r="B1468" s="72" t="s">
        <v>6507</v>
      </c>
      <c r="C1468" s="37"/>
      <c r="D1468" s="73">
        <v>44083</v>
      </c>
      <c r="E1468" s="74">
        <v>693052</v>
      </c>
      <c r="F1468" s="75">
        <v>0</v>
      </c>
      <c r="G1468" s="75">
        <v>693052</v>
      </c>
      <c r="H1468" s="37" t="s">
        <v>1595</v>
      </c>
    </row>
    <row r="1469" spans="1:8" ht="14.4" x14ac:dyDescent="0.3">
      <c r="A1469" s="72">
        <v>1225734</v>
      </c>
      <c r="B1469" s="72" t="s">
        <v>6508</v>
      </c>
      <c r="C1469" s="37"/>
      <c r="D1469" s="73">
        <v>44083</v>
      </c>
      <c r="E1469" s="74">
        <v>681694</v>
      </c>
      <c r="F1469" s="75">
        <v>0</v>
      </c>
      <c r="G1469" s="75">
        <v>681694</v>
      </c>
      <c r="H1469" s="37" t="s">
        <v>1595</v>
      </c>
    </row>
    <row r="1470" spans="1:8" ht="14.4" x14ac:dyDescent="0.3">
      <c r="A1470" s="72">
        <v>1121184</v>
      </c>
      <c r="B1470" s="72" t="s">
        <v>3104</v>
      </c>
      <c r="C1470" s="37"/>
      <c r="D1470" s="73">
        <v>44215</v>
      </c>
      <c r="E1470" s="74">
        <v>472970</v>
      </c>
      <c r="F1470" s="75">
        <v>0</v>
      </c>
      <c r="G1470" s="75">
        <v>472970</v>
      </c>
      <c r="H1470" s="37" t="s">
        <v>1595</v>
      </c>
    </row>
    <row r="1471" spans="1:8" ht="14.4" x14ac:dyDescent="0.3">
      <c r="A1471" s="72">
        <v>1139033</v>
      </c>
      <c r="B1471" s="72" t="s">
        <v>6509</v>
      </c>
      <c r="C1471" s="37"/>
      <c r="D1471" s="73">
        <v>44239</v>
      </c>
      <c r="E1471" s="74">
        <v>53280</v>
      </c>
      <c r="F1471" s="75">
        <v>53280</v>
      </c>
      <c r="G1471" s="75">
        <v>0</v>
      </c>
      <c r="H1471" s="37" t="s">
        <v>1595</v>
      </c>
    </row>
    <row r="1472" spans="1:8" ht="14.4" x14ac:dyDescent="0.3">
      <c r="A1472" s="72">
        <v>1164795</v>
      </c>
      <c r="B1472" s="72" t="s">
        <v>6510</v>
      </c>
      <c r="C1472" s="37"/>
      <c r="D1472" s="73">
        <v>44239</v>
      </c>
      <c r="E1472" s="74">
        <v>69984</v>
      </c>
      <c r="F1472" s="75">
        <v>0</v>
      </c>
      <c r="G1472" s="75">
        <v>69984</v>
      </c>
      <c r="H1472" s="37" t="s">
        <v>1595</v>
      </c>
    </row>
    <row r="1473" spans="1:8" ht="14.4" x14ac:dyDescent="0.3">
      <c r="A1473" s="72">
        <v>1124396</v>
      </c>
      <c r="B1473" s="72" t="s">
        <v>6511</v>
      </c>
      <c r="C1473" s="37"/>
      <c r="D1473" s="73">
        <v>44239</v>
      </c>
      <c r="E1473" s="74">
        <v>118808</v>
      </c>
      <c r="F1473" s="75">
        <v>0</v>
      </c>
      <c r="G1473" s="75">
        <v>118808</v>
      </c>
      <c r="H1473" s="37" t="s">
        <v>1595</v>
      </c>
    </row>
    <row r="1474" spans="1:8" ht="14.4" x14ac:dyDescent="0.3">
      <c r="A1474" s="72">
        <v>1224264</v>
      </c>
      <c r="B1474" s="72" t="s">
        <v>6512</v>
      </c>
      <c r="C1474" s="37"/>
      <c r="D1474" s="73">
        <v>44259</v>
      </c>
      <c r="E1474" s="74">
        <v>863390</v>
      </c>
      <c r="F1474" s="75">
        <v>0</v>
      </c>
      <c r="G1474" s="75">
        <v>863390</v>
      </c>
      <c r="H1474" s="37" t="s">
        <v>1595</v>
      </c>
    </row>
    <row r="1475" spans="1:8" ht="14.4" x14ac:dyDescent="0.3">
      <c r="A1475" s="72">
        <v>1229885</v>
      </c>
      <c r="B1475" s="72" t="s">
        <v>6513</v>
      </c>
      <c r="C1475" s="37"/>
      <c r="D1475" s="73">
        <v>44259</v>
      </c>
      <c r="E1475" s="74">
        <v>437480</v>
      </c>
      <c r="F1475" s="75">
        <v>0</v>
      </c>
      <c r="G1475" s="75">
        <v>437480</v>
      </c>
      <c r="H1475" s="37" t="s">
        <v>1595</v>
      </c>
    </row>
    <row r="1476" spans="1:8" ht="14.4" x14ac:dyDescent="0.3">
      <c r="A1476" s="72">
        <v>1048100</v>
      </c>
      <c r="B1476" s="72" t="s">
        <v>6514</v>
      </c>
      <c r="C1476" s="37"/>
      <c r="D1476" s="73">
        <v>44259</v>
      </c>
      <c r="E1476" s="74">
        <v>21744</v>
      </c>
      <c r="F1476" s="75">
        <v>0</v>
      </c>
      <c r="G1476" s="75">
        <v>21744</v>
      </c>
      <c r="H1476" s="37" t="s">
        <v>1595</v>
      </c>
    </row>
    <row r="1477" spans="1:8" ht="14.4" x14ac:dyDescent="0.3">
      <c r="A1477" s="72">
        <v>1110716</v>
      </c>
      <c r="B1477" s="72" t="s">
        <v>6515</v>
      </c>
      <c r="C1477" s="37"/>
      <c r="D1477" s="73">
        <v>44259</v>
      </c>
      <c r="E1477" s="74">
        <v>110201</v>
      </c>
      <c r="F1477" s="75">
        <v>0</v>
      </c>
      <c r="G1477" s="75">
        <v>110201</v>
      </c>
      <c r="H1477" s="37" t="s">
        <v>1595</v>
      </c>
    </row>
    <row r="1478" spans="1:8" ht="14.4" x14ac:dyDescent="0.3">
      <c r="A1478" s="72">
        <v>1046709</v>
      </c>
      <c r="B1478" s="72" t="s">
        <v>6516</v>
      </c>
      <c r="C1478" s="37"/>
      <c r="D1478" s="73">
        <v>44259</v>
      </c>
      <c r="E1478" s="74">
        <v>50736</v>
      </c>
      <c r="F1478" s="75">
        <v>0</v>
      </c>
      <c r="G1478" s="75">
        <v>50736</v>
      </c>
      <c r="H1478" s="37" t="s">
        <v>1595</v>
      </c>
    </row>
    <row r="1479" spans="1:8" ht="14.4" x14ac:dyDescent="0.3">
      <c r="A1479" s="72">
        <v>1226285</v>
      </c>
      <c r="B1479" s="72" t="s">
        <v>6517</v>
      </c>
      <c r="C1479" s="37"/>
      <c r="D1479" s="73">
        <v>44263</v>
      </c>
      <c r="E1479" s="74">
        <v>1214510</v>
      </c>
      <c r="F1479" s="75">
        <v>0</v>
      </c>
      <c r="G1479" s="75">
        <v>1214510</v>
      </c>
      <c r="H1479" s="37" t="s">
        <v>1595</v>
      </c>
    </row>
    <row r="1480" spans="1:8" ht="14.4" x14ac:dyDescent="0.3">
      <c r="A1480" s="70">
        <v>1047216</v>
      </c>
      <c r="B1480" s="70" t="s">
        <v>6518</v>
      </c>
      <c r="C1480" s="37"/>
      <c r="D1480" s="73">
        <v>44292</v>
      </c>
      <c r="E1480" s="74">
        <v>169032</v>
      </c>
      <c r="F1480" s="75">
        <v>0</v>
      </c>
      <c r="G1480" s="75">
        <v>169032</v>
      </c>
      <c r="H1480" s="37" t="s">
        <v>1595</v>
      </c>
    </row>
    <row r="1481" spans="1:8" ht="14.4" x14ac:dyDescent="0.3">
      <c r="A1481" s="70">
        <v>1220301</v>
      </c>
      <c r="B1481" s="70" t="s">
        <v>6519</v>
      </c>
      <c r="C1481" s="37"/>
      <c r="D1481" s="73">
        <v>44292</v>
      </c>
      <c r="E1481" s="74">
        <v>193140</v>
      </c>
      <c r="F1481" s="75">
        <v>0</v>
      </c>
      <c r="G1481" s="75">
        <v>193140</v>
      </c>
      <c r="H1481" s="37" t="s">
        <v>1595</v>
      </c>
    </row>
    <row r="1482" spans="1:8" ht="14.4" x14ac:dyDescent="0.3">
      <c r="A1482" s="70">
        <v>1194558</v>
      </c>
      <c r="B1482" s="70" t="s">
        <v>6520</v>
      </c>
      <c r="C1482" s="37"/>
      <c r="D1482" s="73">
        <v>44292</v>
      </c>
      <c r="E1482" s="74">
        <v>302264</v>
      </c>
      <c r="F1482" s="75">
        <v>0</v>
      </c>
      <c r="G1482" s="75">
        <v>302264</v>
      </c>
      <c r="H1482" s="37" t="s">
        <v>1595</v>
      </c>
    </row>
    <row r="1483" spans="1:8" ht="14.4" x14ac:dyDescent="0.3">
      <c r="A1483" s="70">
        <v>1227821</v>
      </c>
      <c r="B1483" s="70" t="s">
        <v>6521</v>
      </c>
      <c r="C1483" s="37"/>
      <c r="D1483" s="73">
        <v>44292</v>
      </c>
      <c r="E1483" s="74">
        <v>321276</v>
      </c>
      <c r="F1483" s="75">
        <v>0</v>
      </c>
      <c r="G1483" s="75">
        <v>321276</v>
      </c>
      <c r="H1483" s="37" t="s">
        <v>1595</v>
      </c>
    </row>
    <row r="1484" spans="1:8" ht="14.4" x14ac:dyDescent="0.3">
      <c r="A1484" s="70">
        <v>1229292</v>
      </c>
      <c r="B1484" s="70" t="s">
        <v>6522</v>
      </c>
      <c r="C1484" s="37"/>
      <c r="D1484" s="73">
        <v>44292</v>
      </c>
      <c r="E1484" s="74">
        <v>158292</v>
      </c>
      <c r="F1484" s="75">
        <v>0</v>
      </c>
      <c r="G1484" s="75">
        <v>158292</v>
      </c>
      <c r="H1484" s="37" t="s">
        <v>1595</v>
      </c>
    </row>
    <row r="1485" spans="1:8" ht="14.4" x14ac:dyDescent="0.3">
      <c r="A1485" s="70">
        <v>1227822</v>
      </c>
      <c r="B1485" s="70" t="s">
        <v>6523</v>
      </c>
      <c r="C1485" s="37"/>
      <c r="D1485" s="73">
        <v>44292</v>
      </c>
      <c r="E1485" s="74">
        <v>678606</v>
      </c>
      <c r="F1485" s="75">
        <v>0</v>
      </c>
      <c r="G1485" s="75">
        <v>678606</v>
      </c>
      <c r="H1485" s="37" t="s">
        <v>1595</v>
      </c>
    </row>
    <row r="1486" spans="1:8" ht="14.4" x14ac:dyDescent="0.3">
      <c r="A1486" s="70">
        <v>1107104</v>
      </c>
      <c r="B1486" s="70" t="s">
        <v>6524</v>
      </c>
      <c r="C1486" s="37"/>
      <c r="D1486" s="73">
        <v>44292</v>
      </c>
      <c r="E1486" s="74">
        <v>169002</v>
      </c>
      <c r="F1486" s="75">
        <v>103050</v>
      </c>
      <c r="G1486" s="75">
        <v>65952</v>
      </c>
      <c r="H1486" s="37" t="s">
        <v>1595</v>
      </c>
    </row>
    <row r="1487" spans="1:8" ht="14.4" x14ac:dyDescent="0.3">
      <c r="A1487" s="8">
        <v>1226232</v>
      </c>
      <c r="B1487" s="8" t="s">
        <v>6525</v>
      </c>
      <c r="C1487" s="37"/>
      <c r="D1487" s="73">
        <v>44333</v>
      </c>
      <c r="E1487" s="74">
        <v>209352</v>
      </c>
      <c r="F1487" s="75">
        <v>218799</v>
      </c>
      <c r="G1487" s="75">
        <v>-9447</v>
      </c>
      <c r="H1487" s="37" t="s">
        <v>1595</v>
      </c>
    </row>
    <row r="1488" spans="1:8" ht="14.4" x14ac:dyDescent="0.3">
      <c r="A1488" s="82">
        <v>1237984</v>
      </c>
      <c r="B1488" s="70" t="s">
        <v>6526</v>
      </c>
      <c r="C1488" s="37"/>
      <c r="D1488" s="73">
        <v>44333</v>
      </c>
      <c r="E1488" s="74">
        <v>104000</v>
      </c>
      <c r="F1488" s="92">
        <v>26000</v>
      </c>
      <c r="G1488" s="75">
        <v>78000</v>
      </c>
      <c r="H1488" s="37" t="s">
        <v>1595</v>
      </c>
    </row>
    <row r="1489" spans="1:8" ht="14.4" x14ac:dyDescent="0.3">
      <c r="A1489" s="70">
        <v>1229446</v>
      </c>
      <c r="B1489" s="70" t="s">
        <v>6527</v>
      </c>
      <c r="C1489" s="37"/>
      <c r="D1489" s="73">
        <v>44333</v>
      </c>
      <c r="E1489" s="74">
        <v>467820</v>
      </c>
      <c r="F1489" s="75">
        <v>0</v>
      </c>
      <c r="G1489" s="75">
        <v>467820</v>
      </c>
      <c r="H1489" s="37" t="s">
        <v>1595</v>
      </c>
    </row>
    <row r="1490" spans="1:8" ht="14.4" x14ac:dyDescent="0.3">
      <c r="A1490" s="70">
        <v>1225790</v>
      </c>
      <c r="B1490" s="70" t="s">
        <v>6528</v>
      </c>
      <c r="C1490" s="37"/>
      <c r="D1490" s="73">
        <v>44333</v>
      </c>
      <c r="E1490" s="74">
        <v>125185</v>
      </c>
      <c r="F1490" s="75">
        <v>80000</v>
      </c>
      <c r="G1490" s="75">
        <v>45185</v>
      </c>
      <c r="H1490" s="37" t="s">
        <v>1595</v>
      </c>
    </row>
    <row r="1491" spans="1:8" ht="14.4" x14ac:dyDescent="0.3">
      <c r="A1491" s="70">
        <v>1229627</v>
      </c>
      <c r="B1491" s="70" t="s">
        <v>6529</v>
      </c>
      <c r="C1491" s="37"/>
      <c r="D1491" s="73">
        <v>44333</v>
      </c>
      <c r="E1491" s="74">
        <v>72000</v>
      </c>
      <c r="F1491" s="75">
        <v>0</v>
      </c>
      <c r="G1491" s="75">
        <v>72000</v>
      </c>
      <c r="H1491" s="37" t="s">
        <v>1595</v>
      </c>
    </row>
    <row r="1492" spans="1:8" ht="14.4" x14ac:dyDescent="0.3">
      <c r="A1492" s="93">
        <v>1223335</v>
      </c>
      <c r="B1492" s="94" t="s">
        <v>6530</v>
      </c>
      <c r="C1492" s="37"/>
      <c r="D1492" s="73">
        <v>44333</v>
      </c>
      <c r="E1492" s="74">
        <v>130416</v>
      </c>
      <c r="F1492" s="75">
        <v>0</v>
      </c>
      <c r="G1492" s="75">
        <v>130416</v>
      </c>
      <c r="H1492" s="37" t="s">
        <v>1595</v>
      </c>
    </row>
    <row r="1493" spans="1:8" ht="14.4" x14ac:dyDescent="0.3">
      <c r="A1493" s="8">
        <v>1204916</v>
      </c>
      <c r="B1493" s="8" t="s">
        <v>6531</v>
      </c>
      <c r="C1493" s="37"/>
      <c r="D1493" s="73">
        <v>44340</v>
      </c>
      <c r="E1493" s="74">
        <v>76314</v>
      </c>
      <c r="F1493" s="75">
        <v>0</v>
      </c>
      <c r="G1493" s="75">
        <v>76314</v>
      </c>
      <c r="H1493" s="37" t="s">
        <v>1595</v>
      </c>
    </row>
    <row r="1494" spans="1:8" ht="14.4" x14ac:dyDescent="0.3">
      <c r="A1494" s="70">
        <v>1237316</v>
      </c>
      <c r="B1494" s="70" t="s">
        <v>6532</v>
      </c>
      <c r="C1494" s="37"/>
      <c r="D1494" s="73">
        <v>44340</v>
      </c>
      <c r="E1494" s="74">
        <v>283176</v>
      </c>
      <c r="F1494" s="75">
        <v>0</v>
      </c>
      <c r="G1494" s="75">
        <v>283176</v>
      </c>
      <c r="H1494" s="37" t="s">
        <v>1595</v>
      </c>
    </row>
    <row r="1495" spans="1:8" ht="14.4" x14ac:dyDescent="0.3">
      <c r="A1495" s="70">
        <v>1201852</v>
      </c>
      <c r="B1495" s="70" t="s">
        <v>6533</v>
      </c>
      <c r="C1495" s="37"/>
      <c r="D1495" s="73">
        <v>44364</v>
      </c>
      <c r="E1495" s="74">
        <v>24120</v>
      </c>
      <c r="F1495" s="75">
        <v>25120</v>
      </c>
      <c r="G1495" s="75">
        <v>-1000</v>
      </c>
      <c r="H1495" s="37" t="s">
        <v>1595</v>
      </c>
    </row>
    <row r="1496" spans="1:8" ht="14.4" x14ac:dyDescent="0.3">
      <c r="A1496" s="71">
        <v>1228689</v>
      </c>
      <c r="B1496" s="70" t="s">
        <v>6534</v>
      </c>
      <c r="C1496" s="37"/>
      <c r="D1496" s="73">
        <v>44364</v>
      </c>
      <c r="E1496" s="74">
        <v>32184</v>
      </c>
      <c r="F1496" s="75">
        <v>42184</v>
      </c>
      <c r="G1496" s="75">
        <v>-10000</v>
      </c>
      <c r="H1496" s="37" t="s">
        <v>1595</v>
      </c>
    </row>
    <row r="1497" spans="1:8" ht="14.4" x14ac:dyDescent="0.3">
      <c r="A1497" s="70">
        <v>1224446</v>
      </c>
      <c r="B1497" s="70" t="s">
        <v>6535</v>
      </c>
      <c r="C1497" s="37"/>
      <c r="D1497" s="73">
        <v>44364</v>
      </c>
      <c r="E1497" s="74">
        <v>126525</v>
      </c>
      <c r="F1497" s="75">
        <v>0</v>
      </c>
      <c r="G1497" s="75">
        <v>126525</v>
      </c>
      <c r="H1497" s="37" t="s">
        <v>1595</v>
      </c>
    </row>
    <row r="1498" spans="1:8" ht="14.4" x14ac:dyDescent="0.3">
      <c r="A1498" s="70">
        <v>1209846</v>
      </c>
      <c r="B1498" s="70" t="s">
        <v>6536</v>
      </c>
      <c r="C1498" s="37"/>
      <c r="D1498" s="73">
        <v>44364</v>
      </c>
      <c r="E1498" s="74">
        <v>25732</v>
      </c>
      <c r="F1498" s="75">
        <v>0</v>
      </c>
      <c r="G1498" s="75">
        <v>25732</v>
      </c>
      <c r="H1498" s="37" t="s">
        <v>1595</v>
      </c>
    </row>
    <row r="1499" spans="1:8" ht="14.4" x14ac:dyDescent="0.3">
      <c r="A1499" s="70">
        <v>1215033</v>
      </c>
      <c r="B1499" s="70" t="s">
        <v>6537</v>
      </c>
      <c r="C1499" s="37"/>
      <c r="D1499" s="73">
        <v>44364</v>
      </c>
      <c r="E1499" s="74">
        <v>148698</v>
      </c>
      <c r="F1499" s="75">
        <v>0</v>
      </c>
      <c r="G1499" s="75">
        <v>148698</v>
      </c>
      <c r="H1499" s="37" t="s">
        <v>1595</v>
      </c>
    </row>
    <row r="1500" spans="1:8" ht="14.4" x14ac:dyDescent="0.3">
      <c r="A1500" s="70">
        <v>1219001</v>
      </c>
      <c r="B1500" s="70" t="s">
        <v>6538</v>
      </c>
      <c r="C1500" s="37"/>
      <c r="D1500" s="73">
        <v>44364</v>
      </c>
      <c r="E1500" s="74">
        <v>1171548</v>
      </c>
      <c r="F1500" s="75">
        <v>40000</v>
      </c>
      <c r="G1500" s="75">
        <v>1131548</v>
      </c>
      <c r="H1500" s="37" t="s">
        <v>1595</v>
      </c>
    </row>
    <row r="1501" spans="1:8" ht="14.4" x14ac:dyDescent="0.3">
      <c r="A1501" s="70">
        <v>1178186</v>
      </c>
      <c r="B1501" s="70" t="s">
        <v>6539</v>
      </c>
      <c r="C1501" s="37"/>
      <c r="D1501" s="73">
        <v>44364</v>
      </c>
      <c r="E1501" s="74">
        <v>36145.53</v>
      </c>
      <c r="F1501" s="75">
        <v>0</v>
      </c>
      <c r="G1501" s="75">
        <v>36145.53</v>
      </c>
      <c r="H1501" s="37" t="s">
        <v>1595</v>
      </c>
    </row>
    <row r="1502" spans="1:8" ht="14.4" x14ac:dyDescent="0.3">
      <c r="A1502" s="70">
        <v>1129795</v>
      </c>
      <c r="B1502" s="70" t="s">
        <v>6540</v>
      </c>
      <c r="C1502" s="37"/>
      <c r="D1502" s="73">
        <v>44364</v>
      </c>
      <c r="E1502" s="74">
        <v>21428</v>
      </c>
      <c r="F1502" s="75">
        <v>27772.46</v>
      </c>
      <c r="G1502" s="75">
        <v>-6344.4599999999991</v>
      </c>
      <c r="H1502" s="37" t="s">
        <v>1595</v>
      </c>
    </row>
    <row r="1503" spans="1:8" ht="14.4" x14ac:dyDescent="0.3">
      <c r="A1503" s="70">
        <v>1236089</v>
      </c>
      <c r="B1503" s="70" t="s">
        <v>6541</v>
      </c>
      <c r="C1503" s="37"/>
      <c r="D1503" s="73">
        <v>44364</v>
      </c>
      <c r="E1503" s="74">
        <v>51668</v>
      </c>
      <c r="F1503" s="75">
        <v>51668</v>
      </c>
      <c r="G1503" s="75">
        <v>0</v>
      </c>
      <c r="H1503" s="37" t="s">
        <v>1595</v>
      </c>
    </row>
    <row r="1504" spans="1:8" ht="14.4" x14ac:dyDescent="0.3">
      <c r="A1504" s="70">
        <v>1226783</v>
      </c>
      <c r="B1504" s="70" t="s">
        <v>6542</v>
      </c>
      <c r="C1504" s="37"/>
      <c r="D1504" s="73">
        <v>44364</v>
      </c>
      <c r="E1504" s="74">
        <v>61104</v>
      </c>
      <c r="F1504" s="75">
        <v>0</v>
      </c>
      <c r="G1504" s="75">
        <v>61104</v>
      </c>
      <c r="H1504" s="37" t="s">
        <v>1595</v>
      </c>
    </row>
    <row r="1505" spans="1:8" ht="14.4" x14ac:dyDescent="0.3">
      <c r="A1505" s="70">
        <v>1221696</v>
      </c>
      <c r="B1505" s="70" t="s">
        <v>6543</v>
      </c>
      <c r="C1505" s="37"/>
      <c r="D1505" s="73">
        <v>44364</v>
      </c>
      <c r="E1505" s="74">
        <v>13320</v>
      </c>
      <c r="F1505" s="75">
        <v>0</v>
      </c>
      <c r="G1505" s="75">
        <v>13320</v>
      </c>
      <c r="H1505" s="37" t="s">
        <v>1595</v>
      </c>
    </row>
    <row r="1506" spans="1:8" ht="14.4" x14ac:dyDescent="0.3">
      <c r="A1506" s="70">
        <v>1227207</v>
      </c>
      <c r="B1506" s="70" t="s">
        <v>6544</v>
      </c>
      <c r="C1506" s="37"/>
      <c r="D1506" s="73">
        <v>44364</v>
      </c>
      <c r="E1506" s="74">
        <v>281046.65000000002</v>
      </c>
      <c r="F1506" s="75">
        <v>281000</v>
      </c>
      <c r="G1506" s="75">
        <v>46.650000000023283</v>
      </c>
      <c r="H1506" s="37" t="s">
        <v>1595</v>
      </c>
    </row>
    <row r="1507" spans="1:8" ht="14.4" x14ac:dyDescent="0.3">
      <c r="A1507" s="70">
        <v>1211201</v>
      </c>
      <c r="B1507" s="70" t="s">
        <v>6545</v>
      </c>
      <c r="C1507" s="37"/>
      <c r="D1507" s="73">
        <v>44364</v>
      </c>
      <c r="E1507" s="74">
        <v>73612</v>
      </c>
      <c r="F1507" s="75">
        <v>0</v>
      </c>
      <c r="G1507" s="75">
        <v>73612</v>
      </c>
      <c r="H1507" s="37" t="s">
        <v>1595</v>
      </c>
    </row>
    <row r="1508" spans="1:8" ht="14.4" x14ac:dyDescent="0.3">
      <c r="A1508" s="70">
        <v>1228450</v>
      </c>
      <c r="B1508" s="70" t="s">
        <v>6546</v>
      </c>
      <c r="C1508" s="37"/>
      <c r="D1508" s="73">
        <v>44364</v>
      </c>
      <c r="E1508" s="74">
        <v>120784</v>
      </c>
      <c r="F1508" s="75">
        <v>0</v>
      </c>
      <c r="G1508" s="75">
        <v>120784</v>
      </c>
      <c r="H1508" s="37" t="s">
        <v>1595</v>
      </c>
    </row>
    <row r="1509" spans="1:8" ht="14.4" x14ac:dyDescent="0.3">
      <c r="A1509" s="70">
        <v>1227987</v>
      </c>
      <c r="B1509" s="70" t="s">
        <v>6547</v>
      </c>
      <c r="C1509" s="37"/>
      <c r="D1509" s="73">
        <v>44364</v>
      </c>
      <c r="E1509" s="74">
        <v>17415</v>
      </c>
      <c r="F1509" s="90">
        <v>22134.2</v>
      </c>
      <c r="G1509" s="90">
        <v>-4719.2000000000007</v>
      </c>
      <c r="H1509" s="37" t="s">
        <v>1595</v>
      </c>
    </row>
    <row r="1510" spans="1:8" ht="14.4" x14ac:dyDescent="0.3">
      <c r="A1510" s="70">
        <v>1228174</v>
      </c>
      <c r="B1510" s="70" t="s">
        <v>6548</v>
      </c>
      <c r="C1510" s="37"/>
      <c r="D1510" s="73">
        <v>44364</v>
      </c>
      <c r="E1510" s="74">
        <v>194466</v>
      </c>
      <c r="F1510" s="75">
        <v>0</v>
      </c>
      <c r="G1510" s="75">
        <v>194466</v>
      </c>
      <c r="H1510" s="37" t="s">
        <v>1595</v>
      </c>
    </row>
    <row r="1511" spans="1:8" ht="14.4" x14ac:dyDescent="0.3">
      <c r="A1511" s="70">
        <v>1174034</v>
      </c>
      <c r="B1511" s="70" t="s">
        <v>6549</v>
      </c>
      <c r="C1511" s="37"/>
      <c r="D1511" s="73">
        <v>44364</v>
      </c>
      <c r="E1511" s="74">
        <v>20736</v>
      </c>
      <c r="F1511" s="75">
        <v>0</v>
      </c>
      <c r="G1511" s="75">
        <v>20736</v>
      </c>
      <c r="H1511" s="37" t="s">
        <v>1595</v>
      </c>
    </row>
    <row r="1512" spans="1:8" ht="14.4" x14ac:dyDescent="0.3">
      <c r="A1512" s="70">
        <v>1225893</v>
      </c>
      <c r="B1512" s="70" t="s">
        <v>6550</v>
      </c>
      <c r="C1512" s="37"/>
      <c r="D1512" s="73">
        <v>44364</v>
      </c>
      <c r="E1512" s="74">
        <v>26444</v>
      </c>
      <c r="F1512" s="75">
        <v>0</v>
      </c>
      <c r="G1512" s="75">
        <v>26444</v>
      </c>
      <c r="H1512" s="37" t="s">
        <v>1595</v>
      </c>
    </row>
    <row r="1513" spans="1:8" ht="14.4" x14ac:dyDescent="0.3">
      <c r="A1513" s="70">
        <v>1236285</v>
      </c>
      <c r="B1513" s="70" t="s">
        <v>6551</v>
      </c>
      <c r="C1513" s="37"/>
      <c r="D1513" s="73">
        <v>44364</v>
      </c>
      <c r="E1513" s="74">
        <v>78146</v>
      </c>
      <c r="F1513" s="75">
        <v>0</v>
      </c>
      <c r="G1513" s="75">
        <v>78146</v>
      </c>
      <c r="H1513" s="37" t="s">
        <v>1595</v>
      </c>
    </row>
    <row r="1514" spans="1:8" ht="14.4" x14ac:dyDescent="0.3">
      <c r="A1514" s="82">
        <v>1225962</v>
      </c>
      <c r="B1514" s="70" t="s">
        <v>6552</v>
      </c>
      <c r="C1514" s="37"/>
      <c r="D1514" s="73">
        <v>44364</v>
      </c>
      <c r="E1514" s="74">
        <v>142471.20000000001</v>
      </c>
      <c r="F1514" s="75">
        <v>142471.20000000001</v>
      </c>
      <c r="G1514" s="75">
        <v>0</v>
      </c>
      <c r="H1514" s="37" t="s">
        <v>1595</v>
      </c>
    </row>
    <row r="1515" spans="1:8" ht="14.4" x14ac:dyDescent="0.3">
      <c r="A1515" s="70">
        <v>1220326</v>
      </c>
      <c r="B1515" s="70" t="s">
        <v>6553</v>
      </c>
      <c r="C1515" s="37"/>
      <c r="D1515" s="73">
        <v>44364</v>
      </c>
      <c r="E1515" s="74">
        <v>20275.2</v>
      </c>
      <c r="F1515" s="75">
        <v>0</v>
      </c>
      <c r="G1515" s="75">
        <v>20275.2</v>
      </c>
      <c r="H1515" s="37" t="s">
        <v>1595</v>
      </c>
    </row>
    <row r="1516" spans="1:8" ht="14.4" x14ac:dyDescent="0.3">
      <c r="A1516" s="70">
        <v>1220492</v>
      </c>
      <c r="B1516" s="70" t="s">
        <v>6554</v>
      </c>
      <c r="C1516" s="37"/>
      <c r="D1516" s="73">
        <v>44364</v>
      </c>
      <c r="E1516" s="74">
        <v>19584</v>
      </c>
      <c r="F1516" s="75">
        <v>0</v>
      </c>
      <c r="G1516" s="75">
        <v>19584</v>
      </c>
      <c r="H1516" s="37" t="s">
        <v>1595</v>
      </c>
    </row>
    <row r="1517" spans="1:8" ht="14.4" x14ac:dyDescent="0.3">
      <c r="A1517" s="70">
        <v>1048630</v>
      </c>
      <c r="B1517" s="70" t="s">
        <v>130</v>
      </c>
      <c r="C1517" s="37"/>
      <c r="D1517" s="73">
        <v>44364</v>
      </c>
      <c r="E1517" s="74">
        <v>77364</v>
      </c>
      <c r="F1517" s="75">
        <v>88478.45</v>
      </c>
      <c r="G1517" s="75">
        <v>-11114.449999999997</v>
      </c>
      <c r="H1517" s="37" t="s">
        <v>1595</v>
      </c>
    </row>
    <row r="1518" spans="1:8" ht="14.4" x14ac:dyDescent="0.3">
      <c r="A1518" s="70">
        <v>1202072</v>
      </c>
      <c r="B1518" s="70" t="s">
        <v>6555</v>
      </c>
      <c r="C1518" s="37"/>
      <c r="D1518" s="73">
        <v>44364</v>
      </c>
      <c r="E1518" s="74">
        <v>288924</v>
      </c>
      <c r="F1518" s="75">
        <v>144462</v>
      </c>
      <c r="G1518" s="75">
        <v>144462</v>
      </c>
      <c r="H1518" s="37" t="s">
        <v>1595</v>
      </c>
    </row>
    <row r="1519" spans="1:8" ht="14.4" x14ac:dyDescent="0.3">
      <c r="A1519" s="70">
        <v>1223612</v>
      </c>
      <c r="B1519" s="70" t="s">
        <v>6556</v>
      </c>
      <c r="C1519" s="37"/>
      <c r="D1519" s="73">
        <v>44364</v>
      </c>
      <c r="E1519" s="74">
        <v>18293.41</v>
      </c>
      <c r="F1519" s="75">
        <v>0</v>
      </c>
      <c r="G1519" s="75">
        <v>18293.41</v>
      </c>
      <c r="H1519" s="37" t="s">
        <v>1595</v>
      </c>
    </row>
    <row r="1520" spans="1:8" ht="14.4" x14ac:dyDescent="0.3">
      <c r="A1520" s="72">
        <v>1046757</v>
      </c>
      <c r="B1520" s="72" t="s">
        <v>6557</v>
      </c>
      <c r="C1520" s="37"/>
      <c r="D1520" s="73">
        <v>44364</v>
      </c>
      <c r="E1520" s="74">
        <v>75178.19</v>
      </c>
      <c r="F1520" s="75">
        <v>75178.19</v>
      </c>
      <c r="G1520" s="75">
        <v>0</v>
      </c>
      <c r="H1520" s="37" t="s">
        <v>1595</v>
      </c>
    </row>
    <row r="1521" spans="1:8" ht="14.4" x14ac:dyDescent="0.3">
      <c r="A1521" s="70">
        <v>1215586</v>
      </c>
      <c r="B1521" s="70" t="s">
        <v>6558</v>
      </c>
      <c r="C1521" s="37"/>
      <c r="D1521" s="73">
        <v>44364</v>
      </c>
      <c r="E1521" s="74">
        <v>12432</v>
      </c>
      <c r="F1521" s="75">
        <v>0</v>
      </c>
      <c r="G1521" s="75">
        <v>12432</v>
      </c>
      <c r="H1521" s="37" t="s">
        <v>1595</v>
      </c>
    </row>
    <row r="1522" spans="1:8" ht="14.4" x14ac:dyDescent="0.3">
      <c r="A1522" s="82">
        <v>1223371</v>
      </c>
      <c r="B1522" s="70" t="s">
        <v>6559</v>
      </c>
      <c r="C1522" s="37"/>
      <c r="D1522" s="73">
        <v>44364</v>
      </c>
      <c r="E1522" s="74">
        <v>92424</v>
      </c>
      <c r="F1522" s="75">
        <v>0</v>
      </c>
      <c r="G1522" s="75">
        <v>92424</v>
      </c>
      <c r="H1522" s="37" t="s">
        <v>1595</v>
      </c>
    </row>
    <row r="1523" spans="1:8" ht="14.4" x14ac:dyDescent="0.3">
      <c r="A1523" s="70">
        <v>1184281</v>
      </c>
      <c r="B1523" s="70" t="s">
        <v>6560</v>
      </c>
      <c r="C1523" s="37"/>
      <c r="D1523" s="73">
        <v>44364</v>
      </c>
      <c r="E1523" s="74">
        <v>126543</v>
      </c>
      <c r="F1523" s="75">
        <v>0</v>
      </c>
      <c r="G1523" s="75">
        <v>126543</v>
      </c>
      <c r="H1523" s="37" t="s">
        <v>1595</v>
      </c>
    </row>
    <row r="1524" spans="1:8" ht="14.4" x14ac:dyDescent="0.3">
      <c r="A1524" s="70">
        <v>1180311</v>
      </c>
      <c r="B1524" s="70" t="s">
        <v>6561</v>
      </c>
      <c r="C1524" s="37"/>
      <c r="D1524" s="73">
        <v>44364</v>
      </c>
      <c r="E1524" s="74">
        <v>47223</v>
      </c>
      <c r="F1524" s="75">
        <v>47223</v>
      </c>
      <c r="G1524" s="75">
        <v>0</v>
      </c>
      <c r="H1524" s="37" t="s">
        <v>1595</v>
      </c>
    </row>
    <row r="1525" spans="1:8" ht="14.4" x14ac:dyDescent="0.3">
      <c r="A1525" s="72">
        <v>1200612</v>
      </c>
      <c r="B1525" s="72" t="s">
        <v>6562</v>
      </c>
      <c r="C1525" s="37"/>
      <c r="D1525" s="73">
        <v>44385</v>
      </c>
      <c r="E1525" s="74">
        <v>23023</v>
      </c>
      <c r="F1525" s="75">
        <v>29205.84</v>
      </c>
      <c r="G1525" s="75">
        <v>-6182.84</v>
      </c>
      <c r="H1525" s="37" t="s">
        <v>1595</v>
      </c>
    </row>
    <row r="1526" spans="1:8" ht="14.4" x14ac:dyDescent="0.3">
      <c r="A1526" s="82">
        <v>1047866</v>
      </c>
      <c r="B1526" s="70" t="s">
        <v>6563</v>
      </c>
      <c r="C1526" s="37"/>
      <c r="D1526" s="73">
        <v>44385</v>
      </c>
      <c r="E1526" s="74">
        <v>9348</v>
      </c>
      <c r="F1526" s="75">
        <v>12041</v>
      </c>
      <c r="G1526" s="75">
        <v>-2693</v>
      </c>
      <c r="H1526" s="37" t="s">
        <v>1595</v>
      </c>
    </row>
    <row r="1527" spans="1:8" ht="14.4" x14ac:dyDescent="0.3">
      <c r="A1527" s="70">
        <v>1240215</v>
      </c>
      <c r="B1527" s="70" t="s">
        <v>6564</v>
      </c>
      <c r="C1527" s="37"/>
      <c r="D1527" s="73">
        <v>44385</v>
      </c>
      <c r="E1527" s="74">
        <v>150000</v>
      </c>
      <c r="F1527" s="75">
        <v>0</v>
      </c>
      <c r="G1527" s="75">
        <v>150000</v>
      </c>
      <c r="H1527" s="37" t="s">
        <v>1595</v>
      </c>
    </row>
    <row r="1528" spans="1:8" ht="14.4" x14ac:dyDescent="0.3">
      <c r="A1528" s="70">
        <v>1237289</v>
      </c>
      <c r="B1528" s="70" t="s">
        <v>6565</v>
      </c>
      <c r="C1528" s="37"/>
      <c r="D1528" s="73">
        <v>44385</v>
      </c>
      <c r="E1528" s="74">
        <v>141727.84</v>
      </c>
      <c r="F1528" s="75">
        <v>0</v>
      </c>
      <c r="G1528" s="75">
        <v>141727.84</v>
      </c>
      <c r="H1528" s="37" t="s">
        <v>1595</v>
      </c>
    </row>
    <row r="1529" spans="1:8" ht="14.4" x14ac:dyDescent="0.3">
      <c r="A1529" s="82">
        <v>1228200</v>
      </c>
      <c r="B1529" s="70" t="s">
        <v>6566</v>
      </c>
      <c r="C1529" s="37"/>
      <c r="D1529" s="73">
        <v>44385</v>
      </c>
      <c r="E1529" s="74">
        <v>27872</v>
      </c>
      <c r="F1529" s="75">
        <v>0</v>
      </c>
      <c r="G1529" s="75">
        <v>27872</v>
      </c>
      <c r="H1529" s="37" t="s">
        <v>1595</v>
      </c>
    </row>
    <row r="1530" spans="1:8" ht="14.4" x14ac:dyDescent="0.3">
      <c r="A1530" s="70">
        <v>1126293</v>
      </c>
      <c r="B1530" s="70" t="s">
        <v>6567</v>
      </c>
      <c r="C1530" s="37"/>
      <c r="D1530" s="73">
        <v>44385</v>
      </c>
      <c r="E1530" s="74">
        <v>45315</v>
      </c>
      <c r="F1530" s="75">
        <v>0</v>
      </c>
      <c r="G1530" s="75">
        <v>45315</v>
      </c>
      <c r="H1530" s="37" t="s">
        <v>1595</v>
      </c>
    </row>
    <row r="1531" spans="1:8" ht="14.4" x14ac:dyDescent="0.3">
      <c r="A1531" s="82">
        <v>1222976</v>
      </c>
      <c r="B1531" s="70" t="s">
        <v>6568</v>
      </c>
      <c r="C1531" s="37"/>
      <c r="D1531" s="73">
        <v>44385</v>
      </c>
      <c r="E1531" s="74">
        <v>126667.5</v>
      </c>
      <c r="F1531" s="75">
        <v>0</v>
      </c>
      <c r="G1531" s="75">
        <v>126667.5</v>
      </c>
      <c r="H1531" s="37" t="s">
        <v>1595</v>
      </c>
    </row>
    <row r="1532" spans="1:8" ht="14.4" x14ac:dyDescent="0.3">
      <c r="A1532" s="70">
        <v>1217905</v>
      </c>
      <c r="B1532" s="70" t="s">
        <v>6569</v>
      </c>
      <c r="C1532" s="37"/>
      <c r="D1532" s="73">
        <v>44385</v>
      </c>
      <c r="E1532" s="74">
        <v>18900</v>
      </c>
      <c r="F1532" s="75">
        <v>0</v>
      </c>
      <c r="G1532" s="75">
        <v>18900</v>
      </c>
      <c r="H1532" s="37" t="s">
        <v>1595</v>
      </c>
    </row>
    <row r="1533" spans="1:8" ht="14.4" x14ac:dyDescent="0.3">
      <c r="A1533" s="70">
        <v>1221999</v>
      </c>
      <c r="B1533" s="70" t="s">
        <v>6570</v>
      </c>
      <c r="C1533" s="37"/>
      <c r="D1533" s="73">
        <v>44385</v>
      </c>
      <c r="E1533" s="74">
        <v>41016</v>
      </c>
      <c r="F1533" s="75">
        <v>0</v>
      </c>
      <c r="G1533" s="75">
        <v>41016</v>
      </c>
      <c r="H1533" s="37" t="s">
        <v>1595</v>
      </c>
    </row>
    <row r="1534" spans="1:8" ht="14.4" x14ac:dyDescent="0.3">
      <c r="A1534" s="70">
        <v>1236409</v>
      </c>
      <c r="B1534" s="70" t="s">
        <v>6571</v>
      </c>
      <c r="C1534" s="37"/>
      <c r="D1534" s="73">
        <v>44385</v>
      </c>
      <c r="E1534" s="74">
        <v>73384</v>
      </c>
      <c r="F1534" s="75">
        <v>73384</v>
      </c>
      <c r="G1534" s="75">
        <v>0</v>
      </c>
      <c r="H1534" s="37" t="s">
        <v>1595</v>
      </c>
    </row>
    <row r="1535" spans="1:8" ht="14.4" x14ac:dyDescent="0.3">
      <c r="A1535" s="70">
        <v>1207053</v>
      </c>
      <c r="B1535" s="70" t="s">
        <v>6572</v>
      </c>
      <c r="C1535" s="37"/>
      <c r="D1535" s="73">
        <v>44385</v>
      </c>
      <c r="E1535" s="74">
        <v>293113.01</v>
      </c>
      <c r="F1535" s="75">
        <v>293113.01</v>
      </c>
      <c r="G1535" s="75">
        <v>0</v>
      </c>
      <c r="H1535" s="37" t="s">
        <v>1595</v>
      </c>
    </row>
    <row r="1536" spans="1:8" ht="14.4" x14ac:dyDescent="0.3">
      <c r="A1536" s="82">
        <v>1213469</v>
      </c>
      <c r="B1536" s="70" t="s">
        <v>6573</v>
      </c>
      <c r="C1536" s="37"/>
      <c r="D1536" s="73">
        <v>44438</v>
      </c>
      <c r="E1536" s="74">
        <v>235084.5</v>
      </c>
      <c r="F1536" s="75">
        <v>0</v>
      </c>
      <c r="G1536" s="75">
        <v>235084.5</v>
      </c>
      <c r="H1536" s="37" t="s">
        <v>1595</v>
      </c>
    </row>
    <row r="1537" spans="1:8" ht="14.4" x14ac:dyDescent="0.3">
      <c r="A1537" s="82">
        <v>1229787</v>
      </c>
      <c r="B1537" s="70" t="s">
        <v>6574</v>
      </c>
      <c r="C1537" s="37"/>
      <c r="D1537" s="73">
        <v>44490</v>
      </c>
      <c r="E1537" s="74">
        <v>276168</v>
      </c>
      <c r="F1537" s="75">
        <v>0</v>
      </c>
      <c r="G1537" s="75">
        <v>276168</v>
      </c>
      <c r="H1537" s="37" t="s">
        <v>1595</v>
      </c>
    </row>
    <row r="1538" spans="1:8" ht="14.4" x14ac:dyDescent="0.3">
      <c r="A1538" s="71">
        <v>1224666</v>
      </c>
      <c r="B1538" s="70" t="s">
        <v>6575</v>
      </c>
      <c r="C1538" s="37"/>
      <c r="D1538" s="73">
        <v>44490</v>
      </c>
      <c r="E1538" s="74">
        <v>195786</v>
      </c>
      <c r="F1538" s="75">
        <v>0</v>
      </c>
      <c r="G1538" s="75">
        <v>195786</v>
      </c>
      <c r="H1538" s="37" t="s">
        <v>1595</v>
      </c>
    </row>
    <row r="1539" spans="1:8" ht="14.4" x14ac:dyDescent="0.3">
      <c r="A1539" s="71">
        <v>1224702</v>
      </c>
      <c r="B1539" s="70" t="s">
        <v>6576</v>
      </c>
      <c r="C1539" s="37"/>
      <c r="D1539" s="73">
        <v>44490</v>
      </c>
      <c r="E1539" s="74">
        <v>250000</v>
      </c>
      <c r="F1539" s="75">
        <v>250000</v>
      </c>
      <c r="G1539" s="75">
        <v>0</v>
      </c>
      <c r="H1539" s="37" t="s">
        <v>1595</v>
      </c>
    </row>
    <row r="1540" spans="1:8" ht="14.4" x14ac:dyDescent="0.3">
      <c r="A1540" s="71">
        <v>1219733</v>
      </c>
      <c r="B1540" s="70" t="s">
        <v>6577</v>
      </c>
      <c r="C1540" s="37"/>
      <c r="D1540" s="73">
        <v>44490</v>
      </c>
      <c r="E1540" s="74">
        <v>427280</v>
      </c>
      <c r="F1540" s="75">
        <v>0</v>
      </c>
      <c r="G1540" s="75">
        <v>427280</v>
      </c>
      <c r="H1540" s="37" t="s">
        <v>1595</v>
      </c>
    </row>
    <row r="1541" spans="1:8" ht="14.4" x14ac:dyDescent="0.3">
      <c r="A1541" s="71">
        <v>1237110</v>
      </c>
      <c r="B1541" s="70" t="s">
        <v>6578</v>
      </c>
      <c r="C1541" s="37"/>
      <c r="D1541" s="73">
        <v>44490</v>
      </c>
      <c r="E1541" s="74">
        <v>28272</v>
      </c>
      <c r="F1541" s="75">
        <v>36272</v>
      </c>
      <c r="G1541" s="75">
        <v>-8000</v>
      </c>
      <c r="H1541" s="37" t="s">
        <v>1595</v>
      </c>
    </row>
    <row r="1542" spans="1:8" ht="14.4" x14ac:dyDescent="0.3">
      <c r="A1542" s="71">
        <v>1229511</v>
      </c>
      <c r="B1542" s="70" t="s">
        <v>6579</v>
      </c>
      <c r="C1542" s="37"/>
      <c r="D1542" s="73">
        <v>44490</v>
      </c>
      <c r="E1542" s="74">
        <v>73524</v>
      </c>
      <c r="F1542" s="75">
        <v>10000</v>
      </c>
      <c r="G1542" s="75">
        <v>63524</v>
      </c>
      <c r="H1542" s="37" t="s">
        <v>1595</v>
      </c>
    </row>
    <row r="1543" spans="1:8" ht="14.4" x14ac:dyDescent="0.3">
      <c r="A1543" s="71">
        <v>1238278</v>
      </c>
      <c r="B1543" s="70" t="s">
        <v>6580</v>
      </c>
      <c r="C1543" s="37"/>
      <c r="D1543" s="73">
        <v>44490</v>
      </c>
      <c r="E1543" s="74">
        <v>110488</v>
      </c>
      <c r="F1543" s="75">
        <v>0</v>
      </c>
      <c r="G1543" s="75">
        <v>110488</v>
      </c>
      <c r="H1543" s="37" t="s">
        <v>1595</v>
      </c>
    </row>
    <row r="1544" spans="1:8" ht="14.4" x14ac:dyDescent="0.3">
      <c r="A1544" s="71">
        <v>1222056</v>
      </c>
      <c r="B1544" s="70" t="s">
        <v>6581</v>
      </c>
      <c r="C1544" s="37"/>
      <c r="D1544" s="73">
        <v>44490</v>
      </c>
      <c r="E1544" s="74">
        <v>123144</v>
      </c>
      <c r="F1544" s="75">
        <v>0</v>
      </c>
      <c r="G1544" s="75">
        <v>123144</v>
      </c>
      <c r="H1544" s="37" t="s">
        <v>1595</v>
      </c>
    </row>
    <row r="1545" spans="1:8" ht="14.4" x14ac:dyDescent="0.3">
      <c r="A1545" s="71">
        <v>1101771</v>
      </c>
      <c r="B1545" s="70" t="s">
        <v>117</v>
      </c>
      <c r="C1545" s="37"/>
      <c r="D1545" s="73">
        <v>44498</v>
      </c>
      <c r="E1545" s="74">
        <v>66754</v>
      </c>
      <c r="F1545" s="75">
        <v>53000</v>
      </c>
      <c r="G1545" s="75">
        <v>13754</v>
      </c>
      <c r="H1545" s="37" t="s">
        <v>1595</v>
      </c>
    </row>
    <row r="1546" spans="1:8" ht="14.4" x14ac:dyDescent="0.3">
      <c r="A1546" s="71">
        <v>1224407</v>
      </c>
      <c r="B1546" s="70" t="s">
        <v>198</v>
      </c>
      <c r="C1546" s="37"/>
      <c r="D1546" s="73">
        <v>44568</v>
      </c>
      <c r="E1546" s="74">
        <v>301832</v>
      </c>
      <c r="F1546" s="75">
        <v>60000</v>
      </c>
      <c r="G1546" s="75">
        <v>241832</v>
      </c>
      <c r="H1546" s="37" t="s">
        <v>1595</v>
      </c>
    </row>
    <row r="1547" spans="1:8" ht="14.4" x14ac:dyDescent="0.3">
      <c r="A1547" s="71">
        <v>1215395</v>
      </c>
      <c r="B1547" s="70" t="s">
        <v>6582</v>
      </c>
      <c r="C1547" s="37"/>
      <c r="D1547" s="73">
        <v>44568</v>
      </c>
      <c r="E1547" s="74">
        <v>100056</v>
      </c>
      <c r="F1547" s="75">
        <v>100000</v>
      </c>
      <c r="G1547" s="75">
        <v>56</v>
      </c>
      <c r="H1547" s="37" t="s">
        <v>1595</v>
      </c>
    </row>
    <row r="1548" spans="1:8" ht="14.4" x14ac:dyDescent="0.3">
      <c r="A1548" s="71">
        <v>1205242</v>
      </c>
      <c r="B1548" s="70" t="s">
        <v>6583</v>
      </c>
      <c r="C1548" s="37"/>
      <c r="D1548" s="73">
        <v>44648</v>
      </c>
      <c r="E1548" s="74">
        <v>61232.4</v>
      </c>
      <c r="F1548" s="75">
        <v>0</v>
      </c>
      <c r="G1548" s="75">
        <v>61232.4</v>
      </c>
      <c r="H1548" s="37" t="s">
        <v>1595</v>
      </c>
    </row>
    <row r="1549" spans="1:8" ht="14.4" x14ac:dyDescent="0.3">
      <c r="A1549" s="82">
        <v>1242326</v>
      </c>
      <c r="B1549" s="70" t="s">
        <v>220</v>
      </c>
      <c r="C1549" s="37"/>
      <c r="D1549" s="73">
        <v>44648</v>
      </c>
      <c r="E1549" s="74">
        <v>127632</v>
      </c>
      <c r="F1549" s="75">
        <v>127632</v>
      </c>
      <c r="G1549" s="75">
        <v>0</v>
      </c>
      <c r="H1549" s="37" t="s">
        <v>1595</v>
      </c>
    </row>
    <row r="1550" spans="1:8" ht="14.4" x14ac:dyDescent="0.3">
      <c r="A1550" s="82">
        <v>1188619</v>
      </c>
      <c r="B1550" s="70" t="s">
        <v>6584</v>
      </c>
      <c r="C1550" s="37"/>
      <c r="D1550" s="73">
        <v>44648</v>
      </c>
      <c r="E1550" s="74">
        <v>176832</v>
      </c>
      <c r="F1550" s="75">
        <v>0</v>
      </c>
      <c r="G1550" s="75">
        <v>176832</v>
      </c>
      <c r="H1550" s="37" t="s">
        <v>1595</v>
      </c>
    </row>
    <row r="1551" spans="1:8" ht="14.4" x14ac:dyDescent="0.3">
      <c r="A1551" s="82">
        <v>1240980</v>
      </c>
      <c r="B1551" s="70" t="s">
        <v>6585</v>
      </c>
      <c r="C1551" s="37"/>
      <c r="D1551" s="73">
        <v>44648</v>
      </c>
      <c r="E1551" s="74">
        <v>34140</v>
      </c>
      <c r="F1551" s="75">
        <v>0</v>
      </c>
      <c r="G1551" s="75">
        <v>34140</v>
      </c>
      <c r="H1551" s="37" t="s">
        <v>1595</v>
      </c>
    </row>
    <row r="1552" spans="1:8" ht="14.4" x14ac:dyDescent="0.3">
      <c r="A1552" s="82">
        <v>1244551</v>
      </c>
      <c r="B1552" s="70" t="s">
        <v>6586</v>
      </c>
      <c r="C1552" s="37"/>
      <c r="D1552" s="73">
        <v>44648</v>
      </c>
      <c r="E1552" s="74">
        <v>49943.66</v>
      </c>
      <c r="F1552" s="75">
        <v>0</v>
      </c>
      <c r="G1552" s="75">
        <v>49943.66</v>
      </c>
      <c r="H1552" s="37" t="s">
        <v>1595</v>
      </c>
    </row>
    <row r="1553" spans="1:8" ht="14.4" x14ac:dyDescent="0.3">
      <c r="A1553" s="82">
        <v>1243086</v>
      </c>
      <c r="B1553" s="70" t="s">
        <v>6587</v>
      </c>
      <c r="C1553" s="37"/>
      <c r="D1553" s="73">
        <v>44648</v>
      </c>
      <c r="E1553" s="74">
        <v>43776</v>
      </c>
      <c r="F1553" s="75">
        <v>0</v>
      </c>
      <c r="G1553" s="75">
        <v>43776</v>
      </c>
      <c r="H1553" s="37" t="s">
        <v>1595</v>
      </c>
    </row>
    <row r="1554" spans="1:8" ht="14.4" x14ac:dyDescent="0.3">
      <c r="A1554" s="82">
        <v>1242491</v>
      </c>
      <c r="B1554" s="70" t="s">
        <v>733</v>
      </c>
      <c r="C1554" s="37"/>
      <c r="D1554" s="73">
        <v>44648</v>
      </c>
      <c r="E1554" s="74">
        <v>79359.67</v>
      </c>
      <c r="F1554" s="75">
        <v>0</v>
      </c>
      <c r="G1554" s="75">
        <v>79359.67</v>
      </c>
      <c r="H1554" s="37" t="s">
        <v>1595</v>
      </c>
    </row>
    <row r="1555" spans="1:8" ht="14.4" x14ac:dyDescent="0.3">
      <c r="A1555" s="82">
        <v>1127679</v>
      </c>
      <c r="B1555" s="72" t="s">
        <v>215</v>
      </c>
      <c r="C1555" s="37"/>
      <c r="D1555" s="73">
        <v>44648</v>
      </c>
      <c r="E1555" s="74">
        <v>440640</v>
      </c>
      <c r="F1555" s="75">
        <v>220320</v>
      </c>
      <c r="G1555" s="75">
        <v>220320</v>
      </c>
      <c r="H1555" s="37" t="s">
        <v>1595</v>
      </c>
    </row>
    <row r="1556" spans="1:8" ht="14.4" x14ac:dyDescent="0.3">
      <c r="A1556" s="82">
        <v>1203239</v>
      </c>
      <c r="B1556" s="70" t="s">
        <v>6588</v>
      </c>
      <c r="C1556" s="37"/>
      <c r="D1556" s="73">
        <v>44648</v>
      </c>
      <c r="E1556" s="74">
        <v>18800</v>
      </c>
      <c r="F1556" s="75">
        <v>0</v>
      </c>
      <c r="G1556" s="75">
        <v>18800</v>
      </c>
      <c r="H1556" s="37" t="s">
        <v>1595</v>
      </c>
    </row>
    <row r="1557" spans="1:8" ht="14.4" x14ac:dyDescent="0.3">
      <c r="A1557" s="70">
        <v>1240576</v>
      </c>
      <c r="B1557" s="70" t="s">
        <v>6589</v>
      </c>
      <c r="C1557" s="37"/>
      <c r="D1557" s="73">
        <v>44693</v>
      </c>
      <c r="E1557" s="74">
        <v>46455.360000000001</v>
      </c>
      <c r="F1557" s="92">
        <v>56844.36</v>
      </c>
      <c r="G1557" s="75">
        <v>-10389</v>
      </c>
      <c r="H1557" s="37" t="s">
        <v>1595</v>
      </c>
    </row>
    <row r="1558" spans="1:8" ht="14.4" x14ac:dyDescent="0.3">
      <c r="A1558" s="70">
        <v>1238256</v>
      </c>
      <c r="B1558" s="72" t="s">
        <v>6590</v>
      </c>
      <c r="C1558" s="37"/>
      <c r="D1558" s="73">
        <v>44693</v>
      </c>
      <c r="E1558" s="74">
        <v>108816</v>
      </c>
      <c r="F1558" s="75">
        <v>0</v>
      </c>
      <c r="G1558" s="75">
        <v>108816</v>
      </c>
      <c r="H1558" s="37" t="s">
        <v>1595</v>
      </c>
    </row>
    <row r="1559" spans="1:8" ht="14.4" x14ac:dyDescent="0.3">
      <c r="A1559" s="72">
        <v>1242694</v>
      </c>
      <c r="B1559" s="72" t="s">
        <v>927</v>
      </c>
      <c r="C1559" s="37"/>
      <c r="D1559" s="73">
        <v>44693</v>
      </c>
      <c r="E1559" s="74">
        <v>164994</v>
      </c>
      <c r="F1559" s="75">
        <v>0</v>
      </c>
      <c r="G1559" s="75">
        <v>164994</v>
      </c>
      <c r="H1559" s="37" t="s">
        <v>1595</v>
      </c>
    </row>
    <row r="1560" spans="1:8" ht="14.4" x14ac:dyDescent="0.3">
      <c r="A1560" s="70">
        <v>1233811</v>
      </c>
      <c r="B1560" s="72" t="s">
        <v>6591</v>
      </c>
      <c r="C1560" s="37"/>
      <c r="D1560" s="73">
        <v>44693</v>
      </c>
      <c r="E1560" s="74">
        <v>8651</v>
      </c>
      <c r="F1560" s="75">
        <v>0</v>
      </c>
      <c r="G1560" s="75">
        <v>8651</v>
      </c>
      <c r="H1560" s="37" t="s">
        <v>1595</v>
      </c>
    </row>
    <row r="1561" spans="1:8" ht="14.4" x14ac:dyDescent="0.3">
      <c r="A1561" s="72">
        <v>1221325</v>
      </c>
      <c r="B1561" s="72" t="s">
        <v>6592</v>
      </c>
      <c r="C1561" s="37"/>
      <c r="D1561" s="73">
        <v>44693</v>
      </c>
      <c r="E1561" s="74">
        <v>288152</v>
      </c>
      <c r="F1561" s="75">
        <v>288152</v>
      </c>
      <c r="G1561" s="75">
        <v>0</v>
      </c>
      <c r="H1561" s="37" t="s">
        <v>1595</v>
      </c>
    </row>
    <row r="1562" spans="1:8" ht="14.4" x14ac:dyDescent="0.3">
      <c r="A1562" s="70">
        <v>1240117</v>
      </c>
      <c r="B1562" s="72" t="s">
        <v>238</v>
      </c>
      <c r="C1562" s="37"/>
      <c r="D1562" s="73">
        <v>44693</v>
      </c>
      <c r="E1562" s="74">
        <v>40000</v>
      </c>
      <c r="F1562" s="75">
        <v>50000</v>
      </c>
      <c r="G1562" s="75">
        <v>-10000</v>
      </c>
      <c r="H1562" s="37" t="s">
        <v>1595</v>
      </c>
    </row>
    <row r="1563" spans="1:8" ht="14.4" x14ac:dyDescent="0.3">
      <c r="A1563" s="70">
        <v>1239243</v>
      </c>
      <c r="B1563" s="70" t="s">
        <v>6593</v>
      </c>
      <c r="C1563" s="37"/>
      <c r="D1563" s="73">
        <v>44732</v>
      </c>
      <c r="E1563" s="74">
        <v>333211.98</v>
      </c>
      <c r="F1563" s="92">
        <v>252500</v>
      </c>
      <c r="G1563" s="75">
        <v>80711.979999999981</v>
      </c>
      <c r="H1563" s="37" t="s">
        <v>1595</v>
      </c>
    </row>
    <row r="1564" spans="1:8" ht="14.4" x14ac:dyDescent="0.3">
      <c r="A1564" s="70">
        <v>1244689</v>
      </c>
      <c r="B1564" s="72" t="s">
        <v>6594</v>
      </c>
      <c r="C1564" s="37"/>
      <c r="D1564" s="73">
        <v>44732</v>
      </c>
      <c r="E1564" s="74">
        <v>152760</v>
      </c>
      <c r="F1564" s="75"/>
      <c r="G1564" s="75">
        <v>152760</v>
      </c>
      <c r="H1564" s="37" t="s">
        <v>1595</v>
      </c>
    </row>
    <row r="1565" spans="1:8" ht="14.4" x14ac:dyDescent="0.3">
      <c r="A1565" s="70">
        <v>1240590</v>
      </c>
      <c r="B1565" s="72" t="s">
        <v>223</v>
      </c>
      <c r="C1565" s="37"/>
      <c r="D1565" s="73">
        <v>44732</v>
      </c>
      <c r="E1565" s="74">
        <v>156102</v>
      </c>
      <c r="F1565" s="75"/>
      <c r="G1565" s="75">
        <v>156102</v>
      </c>
      <c r="H1565" s="37" t="s">
        <v>1595</v>
      </c>
    </row>
    <row r="1566" spans="1:8" ht="14.4" x14ac:dyDescent="0.3">
      <c r="A1566" s="70">
        <v>1236090</v>
      </c>
      <c r="B1566" s="72" t="s">
        <v>6595</v>
      </c>
      <c r="C1566" s="37"/>
      <c r="D1566" s="73">
        <v>44732</v>
      </c>
      <c r="E1566" s="74">
        <v>48772</v>
      </c>
      <c r="F1566" s="75"/>
      <c r="G1566" s="75">
        <v>48772</v>
      </c>
      <c r="H1566" s="37" t="s">
        <v>1595</v>
      </c>
    </row>
    <row r="1567" spans="1:8" ht="14.4" x14ac:dyDescent="0.3">
      <c r="A1567" s="72">
        <v>1242234</v>
      </c>
      <c r="B1567" s="72" t="s">
        <v>6596</v>
      </c>
      <c r="C1567" s="37"/>
      <c r="D1567" s="73">
        <v>44732</v>
      </c>
      <c r="E1567" s="74">
        <v>137176</v>
      </c>
      <c r="F1567" s="92">
        <v>145480</v>
      </c>
      <c r="G1567" s="75">
        <v>-8304</v>
      </c>
      <c r="H1567" s="37" t="s">
        <v>1595</v>
      </c>
    </row>
    <row r="1568" spans="1:8" ht="14.4" x14ac:dyDescent="0.3">
      <c r="A1568" s="70">
        <v>1246186</v>
      </c>
      <c r="B1568" s="72" t="s">
        <v>369</v>
      </c>
      <c r="C1568" s="37"/>
      <c r="D1568" s="73">
        <v>44732</v>
      </c>
      <c r="E1568" s="74">
        <v>31525.34</v>
      </c>
      <c r="F1568" s="75">
        <v>16600</v>
      </c>
      <c r="G1568" s="75">
        <v>14925.34</v>
      </c>
      <c r="H1568" s="37" t="s">
        <v>1595</v>
      </c>
    </row>
    <row r="1569" spans="1:8" ht="14.4" x14ac:dyDescent="0.3">
      <c r="A1569" s="70">
        <v>1241476</v>
      </c>
      <c r="B1569" s="72" t="s">
        <v>6597</v>
      </c>
      <c r="C1569" s="37"/>
      <c r="D1569" s="73">
        <v>44732</v>
      </c>
      <c r="E1569" s="74">
        <v>121280</v>
      </c>
      <c r="F1569" s="75"/>
      <c r="G1569" s="75">
        <v>121280</v>
      </c>
      <c r="H1569" s="37" t="s">
        <v>1595</v>
      </c>
    </row>
    <row r="1570" spans="1:8" ht="14.4" x14ac:dyDescent="0.3">
      <c r="A1570" s="72">
        <v>1047100</v>
      </c>
      <c r="B1570" s="72" t="s">
        <v>1495</v>
      </c>
      <c r="C1570" s="37"/>
      <c r="D1570" s="73">
        <v>44734</v>
      </c>
      <c r="E1570" s="74">
        <v>55650</v>
      </c>
      <c r="F1570" s="95">
        <v>55650</v>
      </c>
      <c r="G1570" s="75">
        <v>0</v>
      </c>
      <c r="H1570" s="37" t="s">
        <v>1595</v>
      </c>
    </row>
    <row r="1571" spans="1:8" ht="14.4" x14ac:dyDescent="0.3">
      <c r="A1571" s="72">
        <v>1245168</v>
      </c>
      <c r="B1571" s="72" t="s">
        <v>6598</v>
      </c>
      <c r="C1571" s="37"/>
      <c r="D1571" s="73">
        <v>44777</v>
      </c>
      <c r="E1571" s="74">
        <v>104632</v>
      </c>
      <c r="F1571" s="75"/>
      <c r="G1571" s="75">
        <v>104632</v>
      </c>
      <c r="H1571" s="37" t="s">
        <v>1595</v>
      </c>
    </row>
    <row r="1572" spans="1:8" ht="14.4" x14ac:dyDescent="0.3">
      <c r="A1572" s="70">
        <v>1243310</v>
      </c>
      <c r="B1572" s="72" t="s">
        <v>6599</v>
      </c>
      <c r="C1572" s="37"/>
      <c r="D1572" s="73">
        <v>44777</v>
      </c>
      <c r="E1572" s="74">
        <v>214381.73</v>
      </c>
      <c r="F1572" s="75"/>
      <c r="G1572" s="75">
        <v>214381.73</v>
      </c>
      <c r="H1572" s="37" t="s">
        <v>1595</v>
      </c>
    </row>
    <row r="1573" spans="1:8" ht="14.4" x14ac:dyDescent="0.3">
      <c r="A1573" s="72">
        <v>1242629</v>
      </c>
      <c r="B1573" s="72" t="s">
        <v>234</v>
      </c>
      <c r="C1573" s="37"/>
      <c r="D1573" s="73">
        <v>44777</v>
      </c>
      <c r="E1573" s="74">
        <v>48720</v>
      </c>
      <c r="F1573" s="75"/>
      <c r="G1573" s="75">
        <v>48720</v>
      </c>
      <c r="H1573" s="37" t="s">
        <v>1595</v>
      </c>
    </row>
    <row r="1574" spans="1:8" ht="14.4" x14ac:dyDescent="0.3">
      <c r="A1574" s="70">
        <v>1242378</v>
      </c>
      <c r="B1574" s="70" t="s">
        <v>6600</v>
      </c>
      <c r="C1574" s="37"/>
      <c r="D1574" s="73">
        <v>44777</v>
      </c>
      <c r="E1574" s="74">
        <v>50000</v>
      </c>
      <c r="F1574" s="92">
        <v>50000</v>
      </c>
      <c r="G1574" s="75">
        <v>0</v>
      </c>
      <c r="H1574" s="37" t="s">
        <v>1595</v>
      </c>
    </row>
    <row r="1575" spans="1:8" ht="14.4" x14ac:dyDescent="0.3">
      <c r="A1575" s="70">
        <v>1246877</v>
      </c>
      <c r="B1575" s="70" t="s">
        <v>1464</v>
      </c>
      <c r="C1575" s="37"/>
      <c r="D1575" s="73">
        <v>44888</v>
      </c>
      <c r="E1575" s="74">
        <v>145806</v>
      </c>
      <c r="F1575" s="75">
        <v>145806</v>
      </c>
      <c r="G1575" s="75">
        <v>0</v>
      </c>
      <c r="H1575" s="37" t="s">
        <v>1595</v>
      </c>
    </row>
    <row r="1576" spans="1:8" ht="14.4" x14ac:dyDescent="0.3">
      <c r="A1576" s="70">
        <v>1175504</v>
      </c>
      <c r="B1576" s="70" t="s">
        <v>5518</v>
      </c>
      <c r="C1576" s="37"/>
      <c r="D1576" s="73">
        <v>44888</v>
      </c>
      <c r="E1576" s="74">
        <v>84252</v>
      </c>
      <c r="F1576" s="75"/>
      <c r="G1576" s="75">
        <v>84252</v>
      </c>
      <c r="H1576" s="37" t="s">
        <v>1595</v>
      </c>
    </row>
    <row r="1577" spans="1:8" ht="14.4" x14ac:dyDescent="0.3">
      <c r="A1577" s="70">
        <v>1233490</v>
      </c>
      <c r="B1577" s="70" t="s">
        <v>6601</v>
      </c>
      <c r="C1577" s="37"/>
      <c r="D1577" s="73">
        <v>44888</v>
      </c>
      <c r="E1577" s="74">
        <v>9527.8799999999992</v>
      </c>
      <c r="F1577" s="75">
        <v>9527.8799999999992</v>
      </c>
      <c r="G1577" s="75">
        <v>0</v>
      </c>
      <c r="H1577" s="37" t="s">
        <v>1595</v>
      </c>
    </row>
    <row r="1578" spans="1:8" ht="14.4" x14ac:dyDescent="0.3">
      <c r="A1578" s="70">
        <v>1222771</v>
      </c>
      <c r="B1578" s="70" t="s">
        <v>6602</v>
      </c>
      <c r="C1578" s="37"/>
      <c r="D1578" s="73">
        <v>44888</v>
      </c>
      <c r="E1578" s="74">
        <v>107850</v>
      </c>
      <c r="F1578" s="75">
        <v>70000</v>
      </c>
      <c r="G1578" s="75">
        <v>37850</v>
      </c>
      <c r="H1578" s="37" t="s">
        <v>1595</v>
      </c>
    </row>
    <row r="1579" spans="1:8" ht="14.4" x14ac:dyDescent="0.3">
      <c r="A1579" s="72">
        <v>1240906</v>
      </c>
      <c r="B1579" s="72" t="s">
        <v>731</v>
      </c>
      <c r="C1579" s="37"/>
      <c r="D1579" s="73">
        <v>44888</v>
      </c>
      <c r="E1579" s="74">
        <v>13744</v>
      </c>
      <c r="F1579" s="75">
        <v>20824</v>
      </c>
      <c r="G1579" s="75">
        <v>-7080</v>
      </c>
      <c r="H1579" s="37" t="s">
        <v>1595</v>
      </c>
    </row>
    <row r="1580" spans="1:8" ht="14.4" x14ac:dyDescent="0.3">
      <c r="A1580" s="70">
        <v>1243876</v>
      </c>
      <c r="B1580" s="70" t="s">
        <v>6603</v>
      </c>
      <c r="C1580" s="37"/>
      <c r="D1580" s="73">
        <v>44888</v>
      </c>
      <c r="E1580" s="74">
        <v>10000</v>
      </c>
      <c r="F1580" s="75"/>
      <c r="G1580" s="75">
        <v>10000</v>
      </c>
      <c r="H1580" s="37" t="s">
        <v>1595</v>
      </c>
    </row>
    <row r="1581" spans="1:8" ht="14.4" x14ac:dyDescent="0.3">
      <c r="A1581" s="70">
        <v>1246109</v>
      </c>
      <c r="B1581" s="70" t="s">
        <v>6604</v>
      </c>
      <c r="C1581" s="37"/>
      <c r="D1581" s="73" t="s">
        <v>6623</v>
      </c>
      <c r="E1581" s="74">
        <v>43818</v>
      </c>
      <c r="F1581" s="75"/>
      <c r="G1581" s="75">
        <v>43818</v>
      </c>
      <c r="H1581" s="37" t="s">
        <v>1595</v>
      </c>
    </row>
    <row r="1582" spans="1:8" ht="14.4" x14ac:dyDescent="0.3">
      <c r="A1582" s="70">
        <v>1246050</v>
      </c>
      <c r="B1582" s="70" t="s">
        <v>6605</v>
      </c>
      <c r="C1582" s="37"/>
      <c r="D1582" s="73">
        <v>44907</v>
      </c>
      <c r="E1582" s="74">
        <v>221652</v>
      </c>
      <c r="F1582" s="75"/>
      <c r="G1582" s="75">
        <v>221652</v>
      </c>
      <c r="H1582" s="37" t="s">
        <v>1595</v>
      </c>
    </row>
    <row r="1583" spans="1:8" ht="14.4" x14ac:dyDescent="0.3">
      <c r="A1583" s="70">
        <v>1248017</v>
      </c>
      <c r="B1583" s="70" t="s">
        <v>6606</v>
      </c>
      <c r="C1583" s="37"/>
      <c r="D1583" s="73">
        <v>44921</v>
      </c>
      <c r="E1583" s="74">
        <v>105542</v>
      </c>
      <c r="F1583" s="75"/>
      <c r="G1583" s="75">
        <v>105542</v>
      </c>
      <c r="H1583" s="37" t="s">
        <v>1595</v>
      </c>
    </row>
    <row r="1584" spans="1:8" ht="14.4" x14ac:dyDescent="0.3">
      <c r="A1584" s="72">
        <v>1047513</v>
      </c>
      <c r="B1584" s="70" t="s">
        <v>253</v>
      </c>
      <c r="C1584" s="37"/>
      <c r="D1584" s="73">
        <v>44921</v>
      </c>
      <c r="E1584" s="74">
        <v>1562114.48</v>
      </c>
      <c r="F1584" s="75"/>
      <c r="G1584" s="75">
        <v>1562114.48</v>
      </c>
      <c r="H1584" s="37" t="s">
        <v>1595</v>
      </c>
    </row>
    <row r="1585" spans="1:8" ht="14.4" x14ac:dyDescent="0.3">
      <c r="A1585" s="70">
        <v>1218165</v>
      </c>
      <c r="B1585" s="70" t="s">
        <v>6607</v>
      </c>
      <c r="C1585" s="37"/>
      <c r="D1585" s="73">
        <v>44921</v>
      </c>
      <c r="E1585" s="74">
        <v>18876</v>
      </c>
      <c r="F1585" s="75"/>
      <c r="G1585" s="75">
        <v>18876</v>
      </c>
      <c r="H1585" s="37" t="s">
        <v>1595</v>
      </c>
    </row>
    <row r="1586" spans="1:8" ht="14.4" x14ac:dyDescent="0.3">
      <c r="A1586" s="70">
        <v>1046995</v>
      </c>
      <c r="B1586" s="70" t="s">
        <v>6608</v>
      </c>
      <c r="C1586" s="37"/>
      <c r="D1586" s="73">
        <v>44921</v>
      </c>
      <c r="E1586" s="74">
        <v>535533</v>
      </c>
      <c r="F1586" s="75"/>
      <c r="G1586" s="75">
        <v>535533</v>
      </c>
      <c r="H1586" s="37" t="s">
        <v>1595</v>
      </c>
    </row>
    <row r="1587" spans="1:8" ht="14.4" x14ac:dyDescent="0.3">
      <c r="A1587" s="70">
        <v>1245979</v>
      </c>
      <c r="B1587" s="70" t="s">
        <v>6609</v>
      </c>
      <c r="C1587" s="37"/>
      <c r="D1587" s="73">
        <v>44921</v>
      </c>
      <c r="E1587" s="74">
        <v>233736.8</v>
      </c>
      <c r="F1587" s="75"/>
      <c r="G1587" s="75">
        <v>233736.8</v>
      </c>
      <c r="H1587" s="37" t="s">
        <v>1595</v>
      </c>
    </row>
    <row r="1588" spans="1:8" ht="14.4" x14ac:dyDescent="0.3">
      <c r="A1588" s="70">
        <v>1241867</v>
      </c>
      <c r="B1588" s="70" t="s">
        <v>270</v>
      </c>
      <c r="C1588" s="37"/>
      <c r="D1588" s="73">
        <v>44921</v>
      </c>
      <c r="E1588" s="74">
        <v>289235.76</v>
      </c>
      <c r="F1588" s="75"/>
      <c r="G1588" s="75">
        <v>289235.76</v>
      </c>
      <c r="H1588" s="37" t="s">
        <v>1595</v>
      </c>
    </row>
    <row r="1589" spans="1:8" ht="14.4" x14ac:dyDescent="0.3">
      <c r="A1589" s="70">
        <v>1189976</v>
      </c>
      <c r="B1589" s="70" t="s">
        <v>6610</v>
      </c>
      <c r="C1589" s="37"/>
      <c r="D1589" s="73">
        <v>44921</v>
      </c>
      <c r="E1589" s="74">
        <v>165234</v>
      </c>
      <c r="F1589" s="75">
        <v>165234</v>
      </c>
      <c r="G1589" s="75">
        <v>0</v>
      </c>
      <c r="H1589" s="37" t="s">
        <v>1595</v>
      </c>
    </row>
    <row r="1590" spans="1:8" ht="14.4" x14ac:dyDescent="0.3">
      <c r="A1590" s="70">
        <v>1228120</v>
      </c>
      <c r="B1590" s="70" t="s">
        <v>210</v>
      </c>
      <c r="C1590" s="37"/>
      <c r="D1590" s="73">
        <v>44921</v>
      </c>
      <c r="E1590" s="74">
        <v>22397.71</v>
      </c>
      <c r="F1590" s="75"/>
      <c r="G1590" s="75">
        <v>22397.71</v>
      </c>
      <c r="H1590" s="37" t="s">
        <v>1595</v>
      </c>
    </row>
    <row r="1591" spans="1:8" ht="14.4" x14ac:dyDescent="0.3">
      <c r="A1591" s="72">
        <v>1247655</v>
      </c>
      <c r="B1591" s="70" t="s">
        <v>6611</v>
      </c>
      <c r="C1591" s="37"/>
      <c r="D1591" s="73">
        <v>44946</v>
      </c>
      <c r="E1591" s="74">
        <v>98615.76</v>
      </c>
      <c r="F1591" s="75"/>
      <c r="G1591" s="75">
        <v>98615.76</v>
      </c>
      <c r="H1591" s="37" t="s">
        <v>1595</v>
      </c>
    </row>
    <row r="1592" spans="1:8" ht="14.4" x14ac:dyDescent="0.3">
      <c r="A1592" s="72">
        <v>1245251</v>
      </c>
      <c r="B1592" s="70" t="s">
        <v>6612</v>
      </c>
      <c r="C1592" s="37"/>
      <c r="D1592" s="73">
        <v>44959</v>
      </c>
      <c r="E1592" s="16">
        <v>20176</v>
      </c>
      <c r="F1592" s="75">
        <v>5000</v>
      </c>
      <c r="G1592" s="75">
        <v>15176</v>
      </c>
      <c r="H1592" s="37" t="s">
        <v>1595</v>
      </c>
    </row>
    <row r="1593" spans="1:8" ht="14.4" x14ac:dyDescent="0.3">
      <c r="A1593" s="72">
        <v>1237939</v>
      </c>
      <c r="B1593" s="70" t="s">
        <v>6613</v>
      </c>
      <c r="C1593" s="37"/>
      <c r="D1593" s="73">
        <v>44959</v>
      </c>
      <c r="E1593" s="16">
        <v>20520</v>
      </c>
      <c r="F1593" s="75"/>
      <c r="G1593" s="75">
        <v>20520</v>
      </c>
      <c r="H1593" s="37" t="s">
        <v>1595</v>
      </c>
    </row>
    <row r="1594" spans="1:8" ht="14.4" x14ac:dyDescent="0.3">
      <c r="A1594" s="72">
        <v>1241196</v>
      </c>
      <c r="B1594" s="70" t="s">
        <v>6614</v>
      </c>
      <c r="C1594" s="37"/>
      <c r="D1594" s="73">
        <v>44959</v>
      </c>
      <c r="E1594" s="16">
        <v>22464</v>
      </c>
      <c r="F1594" s="75"/>
      <c r="G1594" s="75">
        <v>22464</v>
      </c>
      <c r="H1594" s="37" t="s">
        <v>1595</v>
      </c>
    </row>
    <row r="1595" spans="1:8" ht="14.4" x14ac:dyDescent="0.3">
      <c r="A1595" s="72">
        <v>1240751</v>
      </c>
      <c r="B1595" s="8" t="s">
        <v>496</v>
      </c>
      <c r="C1595" s="37"/>
      <c r="D1595" s="73">
        <v>44959</v>
      </c>
      <c r="E1595" s="16">
        <v>11303.71</v>
      </c>
      <c r="F1595" s="75">
        <v>11304</v>
      </c>
      <c r="G1595" s="75">
        <v>-0.29000000000087311</v>
      </c>
      <c r="H1595" s="37" t="s">
        <v>1595</v>
      </c>
    </row>
    <row r="1596" spans="1:8" ht="14.4" x14ac:dyDescent="0.3">
      <c r="A1596" s="72">
        <v>1247413</v>
      </c>
      <c r="B1596" s="8" t="s">
        <v>6615</v>
      </c>
      <c r="C1596" s="37"/>
      <c r="D1596" s="73">
        <v>44959</v>
      </c>
      <c r="E1596" s="16">
        <v>50807.5</v>
      </c>
      <c r="F1596" s="75"/>
      <c r="G1596" s="75">
        <v>50807.5</v>
      </c>
      <c r="H1596" s="37" t="s">
        <v>1595</v>
      </c>
    </row>
    <row r="1597" spans="1:8" ht="14.4" x14ac:dyDescent="0.3">
      <c r="A1597" s="72">
        <v>1228173</v>
      </c>
      <c r="B1597" s="70" t="s">
        <v>197</v>
      </c>
      <c r="C1597" s="37"/>
      <c r="D1597" s="73">
        <v>44959</v>
      </c>
      <c r="E1597" s="16">
        <v>40278</v>
      </c>
      <c r="F1597" s="75"/>
      <c r="G1597" s="75">
        <v>40278</v>
      </c>
      <c r="H1597" s="37" t="s">
        <v>1595</v>
      </c>
    </row>
    <row r="1598" spans="1:8" ht="14.4" x14ac:dyDescent="0.3">
      <c r="A1598" s="72">
        <v>1247617</v>
      </c>
      <c r="B1598" s="70" t="s">
        <v>6616</v>
      </c>
      <c r="C1598" s="37"/>
      <c r="D1598" s="73">
        <v>44959</v>
      </c>
      <c r="E1598" s="16">
        <v>42320</v>
      </c>
      <c r="F1598" s="75"/>
      <c r="G1598" s="75">
        <v>42320</v>
      </c>
      <c r="H1598" s="37" t="s">
        <v>1595</v>
      </c>
    </row>
    <row r="1599" spans="1:8" ht="14.4" x14ac:dyDescent="0.3">
      <c r="A1599" s="72">
        <v>1239923</v>
      </c>
      <c r="B1599" s="70" t="s">
        <v>6617</v>
      </c>
      <c r="C1599" s="37"/>
      <c r="D1599" s="73">
        <v>44959</v>
      </c>
      <c r="E1599" s="16">
        <v>12870</v>
      </c>
      <c r="F1599" s="75"/>
      <c r="G1599" s="75">
        <v>12870</v>
      </c>
      <c r="H1599" s="37" t="s">
        <v>1595</v>
      </c>
    </row>
    <row r="1600" spans="1:8" ht="14.4" x14ac:dyDescent="0.3">
      <c r="A1600" s="70">
        <v>1239935</v>
      </c>
      <c r="B1600" s="70" t="s">
        <v>212</v>
      </c>
      <c r="C1600" s="37"/>
      <c r="D1600" s="73">
        <v>44959</v>
      </c>
      <c r="E1600" s="16">
        <v>9366.66</v>
      </c>
      <c r="F1600" s="75"/>
      <c r="G1600" s="75">
        <v>9366.66</v>
      </c>
      <c r="H1600" s="37" t="s">
        <v>1595</v>
      </c>
    </row>
    <row r="1601" spans="1:8" ht="14.4" x14ac:dyDescent="0.3">
      <c r="A1601" s="71">
        <v>1246553</v>
      </c>
      <c r="B1601" s="70" t="s">
        <v>589</v>
      </c>
      <c r="C1601" s="37"/>
      <c r="D1601" s="73">
        <v>45008</v>
      </c>
      <c r="E1601" s="16">
        <v>76632</v>
      </c>
      <c r="F1601" s="75"/>
      <c r="G1601" s="75">
        <v>76632</v>
      </c>
      <c r="H1601" s="37" t="s">
        <v>1595</v>
      </c>
    </row>
    <row r="1602" spans="1:8" ht="14.4" x14ac:dyDescent="0.3">
      <c r="A1602" s="71">
        <v>1227583</v>
      </c>
      <c r="B1602" s="70" t="s">
        <v>6618</v>
      </c>
      <c r="C1602" s="37"/>
      <c r="D1602" s="73">
        <v>44986</v>
      </c>
      <c r="E1602" s="16">
        <v>45852</v>
      </c>
      <c r="F1602" s="75"/>
      <c r="G1602" s="75">
        <v>45852</v>
      </c>
      <c r="H1602" s="37" t="s">
        <v>1595</v>
      </c>
    </row>
    <row r="1603" spans="1:8" ht="14.4" x14ac:dyDescent="0.3">
      <c r="A1603" s="71">
        <v>1247214</v>
      </c>
      <c r="B1603" s="8" t="s">
        <v>906</v>
      </c>
      <c r="C1603" s="37"/>
      <c r="D1603" s="73">
        <v>44986</v>
      </c>
      <c r="E1603" s="16">
        <v>252169.95</v>
      </c>
      <c r="F1603" s="75"/>
      <c r="G1603" s="75">
        <v>252169.95</v>
      </c>
      <c r="H1603" s="37" t="s">
        <v>1595</v>
      </c>
    </row>
    <row r="1604" spans="1:8" ht="14.4" x14ac:dyDescent="0.3">
      <c r="A1604" s="71">
        <v>1244076</v>
      </c>
      <c r="B1604" s="8" t="s">
        <v>6619</v>
      </c>
      <c r="C1604" s="37"/>
      <c r="D1604" s="73">
        <v>44986</v>
      </c>
      <c r="E1604" s="16">
        <v>119373</v>
      </c>
      <c r="F1604" s="75"/>
      <c r="G1604" s="75">
        <v>119373</v>
      </c>
      <c r="H1604" s="37" t="s">
        <v>1595</v>
      </c>
    </row>
    <row r="1605" spans="1:8" ht="14.4" x14ac:dyDescent="0.3">
      <c r="A1605" s="71">
        <v>1247457</v>
      </c>
      <c r="B1605" s="8" t="s">
        <v>1026</v>
      </c>
      <c r="C1605" s="37"/>
      <c r="D1605" s="73">
        <v>44986</v>
      </c>
      <c r="E1605" s="16">
        <v>58554</v>
      </c>
      <c r="F1605" s="75"/>
      <c r="G1605" s="75">
        <v>58554</v>
      </c>
      <c r="H1605" s="37" t="s">
        <v>1595</v>
      </c>
    </row>
    <row r="1606" spans="1:8" ht="14.4" x14ac:dyDescent="0.3">
      <c r="A1606" s="71">
        <v>1243375</v>
      </c>
      <c r="B1606" s="8" t="s">
        <v>1305</v>
      </c>
      <c r="C1606" s="37"/>
      <c r="D1606" s="73">
        <v>45049</v>
      </c>
      <c r="E1606" s="16">
        <v>67704</v>
      </c>
      <c r="F1606" s="75"/>
      <c r="G1606" s="75">
        <v>67704</v>
      </c>
      <c r="H1606" s="37" t="s">
        <v>1595</v>
      </c>
    </row>
    <row r="1607" spans="1:8" ht="14.4" x14ac:dyDescent="0.3">
      <c r="A1607" s="70">
        <v>1111120</v>
      </c>
      <c r="B1607" s="8" t="s">
        <v>6620</v>
      </c>
      <c r="C1607" s="37"/>
      <c r="D1607" s="73">
        <v>45049</v>
      </c>
      <c r="E1607" s="16">
        <v>37293.949999999997</v>
      </c>
      <c r="F1607" s="75"/>
      <c r="G1607" s="75">
        <v>37293.949999999997</v>
      </c>
      <c r="H1607" s="37" t="s">
        <v>1595</v>
      </c>
    </row>
    <row r="1608" spans="1:8" ht="14.4" x14ac:dyDescent="0.3">
      <c r="A1608" s="70">
        <v>1241332</v>
      </c>
      <c r="B1608" s="8" t="s">
        <v>236</v>
      </c>
      <c r="C1608" s="37"/>
      <c r="D1608" s="73">
        <v>45049</v>
      </c>
      <c r="E1608" s="16">
        <v>218887.8</v>
      </c>
      <c r="F1608" s="75"/>
      <c r="G1608" s="75">
        <v>218887.8</v>
      </c>
      <c r="H1608" s="37" t="s">
        <v>1595</v>
      </c>
    </row>
    <row r="1609" spans="1:8" ht="14.4" x14ac:dyDescent="0.3">
      <c r="A1609" s="70">
        <v>1244775</v>
      </c>
      <c r="B1609" s="8" t="s">
        <v>6621</v>
      </c>
      <c r="C1609" s="37"/>
      <c r="D1609" s="73">
        <v>45049</v>
      </c>
      <c r="E1609" s="16">
        <v>111732</v>
      </c>
      <c r="F1609" s="75">
        <v>111792</v>
      </c>
      <c r="G1609" s="75">
        <v>-60</v>
      </c>
      <c r="H1609" s="37" t="s">
        <v>1595</v>
      </c>
    </row>
    <row r="1610" spans="1:8" ht="14.4" x14ac:dyDescent="0.3">
      <c r="A1610" s="70">
        <v>1247910</v>
      </c>
      <c r="B1610" s="8" t="s">
        <v>881</v>
      </c>
      <c r="C1610" s="37"/>
      <c r="D1610" s="73">
        <v>45049</v>
      </c>
      <c r="E1610" s="16">
        <v>183227</v>
      </c>
      <c r="F1610" s="75"/>
      <c r="G1610" s="75">
        <v>183227</v>
      </c>
      <c r="H1610" s="37" t="s">
        <v>1595</v>
      </c>
    </row>
    <row r="1611" spans="1:8" ht="14.4" x14ac:dyDescent="0.3">
      <c r="A1611" s="72">
        <v>1174061</v>
      </c>
      <c r="B1611" s="8" t="s">
        <v>3951</v>
      </c>
      <c r="C1611" s="37"/>
      <c r="D1611" s="73">
        <v>45099</v>
      </c>
      <c r="E1611" s="16">
        <v>33660</v>
      </c>
      <c r="F1611" s="75"/>
      <c r="G1611" s="75">
        <v>33660</v>
      </c>
      <c r="H1611" s="37" t="s">
        <v>1595</v>
      </c>
    </row>
    <row r="1612" spans="1:8" ht="14.4" x14ac:dyDescent="0.3">
      <c r="A1612" s="72">
        <v>1240753</v>
      </c>
      <c r="B1612" s="8" t="s">
        <v>675</v>
      </c>
      <c r="C1612" s="37"/>
      <c r="D1612" s="73">
        <v>45099</v>
      </c>
      <c r="E1612" s="16">
        <v>37884</v>
      </c>
      <c r="F1612" s="75"/>
      <c r="G1612" s="75">
        <v>37884</v>
      </c>
      <c r="H1612" s="37" t="s">
        <v>1595</v>
      </c>
    </row>
    <row r="1613" spans="1:8" ht="14.4" x14ac:dyDescent="0.3">
      <c r="A1613" s="72">
        <v>1228411</v>
      </c>
      <c r="B1613" s="8" t="s">
        <v>5701</v>
      </c>
      <c r="C1613" s="37"/>
      <c r="D1613" s="73">
        <v>45099</v>
      </c>
      <c r="E1613" s="16">
        <v>28968</v>
      </c>
      <c r="F1613" s="75"/>
      <c r="G1613" s="75">
        <v>28968</v>
      </c>
      <c r="H1613" s="37" t="s">
        <v>1595</v>
      </c>
    </row>
    <row r="1614" spans="1:8" ht="14.4" x14ac:dyDescent="0.3">
      <c r="A1614" s="72">
        <v>1247977</v>
      </c>
      <c r="B1614" s="8" t="s">
        <v>6151</v>
      </c>
      <c r="C1614" s="37"/>
      <c r="D1614" s="73">
        <v>45099</v>
      </c>
      <c r="E1614" s="16">
        <v>38700</v>
      </c>
      <c r="F1614" s="75"/>
      <c r="G1614" s="75">
        <v>38700</v>
      </c>
      <c r="H1614" s="37" t="s">
        <v>1595</v>
      </c>
    </row>
    <row r="1615" spans="1:8" ht="14.4" x14ac:dyDescent="0.3">
      <c r="A1615" s="72">
        <v>1246939</v>
      </c>
      <c r="B1615" s="8" t="s">
        <v>5918</v>
      </c>
      <c r="C1615" s="37"/>
      <c r="D1615" s="73">
        <v>45099</v>
      </c>
      <c r="E1615" s="16">
        <v>261423.86</v>
      </c>
      <c r="F1615" s="75"/>
      <c r="G1615" s="75">
        <v>261423.86</v>
      </c>
      <c r="H1615" s="37" t="s">
        <v>1595</v>
      </c>
    </row>
    <row r="1616" spans="1:8" ht="14.4" x14ac:dyDescent="0.3">
      <c r="A1616" s="72">
        <v>1247886</v>
      </c>
      <c r="B1616" s="8" t="s">
        <v>655</v>
      </c>
      <c r="C1616" s="37"/>
      <c r="D1616" s="73">
        <v>45099</v>
      </c>
      <c r="E1616" s="16">
        <v>155946</v>
      </c>
      <c r="F1616" s="75"/>
      <c r="G1616" s="75">
        <v>155946</v>
      </c>
      <c r="H1616" s="37" t="s">
        <v>1595</v>
      </c>
    </row>
    <row r="1617" spans="1:8" ht="14.4" x14ac:dyDescent="0.3">
      <c r="A1617" s="72">
        <v>1246631</v>
      </c>
      <c r="B1617" s="8" t="s">
        <v>5901</v>
      </c>
      <c r="C1617" s="37"/>
      <c r="D1617" s="73">
        <v>45099</v>
      </c>
      <c r="E1617" s="16">
        <v>10553</v>
      </c>
      <c r="F1617" s="75"/>
      <c r="G1617" s="75">
        <v>10553</v>
      </c>
      <c r="H1617" s="37" t="s">
        <v>1595</v>
      </c>
    </row>
    <row r="1618" spans="1:8" ht="14.4" x14ac:dyDescent="0.3">
      <c r="A1618" s="72">
        <v>1174058</v>
      </c>
      <c r="B1618" s="8" t="s">
        <v>5510</v>
      </c>
      <c r="C1618" s="37"/>
      <c r="D1618" s="73">
        <v>45112</v>
      </c>
      <c r="E1618" s="16">
        <v>90693.6</v>
      </c>
      <c r="F1618" s="75"/>
      <c r="G1618" s="75">
        <v>90693.6</v>
      </c>
      <c r="H1618" s="37" t="s">
        <v>1595</v>
      </c>
    </row>
    <row r="1619" spans="1:8" ht="14.4" x14ac:dyDescent="0.3">
      <c r="A1619" s="72">
        <v>1247412</v>
      </c>
      <c r="B1619" s="8" t="s">
        <v>1094</v>
      </c>
      <c r="C1619" s="37"/>
      <c r="D1619" s="73">
        <v>45112</v>
      </c>
      <c r="E1619" s="16">
        <v>43856</v>
      </c>
      <c r="F1619" s="75"/>
      <c r="G1619" s="75">
        <v>43856</v>
      </c>
      <c r="H1619" s="37" t="s">
        <v>1595</v>
      </c>
    </row>
    <row r="1620" spans="1:8" ht="14.4" x14ac:dyDescent="0.3">
      <c r="A1620" s="72">
        <v>1231260</v>
      </c>
      <c r="B1620" s="8" t="s">
        <v>6622</v>
      </c>
      <c r="C1620" s="37"/>
      <c r="D1620" s="73">
        <v>45112</v>
      </c>
      <c r="E1620" s="16">
        <v>7517.83</v>
      </c>
      <c r="F1620" s="75"/>
      <c r="G1620" s="75">
        <v>7517.83</v>
      </c>
      <c r="H1620" s="37" t="s">
        <v>1595</v>
      </c>
    </row>
    <row r="1621" spans="1:8" ht="14.4" x14ac:dyDescent="0.3">
      <c r="A1621" s="72">
        <v>1047384</v>
      </c>
      <c r="B1621" s="8" t="s">
        <v>6624</v>
      </c>
      <c r="C1621" s="37"/>
      <c r="D1621" s="73">
        <v>2012</v>
      </c>
      <c r="E1621" s="16">
        <v>673000</v>
      </c>
      <c r="F1621" s="75">
        <v>0</v>
      </c>
      <c r="G1621" s="75">
        <v>673000</v>
      </c>
      <c r="H1621" s="37" t="s">
        <v>1646</v>
      </c>
    </row>
    <row r="1622" spans="1:8" ht="14.4" x14ac:dyDescent="0.3">
      <c r="A1622" s="72">
        <v>1047364</v>
      </c>
      <c r="B1622" s="8" t="s">
        <v>6625</v>
      </c>
      <c r="C1622" s="37"/>
      <c r="D1622" s="73">
        <v>2012</v>
      </c>
      <c r="E1622" s="16">
        <v>224000</v>
      </c>
      <c r="F1622" s="75">
        <v>0</v>
      </c>
      <c r="G1622" s="75">
        <v>224000</v>
      </c>
      <c r="H1622" s="37" t="s">
        <v>1646</v>
      </c>
    </row>
    <row r="1623" spans="1:8" ht="14.4" x14ac:dyDescent="0.3">
      <c r="A1623" s="72">
        <v>1047354</v>
      </c>
      <c r="B1623" s="24" t="s">
        <v>6643</v>
      </c>
      <c r="C1623" s="37"/>
      <c r="D1623" s="73">
        <v>2015</v>
      </c>
      <c r="E1623" s="16">
        <v>2995000</v>
      </c>
      <c r="F1623" s="75">
        <v>3402780</v>
      </c>
      <c r="G1623" s="75">
        <v>-407780.00000000017</v>
      </c>
      <c r="H1623" s="37" t="s">
        <v>1646</v>
      </c>
    </row>
    <row r="1624" spans="1:8" ht="14.4" x14ac:dyDescent="0.3">
      <c r="A1624" s="72">
        <v>1046392</v>
      </c>
      <c r="B1624" s="8" t="s">
        <v>6626</v>
      </c>
      <c r="C1624" s="37"/>
      <c r="D1624" s="73">
        <v>2015</v>
      </c>
      <c r="E1624" s="16">
        <v>1864000</v>
      </c>
      <c r="F1624" s="75">
        <v>1864000</v>
      </c>
      <c r="G1624" s="75">
        <v>0</v>
      </c>
      <c r="H1624" s="37" t="s">
        <v>1646</v>
      </c>
    </row>
    <row r="1625" spans="1:8" ht="14.4" x14ac:dyDescent="0.3">
      <c r="A1625" s="72">
        <v>1048010</v>
      </c>
      <c r="B1625" s="8" t="s">
        <v>6627</v>
      </c>
      <c r="C1625" s="37"/>
      <c r="D1625" s="73">
        <v>42209</v>
      </c>
      <c r="E1625" s="16">
        <v>321540</v>
      </c>
      <c r="F1625" s="75">
        <v>0</v>
      </c>
      <c r="G1625" s="75">
        <v>321540</v>
      </c>
      <c r="H1625" s="37" t="s">
        <v>1646</v>
      </c>
    </row>
    <row r="1626" spans="1:8" ht="14.4" x14ac:dyDescent="0.3">
      <c r="A1626" s="72">
        <v>1050750</v>
      </c>
      <c r="B1626" s="8" t="s">
        <v>6628</v>
      </c>
      <c r="C1626" s="37"/>
      <c r="D1626" s="73">
        <v>42471</v>
      </c>
      <c r="E1626" s="16">
        <v>3834000</v>
      </c>
      <c r="F1626" s="75">
        <v>400000</v>
      </c>
      <c r="G1626" s="75">
        <v>3434000</v>
      </c>
      <c r="H1626" s="37" t="s">
        <v>1646</v>
      </c>
    </row>
    <row r="1627" spans="1:8" ht="14.4" x14ac:dyDescent="0.3">
      <c r="A1627" s="72">
        <v>1094503</v>
      </c>
      <c r="B1627" s="8" t="s">
        <v>6629</v>
      </c>
      <c r="C1627" s="37"/>
      <c r="D1627" s="73">
        <v>42586</v>
      </c>
      <c r="E1627" s="16">
        <v>70791.95</v>
      </c>
      <c r="F1627" s="75">
        <v>0</v>
      </c>
      <c r="G1627" s="75">
        <v>70791.95</v>
      </c>
      <c r="H1627" s="37" t="s">
        <v>1646</v>
      </c>
    </row>
    <row r="1628" spans="1:8" ht="14.4" x14ac:dyDescent="0.3">
      <c r="A1628" s="72">
        <v>1046268</v>
      </c>
      <c r="B1628" s="8" t="s">
        <v>6630</v>
      </c>
      <c r="C1628" s="37"/>
      <c r="D1628" s="73">
        <v>42586</v>
      </c>
      <c r="E1628" s="16">
        <v>454452.72</v>
      </c>
      <c r="F1628" s="75">
        <v>300000</v>
      </c>
      <c r="G1628" s="75">
        <v>154452.72</v>
      </c>
      <c r="H1628" s="37" t="s">
        <v>1646</v>
      </c>
    </row>
    <row r="1629" spans="1:8" ht="14.4" x14ac:dyDescent="0.3">
      <c r="A1629" s="72">
        <v>1064543</v>
      </c>
      <c r="B1629" s="8" t="s">
        <v>6631</v>
      </c>
      <c r="C1629" s="37"/>
      <c r="D1629" s="73">
        <v>42593</v>
      </c>
      <c r="E1629" s="16">
        <v>357625.25</v>
      </c>
      <c r="F1629" s="75">
        <v>357625.25</v>
      </c>
      <c r="G1629" s="75">
        <v>0</v>
      </c>
      <c r="H1629" s="37" t="s">
        <v>1646</v>
      </c>
    </row>
    <row r="1630" spans="1:8" ht="14.4" x14ac:dyDescent="0.3">
      <c r="A1630" s="72">
        <v>1189026</v>
      </c>
      <c r="B1630" s="8" t="s">
        <v>6632</v>
      </c>
      <c r="C1630" s="37"/>
      <c r="D1630" s="73">
        <v>42620</v>
      </c>
      <c r="E1630" s="16">
        <v>34608</v>
      </c>
      <c r="F1630" s="75">
        <v>34610</v>
      </c>
      <c r="G1630" s="75">
        <v>-2.0000000000024443</v>
      </c>
      <c r="H1630" s="37" t="s">
        <v>1646</v>
      </c>
    </row>
    <row r="1631" spans="1:8" ht="14.4" x14ac:dyDescent="0.3">
      <c r="A1631" s="72">
        <v>1046899</v>
      </c>
      <c r="B1631" s="8" t="s">
        <v>6633</v>
      </c>
      <c r="C1631" s="37"/>
      <c r="D1631" s="73">
        <v>43023</v>
      </c>
      <c r="E1631" s="16">
        <v>13332.449999999999</v>
      </c>
      <c r="F1631" s="75">
        <v>0</v>
      </c>
      <c r="G1631" s="75">
        <v>13332.449999999999</v>
      </c>
      <c r="H1631" s="37" t="s">
        <v>1646</v>
      </c>
    </row>
    <row r="1632" spans="1:8" ht="14.4" x14ac:dyDescent="0.3">
      <c r="A1632" s="72">
        <v>1099842</v>
      </c>
      <c r="B1632" s="8" t="s">
        <v>6634</v>
      </c>
      <c r="C1632" s="37"/>
      <c r="D1632" s="73">
        <v>43023</v>
      </c>
      <c r="E1632" s="16">
        <v>40300.939999999995</v>
      </c>
      <c r="F1632" s="75">
        <v>0</v>
      </c>
      <c r="G1632" s="75">
        <v>40300.939999999995</v>
      </c>
      <c r="H1632" s="37" t="s">
        <v>1646</v>
      </c>
    </row>
    <row r="1633" spans="1:8" ht="14.4" x14ac:dyDescent="0.3">
      <c r="A1633" s="72">
        <v>1162809</v>
      </c>
      <c r="B1633" s="8" t="s">
        <v>6635</v>
      </c>
      <c r="C1633" s="37"/>
      <c r="D1633" s="73">
        <v>43023</v>
      </c>
      <c r="E1633" s="16">
        <v>32965.200000000004</v>
      </c>
      <c r="F1633" s="75">
        <v>0</v>
      </c>
      <c r="G1633" s="75">
        <v>32965.200000000004</v>
      </c>
      <c r="H1633" s="37" t="s">
        <v>1646</v>
      </c>
    </row>
    <row r="1634" spans="1:8" ht="14.4" x14ac:dyDescent="0.3">
      <c r="A1634" s="72">
        <v>1074133</v>
      </c>
      <c r="B1634" s="8" t="s">
        <v>6636</v>
      </c>
      <c r="C1634" s="37"/>
      <c r="D1634" s="73">
        <v>43023</v>
      </c>
      <c r="E1634" s="16">
        <v>43667.75</v>
      </c>
      <c r="F1634" s="75">
        <v>0</v>
      </c>
      <c r="G1634" s="75">
        <v>43667.75</v>
      </c>
      <c r="H1634" s="37" t="s">
        <v>1646</v>
      </c>
    </row>
    <row r="1635" spans="1:8" ht="14.4" x14ac:dyDescent="0.3">
      <c r="A1635" s="72">
        <v>1088079</v>
      </c>
      <c r="B1635" s="8" t="s">
        <v>6637</v>
      </c>
      <c r="C1635" s="37"/>
      <c r="D1635" s="73">
        <v>43339</v>
      </c>
      <c r="E1635" s="16">
        <v>86807.14</v>
      </c>
      <c r="F1635" s="75">
        <v>0</v>
      </c>
      <c r="G1635" s="75">
        <v>86807.14</v>
      </c>
      <c r="H1635" s="37" t="s">
        <v>1646</v>
      </c>
    </row>
    <row r="1636" spans="1:8" ht="14.4" x14ac:dyDescent="0.3">
      <c r="A1636" s="72">
        <v>1069224</v>
      </c>
      <c r="B1636" s="8" t="s">
        <v>6638</v>
      </c>
      <c r="C1636" s="37"/>
      <c r="D1636" s="73">
        <v>44185</v>
      </c>
      <c r="E1636" s="16">
        <v>59120</v>
      </c>
      <c r="F1636" s="75">
        <v>0</v>
      </c>
      <c r="G1636" s="75">
        <v>59120</v>
      </c>
      <c r="H1636" s="37" t="s">
        <v>1646</v>
      </c>
    </row>
    <row r="1637" spans="1:8" ht="14.4" x14ac:dyDescent="0.3">
      <c r="A1637" s="72">
        <v>1216655</v>
      </c>
      <c r="B1637" s="8" t="s">
        <v>6639</v>
      </c>
      <c r="C1637" s="37"/>
      <c r="D1637" s="73">
        <v>44239</v>
      </c>
      <c r="E1637" s="16">
        <v>827834.92</v>
      </c>
      <c r="F1637" s="75">
        <v>0</v>
      </c>
      <c r="G1637" s="75">
        <v>827834.92</v>
      </c>
      <c r="H1637" s="37" t="s">
        <v>1646</v>
      </c>
    </row>
    <row r="1638" spans="1:8" ht="14.4" x14ac:dyDescent="0.3">
      <c r="A1638" s="72">
        <v>1207217</v>
      </c>
      <c r="B1638" s="8" t="s">
        <v>6640</v>
      </c>
      <c r="C1638" s="37"/>
      <c r="D1638" s="73">
        <v>44509</v>
      </c>
      <c r="E1638" s="16">
        <v>36114.240000000005</v>
      </c>
      <c r="F1638" s="75">
        <v>0</v>
      </c>
      <c r="G1638" s="75">
        <v>36114.240000000005</v>
      </c>
      <c r="H1638" s="37" t="s">
        <v>1646</v>
      </c>
    </row>
    <row r="1639" spans="1:8" ht="14.4" x14ac:dyDescent="0.3">
      <c r="A1639" s="72">
        <v>1127810</v>
      </c>
      <c r="B1639" s="8" t="s">
        <v>6641</v>
      </c>
      <c r="C1639" s="37"/>
      <c r="D1639" s="73">
        <v>44777</v>
      </c>
      <c r="E1639" s="16">
        <v>561418.01</v>
      </c>
      <c r="F1639" s="75">
        <v>0</v>
      </c>
      <c r="G1639" s="75">
        <v>561418.01</v>
      </c>
      <c r="H1639" s="37" t="s">
        <v>1646</v>
      </c>
    </row>
    <row r="1640" spans="1:8" ht="14.4" x14ac:dyDescent="0.3">
      <c r="A1640" s="72">
        <v>1218825</v>
      </c>
      <c r="B1640" s="8" t="s">
        <v>5641</v>
      </c>
      <c r="C1640" s="37"/>
      <c r="D1640" s="73">
        <v>44777</v>
      </c>
      <c r="E1640" s="16">
        <v>2087450.0200000003</v>
      </c>
      <c r="F1640" s="75">
        <v>0</v>
      </c>
      <c r="G1640" s="75">
        <v>2087450.0200000003</v>
      </c>
      <c r="H1640" s="37" t="s">
        <v>1646</v>
      </c>
    </row>
    <row r="1641" spans="1:8" ht="14.4" x14ac:dyDescent="0.3">
      <c r="A1641" s="72">
        <v>1046345</v>
      </c>
      <c r="B1641" s="8" t="s">
        <v>6642</v>
      </c>
      <c r="C1641" s="37"/>
      <c r="D1641" s="73">
        <v>44921</v>
      </c>
      <c r="E1641" s="16">
        <v>1873576.98</v>
      </c>
      <c r="F1641" s="75">
        <v>0</v>
      </c>
      <c r="G1641" s="75">
        <v>1873576.98</v>
      </c>
      <c r="H1641" s="37" t="s">
        <v>1646</v>
      </c>
    </row>
  </sheetData>
  <autoFilter ref="A1:H1212" xr:uid="{615E67E5-85FB-481C-8742-1DFD3BF815A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6AD3-57F6-4C6D-B141-FD97EB334CCE}">
  <dimension ref="A1:I1052"/>
  <sheetViews>
    <sheetView workbookViewId="0">
      <pane xSplit="3" ySplit="1" topLeftCell="D2" activePane="bottomRight" state="frozen"/>
      <selection pane="topRight" activeCell="D1" sqref="D1"/>
      <selection pane="bottomLeft" activeCell="A6" sqref="A6"/>
      <selection pane="bottomRight" activeCell="C4" sqref="C4"/>
    </sheetView>
  </sheetViews>
  <sheetFormatPr baseColWidth="10" defaultColWidth="9" defaultRowHeight="13.8" x14ac:dyDescent="0.25"/>
  <cols>
    <col min="1" max="2" width="9" style="36"/>
    <col min="3" max="3" width="35.19921875" style="36" customWidth="1"/>
    <col min="4" max="6" width="9" style="36"/>
    <col min="7" max="7" width="31.59765625" style="36" customWidth="1"/>
    <col min="8" max="8" width="9" style="36"/>
    <col min="9" max="9" width="15.3984375" style="36" customWidth="1"/>
    <col min="10" max="16384" width="9" style="36"/>
  </cols>
  <sheetData>
    <row r="1" spans="1:9" s="69" customFormat="1" x14ac:dyDescent="0.25">
      <c r="A1" s="68" t="s">
        <v>3415</v>
      </c>
      <c r="B1" s="68" t="s">
        <v>1584</v>
      </c>
      <c r="C1" s="68" t="s">
        <v>3417</v>
      </c>
      <c r="D1" s="68" t="s">
        <v>3418</v>
      </c>
      <c r="E1" s="68" t="s">
        <v>3419</v>
      </c>
      <c r="F1" s="68" t="s">
        <v>1589</v>
      </c>
      <c r="G1" s="68" t="s">
        <v>3420</v>
      </c>
      <c r="H1" s="68" t="s">
        <v>3421</v>
      </c>
      <c r="I1" s="68" t="s">
        <v>3422</v>
      </c>
    </row>
    <row r="2" spans="1:9" x14ac:dyDescent="0.25">
      <c r="A2" s="37">
        <v>815</v>
      </c>
      <c r="B2" s="37">
        <v>1707</v>
      </c>
      <c r="C2" s="37" t="s">
        <v>3425</v>
      </c>
      <c r="D2" s="37" t="s">
        <v>3424</v>
      </c>
      <c r="E2" s="37"/>
      <c r="F2" s="37"/>
      <c r="G2" s="37"/>
      <c r="H2" s="37" t="s">
        <v>3423</v>
      </c>
      <c r="I2" s="53">
        <v>314788.8</v>
      </c>
    </row>
    <row r="3" spans="1:9" x14ac:dyDescent="0.25">
      <c r="A3" s="37">
        <v>815</v>
      </c>
      <c r="B3" s="37">
        <v>1046246</v>
      </c>
      <c r="C3" s="37" t="s">
        <v>3426</v>
      </c>
      <c r="D3" s="37" t="s">
        <v>3424</v>
      </c>
      <c r="E3" s="37">
        <v>0</v>
      </c>
      <c r="F3" s="37" t="s">
        <v>159</v>
      </c>
      <c r="G3" s="37" t="s">
        <v>3427</v>
      </c>
      <c r="H3" s="37" t="s">
        <v>3423</v>
      </c>
      <c r="I3" s="53">
        <v>383076</v>
      </c>
    </row>
    <row r="4" spans="1:9" x14ac:dyDescent="0.25">
      <c r="A4" s="37">
        <v>815</v>
      </c>
      <c r="B4" s="37">
        <v>1046254</v>
      </c>
      <c r="C4" s="37" t="s">
        <v>3428</v>
      </c>
      <c r="D4" s="37" t="s">
        <v>3424</v>
      </c>
      <c r="E4" s="37">
        <v>20000</v>
      </c>
      <c r="F4" s="37" t="s">
        <v>159</v>
      </c>
      <c r="G4" s="37" t="s">
        <v>3429</v>
      </c>
      <c r="H4" s="37" t="s">
        <v>3423</v>
      </c>
      <c r="I4" s="53">
        <v>6373851</v>
      </c>
    </row>
    <row r="5" spans="1:9" x14ac:dyDescent="0.25">
      <c r="A5" s="37">
        <v>815</v>
      </c>
      <c r="B5" s="37">
        <v>1046271</v>
      </c>
      <c r="C5" s="37" t="s">
        <v>3430</v>
      </c>
      <c r="D5" s="37" t="s">
        <v>3424</v>
      </c>
      <c r="E5" s="37">
        <v>20000</v>
      </c>
      <c r="F5" s="37" t="s">
        <v>3431</v>
      </c>
      <c r="G5" s="37" t="s">
        <v>3432</v>
      </c>
      <c r="H5" s="37" t="s">
        <v>3423</v>
      </c>
      <c r="I5" s="53">
        <v>14452172.279999999</v>
      </c>
    </row>
    <row r="6" spans="1:9" x14ac:dyDescent="0.25">
      <c r="A6" s="37">
        <v>815</v>
      </c>
      <c r="B6" s="37">
        <v>1046281</v>
      </c>
      <c r="C6" s="37" t="s">
        <v>3433</v>
      </c>
      <c r="D6" s="37" t="s">
        <v>3424</v>
      </c>
      <c r="E6" s="37">
        <v>20000</v>
      </c>
      <c r="F6" s="37" t="s">
        <v>3434</v>
      </c>
      <c r="G6" s="37" t="s">
        <v>3435</v>
      </c>
      <c r="H6" s="37" t="s">
        <v>3423</v>
      </c>
      <c r="I6" s="53">
        <v>1454776.2</v>
      </c>
    </row>
    <row r="7" spans="1:9" x14ac:dyDescent="0.25">
      <c r="A7" s="37">
        <v>815</v>
      </c>
      <c r="B7" s="37">
        <v>1046300</v>
      </c>
      <c r="C7" s="37" t="s">
        <v>3436</v>
      </c>
      <c r="D7" s="37" t="s">
        <v>3424</v>
      </c>
      <c r="E7" s="37">
        <v>20000</v>
      </c>
      <c r="F7" s="37" t="s">
        <v>3437</v>
      </c>
      <c r="G7" s="37" t="s">
        <v>3438</v>
      </c>
      <c r="H7" s="37" t="s">
        <v>3423</v>
      </c>
      <c r="I7" s="53">
        <v>291664.8</v>
      </c>
    </row>
    <row r="8" spans="1:9" x14ac:dyDescent="0.25">
      <c r="A8" s="37">
        <v>815</v>
      </c>
      <c r="B8" s="37">
        <v>1046301</v>
      </c>
      <c r="C8" s="37" t="s">
        <v>3439</v>
      </c>
      <c r="D8" s="37" t="s">
        <v>3424</v>
      </c>
      <c r="E8" s="37">
        <v>20000</v>
      </c>
      <c r="F8" s="37" t="s">
        <v>3431</v>
      </c>
      <c r="G8" s="37" t="s">
        <v>3440</v>
      </c>
      <c r="H8" s="37" t="s">
        <v>3423</v>
      </c>
      <c r="I8" s="53">
        <v>2915287.2</v>
      </c>
    </row>
    <row r="9" spans="1:9" x14ac:dyDescent="0.25">
      <c r="A9" s="37">
        <v>815</v>
      </c>
      <c r="B9" s="37">
        <v>1046324</v>
      </c>
      <c r="C9" s="37" t="s">
        <v>3441</v>
      </c>
      <c r="D9" s="37" t="s">
        <v>3424</v>
      </c>
      <c r="E9" s="37">
        <v>0</v>
      </c>
      <c r="F9" s="37" t="s">
        <v>3442</v>
      </c>
      <c r="G9" s="37" t="s">
        <v>3443</v>
      </c>
      <c r="H9" s="37" t="s">
        <v>3423</v>
      </c>
      <c r="I9" s="53">
        <v>162671.4</v>
      </c>
    </row>
    <row r="10" spans="1:9" x14ac:dyDescent="0.25">
      <c r="A10" s="37">
        <v>815</v>
      </c>
      <c r="B10" s="37">
        <v>1046342</v>
      </c>
      <c r="C10" s="37" t="s">
        <v>81</v>
      </c>
      <c r="D10" s="37" t="s">
        <v>3424</v>
      </c>
      <c r="E10" s="37">
        <v>80000</v>
      </c>
      <c r="F10" s="37" t="s">
        <v>143</v>
      </c>
      <c r="G10" s="37" t="s">
        <v>3444</v>
      </c>
      <c r="H10" s="37" t="s">
        <v>3423</v>
      </c>
      <c r="I10" s="53">
        <v>4588448.04</v>
      </c>
    </row>
    <row r="11" spans="1:9" x14ac:dyDescent="0.25">
      <c r="A11" s="37">
        <v>815</v>
      </c>
      <c r="B11" s="37">
        <v>1046344</v>
      </c>
      <c r="C11" s="37" t="s">
        <v>3445</v>
      </c>
      <c r="D11" s="37" t="s">
        <v>3424</v>
      </c>
      <c r="E11" s="37">
        <v>20000</v>
      </c>
      <c r="F11" s="37" t="s">
        <v>143</v>
      </c>
      <c r="G11" s="37" t="s">
        <v>3446</v>
      </c>
      <c r="H11" s="37" t="s">
        <v>3423</v>
      </c>
      <c r="I11" s="53">
        <v>3277638</v>
      </c>
    </row>
    <row r="12" spans="1:9" x14ac:dyDescent="0.25">
      <c r="A12" s="37">
        <v>815</v>
      </c>
      <c r="B12" s="37">
        <v>1046352</v>
      </c>
      <c r="C12" s="37" t="s">
        <v>3447</v>
      </c>
      <c r="D12" s="37" t="s">
        <v>3424</v>
      </c>
      <c r="E12" s="37">
        <v>45000</v>
      </c>
      <c r="F12" s="37" t="s">
        <v>3448</v>
      </c>
      <c r="G12" s="37" t="s">
        <v>3449</v>
      </c>
      <c r="H12" s="37" t="s">
        <v>3423</v>
      </c>
      <c r="I12" s="53">
        <v>11254375.609999999</v>
      </c>
    </row>
    <row r="13" spans="1:9" x14ac:dyDescent="0.25">
      <c r="A13" s="37">
        <v>815</v>
      </c>
      <c r="B13" s="37">
        <v>1046357</v>
      </c>
      <c r="C13" s="37" t="s">
        <v>3450</v>
      </c>
      <c r="D13" s="37" t="s">
        <v>3424</v>
      </c>
      <c r="E13" s="37">
        <v>20000</v>
      </c>
      <c r="F13" s="37" t="s">
        <v>3451</v>
      </c>
      <c r="G13" s="37" t="s">
        <v>3452</v>
      </c>
      <c r="H13" s="37" t="s">
        <v>3423</v>
      </c>
      <c r="I13" s="53">
        <v>12137438.880000001</v>
      </c>
    </row>
    <row r="14" spans="1:9" x14ac:dyDescent="0.25">
      <c r="A14" s="37">
        <v>815</v>
      </c>
      <c r="B14" s="37">
        <v>1046358</v>
      </c>
      <c r="C14" s="37" t="s">
        <v>2025</v>
      </c>
      <c r="D14" s="37" t="s">
        <v>3424</v>
      </c>
      <c r="E14" s="37">
        <v>20000</v>
      </c>
      <c r="F14" s="37" t="s">
        <v>3453</v>
      </c>
      <c r="G14" s="37" t="s">
        <v>3454</v>
      </c>
      <c r="H14" s="37" t="s">
        <v>3423</v>
      </c>
      <c r="I14" s="53">
        <v>62312702.399999999</v>
      </c>
    </row>
    <row r="15" spans="1:9" x14ac:dyDescent="0.25">
      <c r="A15" s="37">
        <v>815</v>
      </c>
      <c r="B15" s="37">
        <v>1046363</v>
      </c>
      <c r="C15" s="37" t="s">
        <v>1680</v>
      </c>
      <c r="D15" s="37" t="s">
        <v>3424</v>
      </c>
      <c r="E15" s="37">
        <v>40000</v>
      </c>
      <c r="F15" s="37" t="s">
        <v>3455</v>
      </c>
      <c r="G15" s="37" t="s">
        <v>3456</v>
      </c>
      <c r="H15" s="37" t="s">
        <v>3423</v>
      </c>
      <c r="I15" s="53">
        <v>22565390.329999998</v>
      </c>
    </row>
    <row r="16" spans="1:9" x14ac:dyDescent="0.25">
      <c r="A16" s="37">
        <v>815</v>
      </c>
      <c r="B16" s="37">
        <v>1046365</v>
      </c>
      <c r="C16" s="37" t="s">
        <v>3457</v>
      </c>
      <c r="D16" s="37" t="s">
        <v>3424</v>
      </c>
      <c r="E16" s="37">
        <v>20000</v>
      </c>
      <c r="F16" s="37" t="s">
        <v>3458</v>
      </c>
      <c r="G16" s="37" t="s">
        <v>3459</v>
      </c>
      <c r="H16" s="37" t="s">
        <v>3423</v>
      </c>
      <c r="I16" s="53">
        <v>14787029.560000001</v>
      </c>
    </row>
    <row r="17" spans="1:9" x14ac:dyDescent="0.25">
      <c r="A17" s="37">
        <v>815</v>
      </c>
      <c r="B17" s="37">
        <v>1046366</v>
      </c>
      <c r="C17" s="37" t="s">
        <v>3460</v>
      </c>
      <c r="D17" s="37" t="s">
        <v>3424</v>
      </c>
      <c r="E17" s="37">
        <v>20000</v>
      </c>
      <c r="F17" s="37" t="s">
        <v>159</v>
      </c>
      <c r="G17" s="37" t="s">
        <v>3461</v>
      </c>
      <c r="H17" s="37" t="s">
        <v>3423</v>
      </c>
      <c r="I17" s="53">
        <v>832353.79</v>
      </c>
    </row>
    <row r="18" spans="1:9" x14ac:dyDescent="0.25">
      <c r="A18" s="37">
        <v>815</v>
      </c>
      <c r="B18" s="37">
        <v>1046370</v>
      </c>
      <c r="C18" s="37" t="s">
        <v>3462</v>
      </c>
      <c r="D18" s="37" t="s">
        <v>3424</v>
      </c>
      <c r="E18" s="37">
        <v>45000</v>
      </c>
      <c r="F18" s="37" t="s">
        <v>3455</v>
      </c>
      <c r="G18" s="37" t="s">
        <v>3463</v>
      </c>
      <c r="H18" s="37" t="s">
        <v>3423</v>
      </c>
      <c r="I18" s="53">
        <v>304285829.98000002</v>
      </c>
    </row>
    <row r="19" spans="1:9" x14ac:dyDescent="0.25">
      <c r="A19" s="37">
        <v>815</v>
      </c>
      <c r="B19" s="37">
        <v>1046392</v>
      </c>
      <c r="C19" s="37" t="s">
        <v>3464</v>
      </c>
      <c r="D19" s="37" t="s">
        <v>3424</v>
      </c>
      <c r="E19" s="37">
        <v>0</v>
      </c>
      <c r="F19" s="37" t="s">
        <v>3455</v>
      </c>
      <c r="G19" s="37" t="s">
        <v>3465</v>
      </c>
      <c r="H19" s="37" t="s">
        <v>3423</v>
      </c>
      <c r="I19" s="53">
        <v>642027.84</v>
      </c>
    </row>
    <row r="20" spans="1:9" x14ac:dyDescent="0.25">
      <c r="A20" s="37">
        <v>815</v>
      </c>
      <c r="B20" s="37">
        <v>1046393</v>
      </c>
      <c r="C20" s="37" t="s">
        <v>3466</v>
      </c>
      <c r="D20" s="37" t="s">
        <v>3424</v>
      </c>
      <c r="E20" s="37">
        <v>20000</v>
      </c>
      <c r="F20" s="37" t="s">
        <v>143</v>
      </c>
      <c r="G20" s="37" t="s">
        <v>3467</v>
      </c>
      <c r="H20" s="37" t="s">
        <v>3423</v>
      </c>
      <c r="I20" s="53">
        <v>9030663</v>
      </c>
    </row>
    <row r="21" spans="1:9" x14ac:dyDescent="0.25">
      <c r="A21" s="37">
        <v>815</v>
      </c>
      <c r="B21" s="37">
        <v>1046394</v>
      </c>
      <c r="C21" s="37" t="s">
        <v>2324</v>
      </c>
      <c r="D21" s="37" t="s">
        <v>3424</v>
      </c>
      <c r="E21" s="37">
        <v>0</v>
      </c>
      <c r="F21" s="37" t="s">
        <v>3442</v>
      </c>
      <c r="G21" s="37" t="s">
        <v>3468</v>
      </c>
      <c r="H21" s="37" t="s">
        <v>3423</v>
      </c>
      <c r="I21" s="53">
        <v>1001972.74</v>
      </c>
    </row>
    <row r="22" spans="1:9" x14ac:dyDescent="0.25">
      <c r="A22" s="37">
        <v>815</v>
      </c>
      <c r="B22" s="37">
        <v>1046411</v>
      </c>
      <c r="C22" s="37" t="s">
        <v>3469</v>
      </c>
      <c r="D22" s="37" t="s">
        <v>3424</v>
      </c>
      <c r="E22" s="37">
        <v>20000</v>
      </c>
      <c r="F22" s="37" t="s">
        <v>3455</v>
      </c>
      <c r="G22" s="37" t="s">
        <v>3470</v>
      </c>
      <c r="H22" s="37" t="s">
        <v>3423</v>
      </c>
      <c r="I22" s="53">
        <v>2466626.42</v>
      </c>
    </row>
    <row r="23" spans="1:9" x14ac:dyDescent="0.25">
      <c r="A23" s="37">
        <v>815</v>
      </c>
      <c r="B23" s="37">
        <v>1046413</v>
      </c>
      <c r="C23" s="37" t="s">
        <v>3471</v>
      </c>
      <c r="D23" s="37" t="s">
        <v>3424</v>
      </c>
      <c r="E23" s="37">
        <v>20000</v>
      </c>
      <c r="F23" s="37" t="s">
        <v>159</v>
      </c>
      <c r="G23" s="37" t="s">
        <v>3472</v>
      </c>
      <c r="H23" s="37" t="s">
        <v>3423</v>
      </c>
      <c r="I23" s="53">
        <v>13462957.609999999</v>
      </c>
    </row>
    <row r="24" spans="1:9" x14ac:dyDescent="0.25">
      <c r="A24" s="37">
        <v>815</v>
      </c>
      <c r="B24" s="37">
        <v>1046414</v>
      </c>
      <c r="C24" s="37" t="s">
        <v>1641</v>
      </c>
      <c r="D24" s="37" t="s">
        <v>3424</v>
      </c>
      <c r="E24" s="37">
        <v>0</v>
      </c>
      <c r="F24" s="37" t="s">
        <v>3455</v>
      </c>
      <c r="G24" s="37" t="s">
        <v>3473</v>
      </c>
      <c r="H24" s="37" t="s">
        <v>3423</v>
      </c>
      <c r="I24" s="53">
        <v>46146782.57</v>
      </c>
    </row>
    <row r="25" spans="1:9" x14ac:dyDescent="0.25">
      <c r="A25" s="37">
        <v>815</v>
      </c>
      <c r="B25" s="37">
        <v>1046415</v>
      </c>
      <c r="C25" s="37" t="s">
        <v>3474</v>
      </c>
      <c r="D25" s="37" t="s">
        <v>3424</v>
      </c>
      <c r="E25" s="37">
        <v>20000</v>
      </c>
      <c r="F25" s="37" t="s">
        <v>159</v>
      </c>
      <c r="G25" s="37" t="s">
        <v>3475</v>
      </c>
      <c r="H25" s="37" t="s">
        <v>3423</v>
      </c>
      <c r="I25" s="53">
        <v>3527121.79</v>
      </c>
    </row>
    <row r="26" spans="1:9" x14ac:dyDescent="0.25">
      <c r="A26" s="37">
        <v>815</v>
      </c>
      <c r="B26" s="37">
        <v>1046417</v>
      </c>
      <c r="C26" s="37" t="s">
        <v>146</v>
      </c>
      <c r="D26" s="37" t="s">
        <v>3424</v>
      </c>
      <c r="E26" s="37">
        <v>0</v>
      </c>
      <c r="F26" s="37" t="s">
        <v>159</v>
      </c>
      <c r="G26" s="37" t="s">
        <v>3476</v>
      </c>
      <c r="H26" s="37" t="s">
        <v>3423</v>
      </c>
      <c r="I26" s="53">
        <v>4522506</v>
      </c>
    </row>
    <row r="27" spans="1:9" x14ac:dyDescent="0.25">
      <c r="A27" s="37">
        <v>815</v>
      </c>
      <c r="B27" s="37">
        <v>1046426</v>
      </c>
      <c r="C27" s="37" t="s">
        <v>3477</v>
      </c>
      <c r="D27" s="37" t="s">
        <v>3424</v>
      </c>
      <c r="E27" s="37">
        <v>0</v>
      </c>
      <c r="F27" s="37" t="s">
        <v>3478</v>
      </c>
      <c r="G27" s="37" t="s">
        <v>3479</v>
      </c>
      <c r="H27" s="37" t="s">
        <v>3423</v>
      </c>
      <c r="I27" s="53">
        <v>449597.16</v>
      </c>
    </row>
    <row r="28" spans="1:9" x14ac:dyDescent="0.25">
      <c r="A28" s="37">
        <v>815</v>
      </c>
      <c r="B28" s="37">
        <v>1046439</v>
      </c>
      <c r="C28" s="37" t="s">
        <v>3480</v>
      </c>
      <c r="D28" s="37" t="s">
        <v>3424</v>
      </c>
      <c r="E28" s="37">
        <v>0</v>
      </c>
      <c r="F28" s="37" t="s">
        <v>143</v>
      </c>
      <c r="G28" s="37" t="s">
        <v>3481</v>
      </c>
      <c r="H28" s="37" t="s">
        <v>3423</v>
      </c>
      <c r="I28" s="53">
        <v>26160.02</v>
      </c>
    </row>
    <row r="29" spans="1:9" x14ac:dyDescent="0.25">
      <c r="A29" s="37">
        <v>815</v>
      </c>
      <c r="B29" s="37">
        <v>1046494</v>
      </c>
      <c r="C29" s="37" t="s">
        <v>3482</v>
      </c>
      <c r="D29" s="37" t="s">
        <v>3424</v>
      </c>
      <c r="E29" s="37">
        <v>20000</v>
      </c>
      <c r="F29" s="37" t="s">
        <v>159</v>
      </c>
      <c r="G29" s="37" t="s">
        <v>3483</v>
      </c>
      <c r="H29" s="37" t="s">
        <v>3423</v>
      </c>
      <c r="I29" s="53">
        <v>68040</v>
      </c>
    </row>
    <row r="30" spans="1:9" x14ac:dyDescent="0.25">
      <c r="A30" s="37">
        <v>815</v>
      </c>
      <c r="B30" s="37">
        <v>1046520</v>
      </c>
      <c r="C30" s="37" t="s">
        <v>3484</v>
      </c>
      <c r="D30" s="37" t="s">
        <v>3424</v>
      </c>
      <c r="E30" s="37">
        <v>0</v>
      </c>
      <c r="F30" s="37" t="s">
        <v>3455</v>
      </c>
      <c r="G30" s="37" t="s">
        <v>3485</v>
      </c>
      <c r="H30" s="37" t="s">
        <v>3423</v>
      </c>
      <c r="I30" s="53">
        <v>6531987.54</v>
      </c>
    </row>
    <row r="31" spans="1:9" x14ac:dyDescent="0.25">
      <c r="A31" s="37">
        <v>815</v>
      </c>
      <c r="B31" s="37">
        <v>1046531</v>
      </c>
      <c r="C31" s="37" t="s">
        <v>3486</v>
      </c>
      <c r="D31" s="37" t="s">
        <v>3424</v>
      </c>
      <c r="E31" s="37">
        <v>20000</v>
      </c>
      <c r="F31" s="37" t="s">
        <v>143</v>
      </c>
      <c r="G31" s="37" t="s">
        <v>3487</v>
      </c>
      <c r="H31" s="37" t="s">
        <v>3423</v>
      </c>
      <c r="I31" s="53">
        <v>533109.6</v>
      </c>
    </row>
    <row r="32" spans="1:9" x14ac:dyDescent="0.25">
      <c r="A32" s="37">
        <v>815</v>
      </c>
      <c r="B32" s="37">
        <v>1046537</v>
      </c>
      <c r="C32" s="37" t="s">
        <v>2126</v>
      </c>
      <c r="D32" s="37" t="s">
        <v>3424</v>
      </c>
      <c r="E32" s="37">
        <v>20000</v>
      </c>
      <c r="F32" s="37" t="s">
        <v>159</v>
      </c>
      <c r="G32" s="37" t="s">
        <v>3488</v>
      </c>
      <c r="H32" s="37" t="s">
        <v>3423</v>
      </c>
      <c r="I32" s="53">
        <v>19126548</v>
      </c>
    </row>
    <row r="33" spans="1:9" x14ac:dyDescent="0.25">
      <c r="A33" s="37">
        <v>815</v>
      </c>
      <c r="B33" s="37">
        <v>1046539</v>
      </c>
      <c r="C33" s="37" t="s">
        <v>3489</v>
      </c>
      <c r="D33" s="37" t="s">
        <v>3424</v>
      </c>
      <c r="E33" s="37">
        <v>45000</v>
      </c>
      <c r="F33" s="37" t="s">
        <v>3448</v>
      </c>
      <c r="G33" s="37" t="s">
        <v>3490</v>
      </c>
      <c r="H33" s="37" t="s">
        <v>3423</v>
      </c>
      <c r="I33" s="53">
        <v>1372821.25</v>
      </c>
    </row>
    <row r="34" spans="1:9" x14ac:dyDescent="0.25">
      <c r="A34" s="37">
        <v>815</v>
      </c>
      <c r="B34" s="37">
        <v>1046542</v>
      </c>
      <c r="C34" s="37" t="s">
        <v>3491</v>
      </c>
      <c r="D34" s="37" t="s">
        <v>3424</v>
      </c>
      <c r="E34" s="37">
        <v>20000</v>
      </c>
      <c r="F34" s="37" t="s">
        <v>3492</v>
      </c>
      <c r="G34" s="37" t="s">
        <v>3493</v>
      </c>
      <c r="H34" s="37" t="s">
        <v>3423</v>
      </c>
      <c r="I34" s="53">
        <v>11492421.189999999</v>
      </c>
    </row>
    <row r="35" spans="1:9" x14ac:dyDescent="0.25">
      <c r="A35" s="37">
        <v>815</v>
      </c>
      <c r="B35" s="37">
        <v>1046559</v>
      </c>
      <c r="C35" s="37" t="s">
        <v>3494</v>
      </c>
      <c r="D35" s="37" t="s">
        <v>3424</v>
      </c>
      <c r="E35" s="37">
        <v>20000</v>
      </c>
      <c r="F35" s="37" t="s">
        <v>143</v>
      </c>
      <c r="G35" s="37" t="s">
        <v>3495</v>
      </c>
      <c r="H35" s="37" t="s">
        <v>3423</v>
      </c>
      <c r="I35" s="53">
        <v>1256504.3999999999</v>
      </c>
    </row>
    <row r="36" spans="1:9" x14ac:dyDescent="0.25">
      <c r="A36" s="37">
        <v>815</v>
      </c>
      <c r="B36" s="37">
        <v>1046599</v>
      </c>
      <c r="C36" s="37" t="s">
        <v>3496</v>
      </c>
      <c r="D36" s="37" t="s">
        <v>3424</v>
      </c>
      <c r="E36" s="37">
        <v>26400</v>
      </c>
      <c r="F36" s="37" t="s">
        <v>159</v>
      </c>
      <c r="G36" s="37" t="s">
        <v>3497</v>
      </c>
      <c r="H36" s="37" t="s">
        <v>3423</v>
      </c>
      <c r="I36" s="53">
        <v>3322102.02</v>
      </c>
    </row>
    <row r="37" spans="1:9" x14ac:dyDescent="0.25">
      <c r="A37" s="37">
        <v>815</v>
      </c>
      <c r="B37" s="37">
        <v>1046602</v>
      </c>
      <c r="C37" s="37" t="s">
        <v>3498</v>
      </c>
      <c r="D37" s="37" t="s">
        <v>3424</v>
      </c>
      <c r="E37" s="37">
        <v>20000</v>
      </c>
      <c r="F37" s="37" t="s">
        <v>159</v>
      </c>
      <c r="G37" s="37" t="s">
        <v>3499</v>
      </c>
      <c r="H37" s="37" t="s">
        <v>3423</v>
      </c>
      <c r="I37" s="53">
        <v>264048</v>
      </c>
    </row>
    <row r="38" spans="1:9" x14ac:dyDescent="0.25">
      <c r="A38" s="37">
        <v>815</v>
      </c>
      <c r="B38" s="37">
        <v>1046612</v>
      </c>
      <c r="C38" s="37" t="s">
        <v>3500</v>
      </c>
      <c r="D38" s="37" t="s">
        <v>3424</v>
      </c>
      <c r="E38" s="37">
        <v>20000</v>
      </c>
      <c r="F38" s="37" t="s">
        <v>159</v>
      </c>
      <c r="G38" s="37" t="s">
        <v>3501</v>
      </c>
      <c r="H38" s="37" t="s">
        <v>3423</v>
      </c>
      <c r="I38" s="53">
        <v>910398</v>
      </c>
    </row>
    <row r="39" spans="1:9" x14ac:dyDescent="0.25">
      <c r="A39" s="37">
        <v>815</v>
      </c>
      <c r="B39" s="37">
        <v>1046645</v>
      </c>
      <c r="C39" s="37" t="s">
        <v>3502</v>
      </c>
      <c r="D39" s="37" t="s">
        <v>3424</v>
      </c>
      <c r="E39" s="37">
        <v>20000</v>
      </c>
      <c r="F39" s="37" t="s">
        <v>159</v>
      </c>
      <c r="G39" s="37" t="s">
        <v>3503</v>
      </c>
      <c r="H39" s="37" t="s">
        <v>3423</v>
      </c>
      <c r="I39" s="53">
        <v>1730183.4</v>
      </c>
    </row>
    <row r="40" spans="1:9" x14ac:dyDescent="0.25">
      <c r="A40" s="37">
        <v>815</v>
      </c>
      <c r="B40" s="37">
        <v>1046681</v>
      </c>
      <c r="C40" s="37" t="s">
        <v>3504</v>
      </c>
      <c r="D40" s="37" t="s">
        <v>3424</v>
      </c>
      <c r="E40" s="37">
        <v>20000</v>
      </c>
      <c r="F40" s="37" t="s">
        <v>159</v>
      </c>
      <c r="G40" s="37" t="s">
        <v>3505</v>
      </c>
      <c r="H40" s="37" t="s">
        <v>3423</v>
      </c>
      <c r="I40" s="53">
        <v>20856</v>
      </c>
    </row>
    <row r="41" spans="1:9" x14ac:dyDescent="0.25">
      <c r="A41" s="37">
        <v>815</v>
      </c>
      <c r="B41" s="37">
        <v>1046739</v>
      </c>
      <c r="C41" s="37" t="s">
        <v>2074</v>
      </c>
      <c r="D41" s="37" t="s">
        <v>3424</v>
      </c>
      <c r="E41" s="37">
        <v>20000</v>
      </c>
      <c r="F41" s="37" t="s">
        <v>3453</v>
      </c>
      <c r="G41" s="37" t="s">
        <v>3506</v>
      </c>
      <c r="H41" s="37" t="s">
        <v>3423</v>
      </c>
      <c r="I41" s="53">
        <v>5850006.2999999998</v>
      </c>
    </row>
    <row r="42" spans="1:9" x14ac:dyDescent="0.25">
      <c r="A42" s="37">
        <v>815</v>
      </c>
      <c r="B42" s="37">
        <v>1046787</v>
      </c>
      <c r="C42" s="37" t="s">
        <v>3507</v>
      </c>
      <c r="D42" s="37" t="s">
        <v>3424</v>
      </c>
      <c r="E42" s="37">
        <v>20000</v>
      </c>
      <c r="F42" s="37" t="s">
        <v>3508</v>
      </c>
      <c r="G42" s="37" t="s">
        <v>3509</v>
      </c>
      <c r="H42" s="37" t="s">
        <v>3423</v>
      </c>
      <c r="I42" s="53">
        <v>259707.6</v>
      </c>
    </row>
    <row r="43" spans="1:9" x14ac:dyDescent="0.25">
      <c r="A43" s="37">
        <v>815</v>
      </c>
      <c r="B43" s="37">
        <v>1046788</v>
      </c>
      <c r="C43" s="37" t="s">
        <v>1638</v>
      </c>
      <c r="D43" s="37" t="s">
        <v>3424</v>
      </c>
      <c r="E43" s="37">
        <v>20000</v>
      </c>
      <c r="F43" s="37" t="s">
        <v>3510</v>
      </c>
      <c r="G43" s="37" t="s">
        <v>3511</v>
      </c>
      <c r="H43" s="37" t="s">
        <v>3423</v>
      </c>
      <c r="I43" s="53">
        <v>5099926.66</v>
      </c>
    </row>
    <row r="44" spans="1:9" x14ac:dyDescent="0.25">
      <c r="A44" s="37">
        <v>815</v>
      </c>
      <c r="B44" s="37">
        <v>1046793</v>
      </c>
      <c r="C44" s="37" t="s">
        <v>3512</v>
      </c>
      <c r="D44" s="37" t="s">
        <v>3424</v>
      </c>
      <c r="E44" s="37">
        <v>20000</v>
      </c>
      <c r="F44" s="37" t="s">
        <v>3513</v>
      </c>
      <c r="G44" s="37" t="s">
        <v>3514</v>
      </c>
      <c r="H44" s="37" t="s">
        <v>3423</v>
      </c>
      <c r="I44" s="53">
        <v>52534648.149999999</v>
      </c>
    </row>
    <row r="45" spans="1:9" x14ac:dyDescent="0.25">
      <c r="A45" s="37">
        <v>815</v>
      </c>
      <c r="B45" s="37">
        <v>1046804</v>
      </c>
      <c r="C45" s="37" t="s">
        <v>1650</v>
      </c>
      <c r="D45" s="37" t="s">
        <v>3424</v>
      </c>
      <c r="E45" s="37">
        <v>46000</v>
      </c>
      <c r="F45" s="37" t="s">
        <v>3515</v>
      </c>
      <c r="G45" s="37" t="s">
        <v>3516</v>
      </c>
      <c r="H45" s="37" t="s">
        <v>3423</v>
      </c>
      <c r="I45" s="53">
        <v>63801950.579999998</v>
      </c>
    </row>
    <row r="46" spans="1:9" x14ac:dyDescent="0.25">
      <c r="A46" s="37">
        <v>815</v>
      </c>
      <c r="B46" s="37">
        <v>1046810</v>
      </c>
      <c r="C46" s="37" t="s">
        <v>3517</v>
      </c>
      <c r="D46" s="37" t="s">
        <v>3424</v>
      </c>
      <c r="E46" s="37">
        <v>20000</v>
      </c>
      <c r="F46" s="37" t="s">
        <v>3515</v>
      </c>
      <c r="G46" s="37" t="s">
        <v>3518</v>
      </c>
      <c r="H46" s="37" t="s">
        <v>3423</v>
      </c>
      <c r="I46" s="53">
        <v>35027407.200000003</v>
      </c>
    </row>
    <row r="47" spans="1:9" x14ac:dyDescent="0.25">
      <c r="A47" s="37">
        <v>815</v>
      </c>
      <c r="B47" s="37">
        <v>1046845</v>
      </c>
      <c r="C47" s="37" t="s">
        <v>3519</v>
      </c>
      <c r="D47" s="37" t="s">
        <v>3424</v>
      </c>
      <c r="E47" s="37">
        <v>20000</v>
      </c>
      <c r="F47" s="37" t="s">
        <v>159</v>
      </c>
      <c r="G47" s="37" t="s">
        <v>3520</v>
      </c>
      <c r="H47" s="37" t="s">
        <v>3423</v>
      </c>
      <c r="I47" s="53">
        <v>22920</v>
      </c>
    </row>
    <row r="48" spans="1:9" x14ac:dyDescent="0.25">
      <c r="A48" s="37">
        <v>815</v>
      </c>
      <c r="B48" s="37">
        <v>1046952</v>
      </c>
      <c r="C48" s="37" t="s">
        <v>3521</v>
      </c>
      <c r="D48" s="37" t="s">
        <v>3424</v>
      </c>
      <c r="E48" s="37">
        <v>20000</v>
      </c>
      <c r="F48" s="37" t="s">
        <v>3442</v>
      </c>
      <c r="G48" s="37" t="s">
        <v>3522</v>
      </c>
      <c r="H48" s="37" t="s">
        <v>3423</v>
      </c>
      <c r="I48" s="53">
        <v>98988</v>
      </c>
    </row>
    <row r="49" spans="1:9" x14ac:dyDescent="0.25">
      <c r="A49" s="37">
        <v>815</v>
      </c>
      <c r="B49" s="37">
        <v>1047084</v>
      </c>
      <c r="C49" s="37" t="s">
        <v>3523</v>
      </c>
      <c r="D49" s="37" t="s">
        <v>3424</v>
      </c>
      <c r="E49" s="37">
        <v>20590</v>
      </c>
      <c r="F49" s="37" t="s">
        <v>159</v>
      </c>
      <c r="G49" s="37" t="s">
        <v>3524</v>
      </c>
      <c r="H49" s="37" t="s">
        <v>3423</v>
      </c>
      <c r="I49" s="53">
        <v>39654</v>
      </c>
    </row>
    <row r="50" spans="1:9" x14ac:dyDescent="0.25">
      <c r="A50" s="37">
        <v>815</v>
      </c>
      <c r="B50" s="37">
        <v>1047096</v>
      </c>
      <c r="C50" s="37" t="s">
        <v>3525</v>
      </c>
      <c r="D50" s="37" t="s">
        <v>3424</v>
      </c>
      <c r="E50" s="37">
        <v>20000</v>
      </c>
      <c r="F50" s="37" t="s">
        <v>3526</v>
      </c>
      <c r="G50" s="37" t="s">
        <v>3527</v>
      </c>
      <c r="H50" s="37" t="s">
        <v>3423</v>
      </c>
      <c r="I50" s="53">
        <v>44610.720000000001</v>
      </c>
    </row>
    <row r="51" spans="1:9" x14ac:dyDescent="0.25">
      <c r="A51" s="37">
        <v>815</v>
      </c>
      <c r="B51" s="37">
        <v>1047100</v>
      </c>
      <c r="C51" s="37" t="s">
        <v>1495</v>
      </c>
      <c r="D51" s="37" t="s">
        <v>3424</v>
      </c>
      <c r="E51" s="37">
        <v>20600</v>
      </c>
      <c r="F51" s="37" t="s">
        <v>159</v>
      </c>
      <c r="G51" s="37" t="s">
        <v>3528</v>
      </c>
      <c r="H51" s="37" t="s">
        <v>3423</v>
      </c>
      <c r="I51" s="53">
        <v>364920</v>
      </c>
    </row>
    <row r="52" spans="1:9" x14ac:dyDescent="0.25">
      <c r="A52" s="37">
        <v>815</v>
      </c>
      <c r="B52" s="37">
        <v>1047113</v>
      </c>
      <c r="C52" s="37" t="s">
        <v>51</v>
      </c>
      <c r="D52" s="37" t="s">
        <v>3424</v>
      </c>
      <c r="E52" s="37">
        <v>20000</v>
      </c>
      <c r="F52" s="37" t="s">
        <v>3478</v>
      </c>
      <c r="G52" s="37" t="s">
        <v>3529</v>
      </c>
      <c r="H52" s="37" t="s">
        <v>3423</v>
      </c>
      <c r="I52" s="53">
        <v>896513.95</v>
      </c>
    </row>
    <row r="53" spans="1:9" x14ac:dyDescent="0.25">
      <c r="A53" s="37">
        <v>815</v>
      </c>
      <c r="B53" s="37">
        <v>1047127</v>
      </c>
      <c r="C53" s="37" t="s">
        <v>3530</v>
      </c>
      <c r="D53" s="37" t="s">
        <v>3424</v>
      </c>
      <c r="E53" s="37">
        <v>0</v>
      </c>
      <c r="F53" s="37" t="s">
        <v>159</v>
      </c>
      <c r="G53" s="37" t="s">
        <v>3531</v>
      </c>
      <c r="H53" s="37" t="s">
        <v>3423</v>
      </c>
      <c r="I53" s="53">
        <v>436017</v>
      </c>
    </row>
    <row r="54" spans="1:9" x14ac:dyDescent="0.25">
      <c r="A54" s="37">
        <v>815</v>
      </c>
      <c r="B54" s="37">
        <v>1047195</v>
      </c>
      <c r="C54" s="37" t="s">
        <v>2262</v>
      </c>
      <c r="D54" s="37" t="s">
        <v>3424</v>
      </c>
      <c r="E54" s="37">
        <v>20000</v>
      </c>
      <c r="F54" s="37" t="s">
        <v>3532</v>
      </c>
      <c r="G54" s="37" t="s">
        <v>3533</v>
      </c>
      <c r="H54" s="37" t="s">
        <v>3423</v>
      </c>
      <c r="I54" s="53">
        <v>7908088.8799999999</v>
      </c>
    </row>
    <row r="55" spans="1:9" x14ac:dyDescent="0.25">
      <c r="A55" s="37">
        <v>815</v>
      </c>
      <c r="B55" s="37">
        <v>1047231</v>
      </c>
      <c r="C55" s="37" t="s">
        <v>3534</v>
      </c>
      <c r="D55" s="37" t="s">
        <v>3424</v>
      </c>
      <c r="E55" s="37">
        <v>20000</v>
      </c>
      <c r="F55" s="37" t="s">
        <v>159</v>
      </c>
      <c r="G55" s="37" t="s">
        <v>3535</v>
      </c>
      <c r="H55" s="37" t="s">
        <v>3423</v>
      </c>
      <c r="I55" s="53">
        <v>5810271.8700000001</v>
      </c>
    </row>
    <row r="56" spans="1:9" x14ac:dyDescent="0.25">
      <c r="A56" s="37">
        <v>815</v>
      </c>
      <c r="B56" s="37">
        <v>1047297</v>
      </c>
      <c r="C56" s="37" t="s">
        <v>3536</v>
      </c>
      <c r="D56" s="37" t="s">
        <v>3424</v>
      </c>
      <c r="E56" s="37">
        <v>20000</v>
      </c>
      <c r="F56" s="37" t="s">
        <v>3434</v>
      </c>
      <c r="G56" s="37" t="s">
        <v>3537</v>
      </c>
      <c r="H56" s="37" t="s">
        <v>3423</v>
      </c>
      <c r="I56" s="53">
        <v>905199.3</v>
      </c>
    </row>
    <row r="57" spans="1:9" x14ac:dyDescent="0.25">
      <c r="A57" s="37">
        <v>815</v>
      </c>
      <c r="B57" s="37">
        <v>1047301</v>
      </c>
      <c r="C57" s="37" t="s">
        <v>3538</v>
      </c>
      <c r="D57" s="37" t="s">
        <v>3424</v>
      </c>
      <c r="E57" s="37">
        <v>20000</v>
      </c>
      <c r="F57" s="37" t="s">
        <v>3437</v>
      </c>
      <c r="G57" s="37" t="s">
        <v>3539</v>
      </c>
      <c r="H57" s="37" t="s">
        <v>3423</v>
      </c>
      <c r="I57" s="53">
        <v>3209479.2</v>
      </c>
    </row>
    <row r="58" spans="1:9" x14ac:dyDescent="0.25">
      <c r="A58" s="37">
        <v>815</v>
      </c>
      <c r="B58" s="37">
        <v>1047319</v>
      </c>
      <c r="C58" s="37" t="s">
        <v>2197</v>
      </c>
      <c r="D58" s="37" t="s">
        <v>3424</v>
      </c>
      <c r="E58" s="37">
        <v>24350</v>
      </c>
      <c r="F58" s="37" t="s">
        <v>3540</v>
      </c>
      <c r="G58" s="37" t="s">
        <v>3541</v>
      </c>
      <c r="H58" s="37" t="s">
        <v>3423</v>
      </c>
      <c r="I58" s="53">
        <v>35361312</v>
      </c>
    </row>
    <row r="59" spans="1:9" x14ac:dyDescent="0.25">
      <c r="A59" s="37">
        <v>815</v>
      </c>
      <c r="B59" s="37">
        <v>1047332</v>
      </c>
      <c r="C59" s="37" t="s">
        <v>3542</v>
      </c>
      <c r="D59" s="37" t="s">
        <v>3424</v>
      </c>
      <c r="E59" s="37">
        <v>0</v>
      </c>
      <c r="F59" s="37" t="s">
        <v>3478</v>
      </c>
      <c r="G59" s="37" t="s">
        <v>3543</v>
      </c>
      <c r="H59" s="37" t="s">
        <v>3423</v>
      </c>
      <c r="I59" s="53">
        <v>2032.56</v>
      </c>
    </row>
    <row r="60" spans="1:9" x14ac:dyDescent="0.25">
      <c r="A60" s="37">
        <v>815</v>
      </c>
      <c r="B60" s="37">
        <v>1047352</v>
      </c>
      <c r="C60" s="37" t="s">
        <v>3544</v>
      </c>
      <c r="D60" s="37" t="s">
        <v>3424</v>
      </c>
      <c r="E60" s="37">
        <v>20000</v>
      </c>
      <c r="F60" s="37" t="s">
        <v>143</v>
      </c>
      <c r="G60" s="37" t="s">
        <v>3545</v>
      </c>
      <c r="H60" s="37" t="s">
        <v>3423</v>
      </c>
      <c r="I60" s="53">
        <v>4910536.8</v>
      </c>
    </row>
    <row r="61" spans="1:9" x14ac:dyDescent="0.25">
      <c r="A61" s="37">
        <v>815</v>
      </c>
      <c r="B61" s="37">
        <v>1047361</v>
      </c>
      <c r="C61" s="37" t="s">
        <v>3546</v>
      </c>
      <c r="D61" s="37" t="s">
        <v>3424</v>
      </c>
      <c r="E61" s="37">
        <v>40000</v>
      </c>
      <c r="F61" s="37" t="s">
        <v>3547</v>
      </c>
      <c r="G61" s="37" t="s">
        <v>3548</v>
      </c>
      <c r="H61" s="37" t="s">
        <v>3423</v>
      </c>
      <c r="I61" s="53">
        <v>2000486.59</v>
      </c>
    </row>
    <row r="62" spans="1:9" x14ac:dyDescent="0.25">
      <c r="A62" s="37">
        <v>815</v>
      </c>
      <c r="B62" s="37">
        <v>1047365</v>
      </c>
      <c r="C62" s="37" t="s">
        <v>1708</v>
      </c>
      <c r="D62" s="37" t="s">
        <v>3424</v>
      </c>
      <c r="E62" s="37">
        <v>0</v>
      </c>
      <c r="F62" s="37" t="s">
        <v>3515</v>
      </c>
      <c r="G62" s="37" t="s">
        <v>3549</v>
      </c>
      <c r="H62" s="37" t="s">
        <v>3423</v>
      </c>
      <c r="I62" s="53">
        <v>9543486</v>
      </c>
    </row>
    <row r="63" spans="1:9" x14ac:dyDescent="0.25">
      <c r="A63" s="37">
        <v>815</v>
      </c>
      <c r="B63" s="37">
        <v>1047372</v>
      </c>
      <c r="C63" s="37" t="s">
        <v>3550</v>
      </c>
      <c r="D63" s="37" t="s">
        <v>3424</v>
      </c>
      <c r="E63" s="37">
        <v>20000</v>
      </c>
      <c r="F63" s="37" t="s">
        <v>143</v>
      </c>
      <c r="G63" s="37" t="s">
        <v>3551</v>
      </c>
      <c r="H63" s="37" t="s">
        <v>3423</v>
      </c>
      <c r="I63" s="53">
        <v>745849.25</v>
      </c>
    </row>
    <row r="64" spans="1:9" x14ac:dyDescent="0.25">
      <c r="A64" s="37">
        <v>815</v>
      </c>
      <c r="B64" s="37">
        <v>1047378</v>
      </c>
      <c r="C64" s="37" t="s">
        <v>1632</v>
      </c>
      <c r="D64" s="37" t="s">
        <v>3424</v>
      </c>
      <c r="E64" s="37">
        <v>20000</v>
      </c>
      <c r="F64" s="37" t="s">
        <v>143</v>
      </c>
      <c r="G64" s="37" t="s">
        <v>3552</v>
      </c>
      <c r="H64" s="37" t="s">
        <v>3423</v>
      </c>
      <c r="I64" s="53">
        <v>19808082.84</v>
      </c>
    </row>
    <row r="65" spans="1:9" x14ac:dyDescent="0.25">
      <c r="A65" s="37">
        <v>815</v>
      </c>
      <c r="B65" s="37">
        <v>1047387</v>
      </c>
      <c r="C65" s="37" t="s">
        <v>3553</v>
      </c>
      <c r="D65" s="37" t="s">
        <v>3424</v>
      </c>
      <c r="E65" s="37">
        <v>20000</v>
      </c>
      <c r="F65" s="37" t="s">
        <v>3554</v>
      </c>
      <c r="G65" s="37" t="s">
        <v>3555</v>
      </c>
      <c r="H65" s="37" t="s">
        <v>3423</v>
      </c>
      <c r="I65" s="53">
        <v>606681.59999999998</v>
      </c>
    </row>
    <row r="66" spans="1:9" x14ac:dyDescent="0.25">
      <c r="A66" s="37">
        <v>815</v>
      </c>
      <c r="B66" s="37">
        <v>1047495</v>
      </c>
      <c r="C66" s="37" t="s">
        <v>3556</v>
      </c>
      <c r="D66" s="37" t="s">
        <v>3424</v>
      </c>
      <c r="E66" s="37">
        <v>0</v>
      </c>
      <c r="F66" s="37" t="s">
        <v>143</v>
      </c>
      <c r="G66" s="37" t="s">
        <v>3552</v>
      </c>
      <c r="H66" s="37" t="s">
        <v>3423</v>
      </c>
      <c r="I66" s="53">
        <v>6883.8</v>
      </c>
    </row>
    <row r="67" spans="1:9" x14ac:dyDescent="0.25">
      <c r="A67" s="37">
        <v>815</v>
      </c>
      <c r="B67" s="37">
        <v>1047500</v>
      </c>
      <c r="C67" s="37" t="s">
        <v>3557</v>
      </c>
      <c r="D67" s="37" t="s">
        <v>3424</v>
      </c>
      <c r="E67" s="37">
        <v>0</v>
      </c>
      <c r="F67" s="37" t="s">
        <v>159</v>
      </c>
      <c r="G67" s="37" t="s">
        <v>3558</v>
      </c>
      <c r="H67" s="37" t="s">
        <v>3423</v>
      </c>
      <c r="I67" s="53">
        <v>19312296</v>
      </c>
    </row>
    <row r="68" spans="1:9" x14ac:dyDescent="0.25">
      <c r="A68" s="37">
        <v>815</v>
      </c>
      <c r="B68" s="37">
        <v>1047503</v>
      </c>
      <c r="C68" s="37" t="s">
        <v>3559</v>
      </c>
      <c r="D68" s="37" t="s">
        <v>3424</v>
      </c>
      <c r="E68" s="37">
        <v>20580</v>
      </c>
      <c r="F68" s="37" t="s">
        <v>3560</v>
      </c>
      <c r="G68" s="37" t="s">
        <v>3561</v>
      </c>
      <c r="H68" s="37" t="s">
        <v>3423</v>
      </c>
      <c r="I68" s="53">
        <v>1775614.8</v>
      </c>
    </row>
    <row r="69" spans="1:9" x14ac:dyDescent="0.25">
      <c r="A69" s="37">
        <v>815</v>
      </c>
      <c r="B69" s="37">
        <v>1047551</v>
      </c>
      <c r="C69" s="37" t="s">
        <v>3562</v>
      </c>
      <c r="D69" s="37" t="s">
        <v>3424</v>
      </c>
      <c r="E69" s="37">
        <v>0</v>
      </c>
      <c r="F69" s="37" t="s">
        <v>159</v>
      </c>
      <c r="G69" s="37" t="s">
        <v>3563</v>
      </c>
      <c r="H69" s="37" t="s">
        <v>3423</v>
      </c>
      <c r="I69" s="53">
        <v>622446</v>
      </c>
    </row>
    <row r="70" spans="1:9" x14ac:dyDescent="0.25">
      <c r="A70" s="37">
        <v>815</v>
      </c>
      <c r="B70" s="37">
        <v>1047561</v>
      </c>
      <c r="C70" s="37" t="s">
        <v>3564</v>
      </c>
      <c r="D70" s="37" t="s">
        <v>3424</v>
      </c>
      <c r="E70" s="37">
        <v>0</v>
      </c>
      <c r="F70" s="37" t="s">
        <v>159</v>
      </c>
      <c r="G70" s="37" t="s">
        <v>3565</v>
      </c>
      <c r="H70" s="37" t="s">
        <v>3423</v>
      </c>
      <c r="I70" s="53">
        <v>75921</v>
      </c>
    </row>
    <row r="71" spans="1:9" x14ac:dyDescent="0.25">
      <c r="A71" s="37">
        <v>815</v>
      </c>
      <c r="B71" s="37">
        <v>1047649</v>
      </c>
      <c r="C71" s="37" t="s">
        <v>3566</v>
      </c>
      <c r="D71" s="37" t="s">
        <v>3424</v>
      </c>
      <c r="E71" s="37">
        <v>80000</v>
      </c>
      <c r="F71" s="37" t="s">
        <v>143</v>
      </c>
      <c r="G71" s="37" t="s">
        <v>3567</v>
      </c>
      <c r="H71" s="37" t="s">
        <v>3423</v>
      </c>
      <c r="I71" s="53">
        <v>1809626.4</v>
      </c>
    </row>
    <row r="72" spans="1:9" x14ac:dyDescent="0.25">
      <c r="A72" s="37">
        <v>815</v>
      </c>
      <c r="B72" s="37">
        <v>1047692</v>
      </c>
      <c r="C72" s="37" t="s">
        <v>3568</v>
      </c>
      <c r="D72" s="37" t="s">
        <v>3424</v>
      </c>
      <c r="E72" s="37">
        <v>0</v>
      </c>
      <c r="F72" s="37" t="s">
        <v>3434</v>
      </c>
      <c r="G72" s="37" t="s">
        <v>3569</v>
      </c>
      <c r="H72" s="37" t="s">
        <v>3423</v>
      </c>
      <c r="I72" s="53">
        <v>2611767.6</v>
      </c>
    </row>
    <row r="73" spans="1:9" x14ac:dyDescent="0.25">
      <c r="A73" s="37">
        <v>815</v>
      </c>
      <c r="B73" s="37">
        <v>1047702</v>
      </c>
      <c r="C73" s="37" t="s">
        <v>3570</v>
      </c>
      <c r="D73" s="37" t="s">
        <v>3424</v>
      </c>
      <c r="E73" s="37">
        <v>0</v>
      </c>
      <c r="F73" s="37" t="s">
        <v>3571</v>
      </c>
      <c r="G73" s="37" t="s">
        <v>3572</v>
      </c>
      <c r="H73" s="37" t="s">
        <v>3423</v>
      </c>
      <c r="I73" s="53">
        <v>16686043.199999999</v>
      </c>
    </row>
    <row r="74" spans="1:9" x14ac:dyDescent="0.25">
      <c r="A74" s="37">
        <v>815</v>
      </c>
      <c r="B74" s="37">
        <v>1047740</v>
      </c>
      <c r="C74" s="37" t="s">
        <v>3573</v>
      </c>
      <c r="D74" s="37" t="s">
        <v>3424</v>
      </c>
      <c r="E74" s="37">
        <v>0</v>
      </c>
      <c r="F74" s="37" t="s">
        <v>159</v>
      </c>
      <c r="G74" s="37" t="s">
        <v>3574</v>
      </c>
      <c r="H74" s="37" t="s">
        <v>3423</v>
      </c>
      <c r="I74" s="53">
        <v>591381</v>
      </c>
    </row>
    <row r="75" spans="1:9" x14ac:dyDescent="0.25">
      <c r="A75" s="37">
        <v>815</v>
      </c>
      <c r="B75" s="37">
        <v>1047756</v>
      </c>
      <c r="C75" s="37" t="s">
        <v>3575</v>
      </c>
      <c r="D75" s="37" t="s">
        <v>3424</v>
      </c>
      <c r="E75" s="37">
        <v>0</v>
      </c>
      <c r="F75" s="37" t="s">
        <v>159</v>
      </c>
      <c r="G75" s="37" t="s">
        <v>3576</v>
      </c>
      <c r="H75" s="37" t="s">
        <v>3423</v>
      </c>
      <c r="I75" s="53">
        <v>425850</v>
      </c>
    </row>
    <row r="76" spans="1:9" x14ac:dyDescent="0.25">
      <c r="A76" s="37">
        <v>815</v>
      </c>
      <c r="B76" s="37">
        <v>1047805</v>
      </c>
      <c r="C76" s="37" t="s">
        <v>3577</v>
      </c>
      <c r="D76" s="37" t="s">
        <v>3424</v>
      </c>
      <c r="E76" s="37">
        <v>0</v>
      </c>
      <c r="F76" s="37" t="s">
        <v>159</v>
      </c>
      <c r="G76" s="37" t="s">
        <v>3578</v>
      </c>
      <c r="H76" s="37" t="s">
        <v>3423</v>
      </c>
      <c r="I76" s="53">
        <v>949396.66</v>
      </c>
    </row>
    <row r="77" spans="1:9" x14ac:dyDescent="0.25">
      <c r="A77" s="37">
        <v>815</v>
      </c>
      <c r="B77" s="37">
        <v>1047866</v>
      </c>
      <c r="C77" s="37" t="s">
        <v>3579</v>
      </c>
      <c r="D77" s="37" t="s">
        <v>3424</v>
      </c>
      <c r="E77" s="37">
        <v>0</v>
      </c>
      <c r="F77" s="37" t="s">
        <v>143</v>
      </c>
      <c r="G77" s="37" t="s">
        <v>3580</v>
      </c>
      <c r="H77" s="37" t="s">
        <v>3423</v>
      </c>
      <c r="I77" s="53">
        <v>1290516.45</v>
      </c>
    </row>
    <row r="78" spans="1:9" x14ac:dyDescent="0.25">
      <c r="A78" s="37">
        <v>815</v>
      </c>
      <c r="B78" s="37">
        <v>1047887</v>
      </c>
      <c r="C78" s="37" t="s">
        <v>1498</v>
      </c>
      <c r="D78" s="37" t="s">
        <v>3424</v>
      </c>
      <c r="E78" s="37">
        <v>0</v>
      </c>
      <c r="F78" s="37" t="s">
        <v>159</v>
      </c>
      <c r="G78" s="37" t="s">
        <v>3581</v>
      </c>
      <c r="H78" s="37" t="s">
        <v>3423</v>
      </c>
      <c r="I78" s="53">
        <v>515052</v>
      </c>
    </row>
    <row r="79" spans="1:9" x14ac:dyDescent="0.25">
      <c r="A79" s="37">
        <v>815</v>
      </c>
      <c r="B79" s="37">
        <v>1047889</v>
      </c>
      <c r="C79" s="37" t="s">
        <v>1715</v>
      </c>
      <c r="D79" s="37" t="s">
        <v>3424</v>
      </c>
      <c r="E79" s="37">
        <v>40000</v>
      </c>
      <c r="F79" s="37" t="s">
        <v>3455</v>
      </c>
      <c r="G79" s="37" t="s">
        <v>3582</v>
      </c>
      <c r="H79" s="37" t="s">
        <v>3423</v>
      </c>
      <c r="I79" s="53">
        <v>4888865.18</v>
      </c>
    </row>
    <row r="80" spans="1:9" x14ac:dyDescent="0.25">
      <c r="A80" s="37">
        <v>815</v>
      </c>
      <c r="B80" s="37">
        <v>1047904</v>
      </c>
      <c r="C80" s="37" t="s">
        <v>406</v>
      </c>
      <c r="D80" s="37" t="s">
        <v>3424</v>
      </c>
      <c r="E80" s="37">
        <v>0</v>
      </c>
      <c r="F80" s="37" t="s">
        <v>159</v>
      </c>
      <c r="G80" s="37" t="s">
        <v>3583</v>
      </c>
      <c r="H80" s="37" t="s">
        <v>3423</v>
      </c>
      <c r="I80" s="53">
        <v>1859303.4</v>
      </c>
    </row>
    <row r="81" spans="1:9" x14ac:dyDescent="0.25">
      <c r="A81" s="37">
        <v>815</v>
      </c>
      <c r="B81" s="37">
        <v>1047931</v>
      </c>
      <c r="C81" s="37" t="s">
        <v>3584</v>
      </c>
      <c r="D81" s="37" t="s">
        <v>3424</v>
      </c>
      <c r="E81" s="37">
        <v>0</v>
      </c>
      <c r="F81" s="37" t="s">
        <v>143</v>
      </c>
      <c r="G81" s="37" t="s">
        <v>3585</v>
      </c>
      <c r="H81" s="37" t="s">
        <v>3423</v>
      </c>
      <c r="I81" s="53">
        <v>12338.4</v>
      </c>
    </row>
    <row r="82" spans="1:9" x14ac:dyDescent="0.25">
      <c r="A82" s="37">
        <v>815</v>
      </c>
      <c r="B82" s="37">
        <v>1048078</v>
      </c>
      <c r="C82" s="37" t="s">
        <v>26</v>
      </c>
      <c r="D82" s="37" t="s">
        <v>3424</v>
      </c>
      <c r="E82" s="37">
        <v>0</v>
      </c>
      <c r="F82" s="37" t="s">
        <v>143</v>
      </c>
      <c r="G82" s="37" t="s">
        <v>3586</v>
      </c>
      <c r="H82" s="37" t="s">
        <v>3423</v>
      </c>
      <c r="I82" s="53">
        <v>53340</v>
      </c>
    </row>
    <row r="83" spans="1:9" x14ac:dyDescent="0.25">
      <c r="A83" s="37">
        <v>815</v>
      </c>
      <c r="B83" s="37">
        <v>1048558</v>
      </c>
      <c r="C83" s="37" t="s">
        <v>3587</v>
      </c>
      <c r="D83" s="37" t="s">
        <v>3424</v>
      </c>
      <c r="E83" s="37">
        <v>0</v>
      </c>
      <c r="F83" s="37" t="s">
        <v>3588</v>
      </c>
      <c r="G83" s="37" t="s">
        <v>3589</v>
      </c>
      <c r="H83" s="37" t="s">
        <v>3423</v>
      </c>
      <c r="I83" s="53">
        <v>351690</v>
      </c>
    </row>
    <row r="84" spans="1:9" x14ac:dyDescent="0.25">
      <c r="A84" s="37">
        <v>815</v>
      </c>
      <c r="B84" s="37">
        <v>1048739</v>
      </c>
      <c r="C84" s="37" t="s">
        <v>3590</v>
      </c>
      <c r="D84" s="37" t="s">
        <v>3424</v>
      </c>
      <c r="E84" s="37">
        <v>0</v>
      </c>
      <c r="F84" s="37" t="s">
        <v>159</v>
      </c>
      <c r="G84" s="37" t="s">
        <v>3591</v>
      </c>
      <c r="H84" s="37" t="s">
        <v>3423</v>
      </c>
      <c r="I84" s="53">
        <v>10692</v>
      </c>
    </row>
    <row r="85" spans="1:9" x14ac:dyDescent="0.25">
      <c r="A85" s="37">
        <v>815</v>
      </c>
      <c r="B85" s="37">
        <v>1048767</v>
      </c>
      <c r="C85" s="37" t="s">
        <v>1954</v>
      </c>
      <c r="D85" s="37" t="s">
        <v>3424</v>
      </c>
      <c r="E85" s="37">
        <v>0</v>
      </c>
      <c r="F85" s="37" t="s">
        <v>3554</v>
      </c>
      <c r="G85" s="37" t="s">
        <v>3592</v>
      </c>
      <c r="H85" s="37" t="s">
        <v>3423</v>
      </c>
      <c r="I85" s="53">
        <v>202368</v>
      </c>
    </row>
    <row r="86" spans="1:9" x14ac:dyDescent="0.25">
      <c r="A86" s="37">
        <v>815</v>
      </c>
      <c r="B86" s="37">
        <v>1048787</v>
      </c>
      <c r="C86" s="37" t="s">
        <v>3406</v>
      </c>
      <c r="D86" s="37" t="s">
        <v>3424</v>
      </c>
      <c r="E86" s="37">
        <v>0</v>
      </c>
      <c r="F86" s="37" t="s">
        <v>3434</v>
      </c>
      <c r="G86" s="37" t="s">
        <v>3593</v>
      </c>
      <c r="H86" s="37" t="s">
        <v>3423</v>
      </c>
      <c r="I86" s="53">
        <v>41817.599999999999</v>
      </c>
    </row>
    <row r="87" spans="1:9" x14ac:dyDescent="0.25">
      <c r="A87" s="37">
        <v>815</v>
      </c>
      <c r="B87" s="37">
        <v>1048887</v>
      </c>
      <c r="C87" s="37" t="s">
        <v>3594</v>
      </c>
      <c r="D87" s="37" t="s">
        <v>3424</v>
      </c>
      <c r="E87" s="37">
        <v>0</v>
      </c>
      <c r="F87" s="37" t="s">
        <v>143</v>
      </c>
      <c r="G87" s="37" t="s">
        <v>3595</v>
      </c>
      <c r="H87" s="37" t="s">
        <v>3423</v>
      </c>
      <c r="I87" s="53">
        <v>18450</v>
      </c>
    </row>
    <row r="88" spans="1:9" x14ac:dyDescent="0.25">
      <c r="A88" s="37">
        <v>815</v>
      </c>
      <c r="B88" s="37">
        <v>1048976</v>
      </c>
      <c r="C88" s="37" t="s">
        <v>3596</v>
      </c>
      <c r="D88" s="37" t="s">
        <v>3424</v>
      </c>
      <c r="E88" s="37">
        <v>0</v>
      </c>
      <c r="F88" s="37" t="s">
        <v>159</v>
      </c>
      <c r="G88" s="37" t="s">
        <v>3597</v>
      </c>
      <c r="H88" s="37" t="s">
        <v>3423</v>
      </c>
      <c r="I88" s="53">
        <v>5472</v>
      </c>
    </row>
    <row r="89" spans="1:9" x14ac:dyDescent="0.25">
      <c r="A89" s="37">
        <v>815</v>
      </c>
      <c r="B89" s="37">
        <v>1049036</v>
      </c>
      <c r="C89" s="37" t="s">
        <v>3598</v>
      </c>
      <c r="D89" s="37" t="s">
        <v>3424</v>
      </c>
      <c r="E89" s="37">
        <v>0</v>
      </c>
      <c r="F89" s="37" t="s">
        <v>143</v>
      </c>
      <c r="G89" s="37" t="s">
        <v>3599</v>
      </c>
      <c r="H89" s="37" t="s">
        <v>3423</v>
      </c>
      <c r="I89" s="53">
        <v>60642</v>
      </c>
    </row>
    <row r="90" spans="1:9" x14ac:dyDescent="0.25">
      <c r="A90" s="37">
        <v>815</v>
      </c>
      <c r="B90" s="37">
        <v>1049042</v>
      </c>
      <c r="C90" s="37" t="s">
        <v>139</v>
      </c>
      <c r="D90" s="37" t="s">
        <v>3424</v>
      </c>
      <c r="E90" s="37">
        <v>0</v>
      </c>
      <c r="F90" s="37" t="s">
        <v>143</v>
      </c>
      <c r="G90" s="37" t="s">
        <v>3600</v>
      </c>
      <c r="H90" s="37" t="s">
        <v>3423</v>
      </c>
      <c r="I90" s="53">
        <v>18048</v>
      </c>
    </row>
    <row r="91" spans="1:9" x14ac:dyDescent="0.25">
      <c r="A91" s="37">
        <v>815</v>
      </c>
      <c r="B91" s="37">
        <v>1049048</v>
      </c>
      <c r="C91" s="37" t="s">
        <v>168</v>
      </c>
      <c r="D91" s="37" t="s">
        <v>3424</v>
      </c>
      <c r="E91" s="37">
        <v>0</v>
      </c>
      <c r="F91" s="37" t="s">
        <v>157</v>
      </c>
      <c r="G91" s="37" t="s">
        <v>3601</v>
      </c>
      <c r="H91" s="37" t="s">
        <v>3423</v>
      </c>
      <c r="I91" s="53">
        <v>869538</v>
      </c>
    </row>
    <row r="92" spans="1:9" x14ac:dyDescent="0.25">
      <c r="A92" s="37">
        <v>815</v>
      </c>
      <c r="B92" s="37">
        <v>1049286</v>
      </c>
      <c r="C92" s="37" t="s">
        <v>3602</v>
      </c>
      <c r="D92" s="37" t="s">
        <v>3424</v>
      </c>
      <c r="E92" s="37">
        <v>0</v>
      </c>
      <c r="F92" s="37" t="s">
        <v>3603</v>
      </c>
      <c r="G92" s="37" t="s">
        <v>3604</v>
      </c>
      <c r="H92" s="37" t="s">
        <v>3423</v>
      </c>
      <c r="I92" s="53">
        <v>6817954.7999999998</v>
      </c>
    </row>
    <row r="93" spans="1:9" x14ac:dyDescent="0.25">
      <c r="A93" s="37">
        <v>815</v>
      </c>
      <c r="B93" s="37">
        <v>1049307</v>
      </c>
      <c r="C93" s="37" t="s">
        <v>3605</v>
      </c>
      <c r="D93" s="37" t="s">
        <v>3424</v>
      </c>
      <c r="E93" s="37">
        <v>0</v>
      </c>
      <c r="F93" s="37" t="s">
        <v>3606</v>
      </c>
      <c r="G93" s="37" t="s">
        <v>3607</v>
      </c>
      <c r="H93" s="37" t="s">
        <v>3423</v>
      </c>
      <c r="I93" s="53">
        <v>315795</v>
      </c>
    </row>
    <row r="94" spans="1:9" x14ac:dyDescent="0.25">
      <c r="A94" s="37">
        <v>815</v>
      </c>
      <c r="B94" s="37">
        <v>1049348</v>
      </c>
      <c r="C94" s="37" t="s">
        <v>3608</v>
      </c>
      <c r="D94" s="37" t="s">
        <v>3424</v>
      </c>
      <c r="E94" s="37">
        <v>0</v>
      </c>
      <c r="F94" s="37" t="s">
        <v>159</v>
      </c>
      <c r="G94" s="37" t="s">
        <v>3609</v>
      </c>
      <c r="H94" s="37" t="s">
        <v>3423</v>
      </c>
      <c r="I94" s="53">
        <v>1296372</v>
      </c>
    </row>
    <row r="95" spans="1:9" x14ac:dyDescent="0.25">
      <c r="A95" s="37">
        <v>815</v>
      </c>
      <c r="B95" s="37">
        <v>1049411</v>
      </c>
      <c r="C95" s="37" t="s">
        <v>3610</v>
      </c>
      <c r="D95" s="37" t="s">
        <v>3424</v>
      </c>
      <c r="E95" s="37">
        <v>0</v>
      </c>
      <c r="F95" s="37" t="s">
        <v>159</v>
      </c>
      <c r="G95" s="37" t="s">
        <v>3611</v>
      </c>
      <c r="H95" s="37" t="s">
        <v>3423</v>
      </c>
      <c r="I95" s="53">
        <v>26640</v>
      </c>
    </row>
    <row r="96" spans="1:9" x14ac:dyDescent="0.25">
      <c r="A96" s="37">
        <v>815</v>
      </c>
      <c r="B96" s="37">
        <v>1049466</v>
      </c>
      <c r="C96" s="37" t="s">
        <v>162</v>
      </c>
      <c r="D96" s="37" t="s">
        <v>3424</v>
      </c>
      <c r="E96" s="37">
        <v>0</v>
      </c>
      <c r="F96" s="37" t="s">
        <v>143</v>
      </c>
      <c r="G96" s="37" t="s">
        <v>3612</v>
      </c>
      <c r="H96" s="37" t="s">
        <v>3423</v>
      </c>
      <c r="I96" s="53">
        <v>139350.46</v>
      </c>
    </row>
    <row r="97" spans="1:9" x14ac:dyDescent="0.25">
      <c r="A97" s="37">
        <v>815</v>
      </c>
      <c r="B97" s="37">
        <v>1049468</v>
      </c>
      <c r="C97" s="37" t="s">
        <v>3613</v>
      </c>
      <c r="D97" s="37" t="s">
        <v>3424</v>
      </c>
      <c r="E97" s="37">
        <v>0</v>
      </c>
      <c r="F97" s="37" t="s">
        <v>3614</v>
      </c>
      <c r="G97" s="37" t="s">
        <v>3615</v>
      </c>
      <c r="H97" s="37" t="s">
        <v>3423</v>
      </c>
      <c r="I97" s="53">
        <v>11778163.07</v>
      </c>
    </row>
    <row r="98" spans="1:9" x14ac:dyDescent="0.25">
      <c r="A98" s="37">
        <v>815</v>
      </c>
      <c r="B98" s="37">
        <v>1049579</v>
      </c>
      <c r="C98" s="37" t="s">
        <v>3616</v>
      </c>
      <c r="D98" s="37" t="s">
        <v>3424</v>
      </c>
      <c r="E98" s="37">
        <v>80000</v>
      </c>
      <c r="F98" s="37" t="s">
        <v>3617</v>
      </c>
      <c r="G98" s="37" t="s">
        <v>3618</v>
      </c>
      <c r="H98" s="37" t="s">
        <v>3423</v>
      </c>
      <c r="I98" s="53">
        <v>10059042.24</v>
      </c>
    </row>
    <row r="99" spans="1:9" x14ac:dyDescent="0.25">
      <c r="A99" s="37">
        <v>815</v>
      </c>
      <c r="B99" s="37">
        <v>1049597</v>
      </c>
      <c r="C99" s="37" t="s">
        <v>3619</v>
      </c>
      <c r="D99" s="37" t="s">
        <v>3424</v>
      </c>
      <c r="E99" s="37">
        <v>0</v>
      </c>
      <c r="F99" s="37" t="s">
        <v>3620</v>
      </c>
      <c r="G99" s="37" t="s">
        <v>3621</v>
      </c>
      <c r="H99" s="37" t="s">
        <v>3423</v>
      </c>
      <c r="I99" s="53">
        <v>44787.6</v>
      </c>
    </row>
    <row r="100" spans="1:9" x14ac:dyDescent="0.25">
      <c r="A100" s="37">
        <v>815</v>
      </c>
      <c r="B100" s="37">
        <v>1049598</v>
      </c>
      <c r="C100" s="37" t="s">
        <v>3622</v>
      </c>
      <c r="D100" s="37" t="s">
        <v>3424</v>
      </c>
      <c r="E100" s="37">
        <v>0</v>
      </c>
      <c r="F100" s="37" t="s">
        <v>143</v>
      </c>
      <c r="G100" s="37" t="s">
        <v>3623</v>
      </c>
      <c r="H100" s="37" t="s">
        <v>3423</v>
      </c>
      <c r="I100" s="53">
        <v>650019.6</v>
      </c>
    </row>
    <row r="101" spans="1:9" x14ac:dyDescent="0.25">
      <c r="A101" s="37">
        <v>815</v>
      </c>
      <c r="B101" s="37">
        <v>1049760</v>
      </c>
      <c r="C101" s="37" t="s">
        <v>3624</v>
      </c>
      <c r="D101" s="37" t="s">
        <v>3424</v>
      </c>
      <c r="E101" s="37">
        <v>0</v>
      </c>
      <c r="F101" s="37" t="s">
        <v>3625</v>
      </c>
      <c r="G101" s="37" t="s">
        <v>3626</v>
      </c>
      <c r="H101" s="37" t="s">
        <v>3423</v>
      </c>
      <c r="I101" s="53">
        <v>487326</v>
      </c>
    </row>
    <row r="102" spans="1:9" x14ac:dyDescent="0.25">
      <c r="A102" s="37">
        <v>815</v>
      </c>
      <c r="B102" s="37">
        <v>1049766</v>
      </c>
      <c r="C102" s="37" t="s">
        <v>1671</v>
      </c>
      <c r="D102" s="37" t="s">
        <v>3424</v>
      </c>
      <c r="E102" s="37">
        <v>0</v>
      </c>
      <c r="F102" s="37" t="s">
        <v>3627</v>
      </c>
      <c r="G102" s="37" t="s">
        <v>3628</v>
      </c>
      <c r="H102" s="37" t="s">
        <v>3423</v>
      </c>
      <c r="I102" s="53">
        <v>2551156.9900000002</v>
      </c>
    </row>
    <row r="103" spans="1:9" x14ac:dyDescent="0.25">
      <c r="A103" s="37">
        <v>815</v>
      </c>
      <c r="B103" s="37">
        <v>1049814</v>
      </c>
      <c r="C103" s="37" t="s">
        <v>3629</v>
      </c>
      <c r="D103" s="37" t="s">
        <v>3424</v>
      </c>
      <c r="E103" s="37">
        <v>20103</v>
      </c>
      <c r="F103" s="37" t="s">
        <v>159</v>
      </c>
      <c r="G103" s="37" t="s">
        <v>3630</v>
      </c>
      <c r="H103" s="37" t="s">
        <v>3423</v>
      </c>
      <c r="I103" s="53">
        <v>365283.6</v>
      </c>
    </row>
    <row r="104" spans="1:9" x14ac:dyDescent="0.25">
      <c r="A104" s="37">
        <v>815</v>
      </c>
      <c r="B104" s="37">
        <v>1049859</v>
      </c>
      <c r="C104" s="37" t="s">
        <v>179</v>
      </c>
      <c r="D104" s="37" t="s">
        <v>3424</v>
      </c>
      <c r="E104" s="37">
        <v>0</v>
      </c>
      <c r="F104" s="37" t="s">
        <v>159</v>
      </c>
      <c r="G104" s="37" t="s">
        <v>3631</v>
      </c>
      <c r="H104" s="37" t="s">
        <v>3423</v>
      </c>
      <c r="I104" s="53">
        <v>179112</v>
      </c>
    </row>
    <row r="105" spans="1:9" x14ac:dyDescent="0.25">
      <c r="A105" s="37">
        <v>815</v>
      </c>
      <c r="B105" s="37">
        <v>1050016</v>
      </c>
      <c r="C105" s="37" t="s">
        <v>3401</v>
      </c>
      <c r="D105" s="37" t="s">
        <v>3424</v>
      </c>
      <c r="E105" s="37">
        <v>40000</v>
      </c>
      <c r="F105" s="37" t="s">
        <v>3455</v>
      </c>
      <c r="G105" s="37" t="s">
        <v>3632</v>
      </c>
      <c r="H105" s="37" t="s">
        <v>3423</v>
      </c>
      <c r="I105" s="53">
        <v>14700525.890000001</v>
      </c>
    </row>
    <row r="106" spans="1:9" x14ac:dyDescent="0.25">
      <c r="A106" s="37">
        <v>815</v>
      </c>
      <c r="B106" s="37">
        <v>1050017</v>
      </c>
      <c r="C106" s="37" t="s">
        <v>3633</v>
      </c>
      <c r="D106" s="37" t="s">
        <v>3424</v>
      </c>
      <c r="E106" s="37">
        <v>0</v>
      </c>
      <c r="F106" s="37" t="s">
        <v>3634</v>
      </c>
      <c r="G106" s="37" t="s">
        <v>3635</v>
      </c>
      <c r="H106" s="37" t="s">
        <v>3423</v>
      </c>
      <c r="I106" s="53">
        <v>249024.6</v>
      </c>
    </row>
    <row r="107" spans="1:9" x14ac:dyDescent="0.25">
      <c r="A107" s="37">
        <v>815</v>
      </c>
      <c r="B107" s="37">
        <v>1050025</v>
      </c>
      <c r="C107" s="37" t="s">
        <v>101</v>
      </c>
      <c r="D107" s="37" t="s">
        <v>3424</v>
      </c>
      <c r="E107" s="37">
        <v>0</v>
      </c>
      <c r="F107" s="37" t="s">
        <v>3554</v>
      </c>
      <c r="G107" s="37" t="s">
        <v>3636</v>
      </c>
      <c r="H107" s="37" t="s">
        <v>3423</v>
      </c>
      <c r="I107" s="53">
        <v>6999165</v>
      </c>
    </row>
    <row r="108" spans="1:9" x14ac:dyDescent="0.25">
      <c r="A108" s="37">
        <v>815</v>
      </c>
      <c r="B108" s="37">
        <v>1050251</v>
      </c>
      <c r="C108" s="37" t="s">
        <v>3637</v>
      </c>
      <c r="D108" s="37" t="s">
        <v>3424</v>
      </c>
      <c r="E108" s="37">
        <v>0</v>
      </c>
      <c r="F108" s="37" t="s">
        <v>143</v>
      </c>
      <c r="G108" s="37" t="s">
        <v>3638</v>
      </c>
      <c r="H108" s="37" t="s">
        <v>3423</v>
      </c>
      <c r="I108" s="53">
        <v>2052093.6</v>
      </c>
    </row>
    <row r="109" spans="1:9" x14ac:dyDescent="0.25">
      <c r="A109" s="37">
        <v>815</v>
      </c>
      <c r="B109" s="37">
        <v>1050439</v>
      </c>
      <c r="C109" s="37" t="s">
        <v>241</v>
      </c>
      <c r="D109" s="37" t="s">
        <v>3424</v>
      </c>
      <c r="E109" s="37">
        <v>0</v>
      </c>
      <c r="F109" s="37" t="s">
        <v>3554</v>
      </c>
      <c r="G109" s="37" t="s">
        <v>3639</v>
      </c>
      <c r="H109" s="37" t="s">
        <v>3423</v>
      </c>
      <c r="I109" s="53">
        <v>38802</v>
      </c>
    </row>
    <row r="110" spans="1:9" x14ac:dyDescent="0.25">
      <c r="A110" s="37">
        <v>815</v>
      </c>
      <c r="B110" s="37">
        <v>1050497</v>
      </c>
      <c r="C110" s="37" t="s">
        <v>884</v>
      </c>
      <c r="D110" s="37" t="s">
        <v>3424</v>
      </c>
      <c r="E110" s="37">
        <v>0</v>
      </c>
      <c r="F110" s="37" t="s">
        <v>3455</v>
      </c>
      <c r="G110" s="37" t="s">
        <v>3640</v>
      </c>
      <c r="H110" s="37" t="s">
        <v>3423</v>
      </c>
      <c r="I110" s="53">
        <v>534816</v>
      </c>
    </row>
    <row r="111" spans="1:9" x14ac:dyDescent="0.25">
      <c r="A111" s="37">
        <v>815</v>
      </c>
      <c r="B111" s="37">
        <v>1050558</v>
      </c>
      <c r="C111" s="37" t="s">
        <v>225</v>
      </c>
      <c r="D111" s="37" t="s">
        <v>3424</v>
      </c>
      <c r="E111" s="37">
        <v>0</v>
      </c>
      <c r="F111" s="37" t="s">
        <v>159</v>
      </c>
      <c r="G111" s="37" t="s">
        <v>3641</v>
      </c>
      <c r="H111" s="37" t="s">
        <v>3423</v>
      </c>
      <c r="I111" s="53">
        <v>785344.73</v>
      </c>
    </row>
    <row r="112" spans="1:9" x14ac:dyDescent="0.25">
      <c r="A112" s="37">
        <v>815</v>
      </c>
      <c r="B112" s="37">
        <v>1050582</v>
      </c>
      <c r="C112" s="37" t="s">
        <v>190</v>
      </c>
      <c r="D112" s="37" t="s">
        <v>3424</v>
      </c>
      <c r="E112" s="37">
        <v>0</v>
      </c>
      <c r="F112" s="37" t="s">
        <v>3478</v>
      </c>
      <c r="G112" s="37" t="s">
        <v>3642</v>
      </c>
      <c r="H112" s="37" t="s">
        <v>3423</v>
      </c>
      <c r="I112" s="53">
        <v>324024</v>
      </c>
    </row>
    <row r="113" spans="1:9" x14ac:dyDescent="0.25">
      <c r="A113" s="37">
        <v>815</v>
      </c>
      <c r="B113" s="37">
        <v>1064347</v>
      </c>
      <c r="C113" s="37" t="s">
        <v>3643</v>
      </c>
      <c r="D113" s="37" t="s">
        <v>3424</v>
      </c>
      <c r="E113" s="37">
        <v>46000</v>
      </c>
      <c r="F113" s="37" t="s">
        <v>3515</v>
      </c>
      <c r="G113" s="37" t="s">
        <v>3644</v>
      </c>
      <c r="H113" s="37" t="s">
        <v>3423</v>
      </c>
      <c r="I113" s="53">
        <v>28787363.5</v>
      </c>
    </row>
    <row r="114" spans="1:9" x14ac:dyDescent="0.25">
      <c r="A114" s="37">
        <v>815</v>
      </c>
      <c r="B114" s="37">
        <v>1064544</v>
      </c>
      <c r="C114" s="37" t="s">
        <v>3645</v>
      </c>
      <c r="D114" s="37" t="s">
        <v>3424</v>
      </c>
      <c r="E114" s="37">
        <v>80000</v>
      </c>
      <c r="F114" s="37" t="s">
        <v>143</v>
      </c>
      <c r="G114" s="37" t="s">
        <v>3646</v>
      </c>
      <c r="H114" s="37" t="s">
        <v>3423</v>
      </c>
      <c r="I114" s="53">
        <v>14776395.76</v>
      </c>
    </row>
    <row r="115" spans="1:9" x14ac:dyDescent="0.25">
      <c r="A115" s="37">
        <v>815</v>
      </c>
      <c r="B115" s="37">
        <v>1064558</v>
      </c>
      <c r="C115" s="37" t="s">
        <v>3647</v>
      </c>
      <c r="D115" s="37" t="s">
        <v>3424</v>
      </c>
      <c r="E115" s="37">
        <v>40000</v>
      </c>
      <c r="F115" s="37" t="s">
        <v>3437</v>
      </c>
      <c r="G115" s="37" t="s">
        <v>3648</v>
      </c>
      <c r="H115" s="37" t="s">
        <v>3423</v>
      </c>
      <c r="I115" s="53">
        <v>3800908.8</v>
      </c>
    </row>
    <row r="116" spans="1:9" x14ac:dyDescent="0.25">
      <c r="A116" s="37">
        <v>815</v>
      </c>
      <c r="B116" s="37">
        <v>1064561</v>
      </c>
      <c r="C116" s="37" t="s">
        <v>3649</v>
      </c>
      <c r="D116" s="37" t="s">
        <v>3424</v>
      </c>
      <c r="E116" s="37">
        <v>80000</v>
      </c>
      <c r="F116" s="37" t="s">
        <v>3650</v>
      </c>
      <c r="G116" s="37" t="s">
        <v>3651</v>
      </c>
      <c r="H116" s="37" t="s">
        <v>3423</v>
      </c>
      <c r="I116" s="53">
        <v>135108</v>
      </c>
    </row>
    <row r="117" spans="1:9" x14ac:dyDescent="0.25">
      <c r="A117" s="37">
        <v>815</v>
      </c>
      <c r="B117" s="37">
        <v>1065625</v>
      </c>
      <c r="C117" s="37" t="s">
        <v>3652</v>
      </c>
      <c r="D117" s="37" t="s">
        <v>3424</v>
      </c>
      <c r="E117" s="37">
        <v>0</v>
      </c>
      <c r="F117" s="37" t="s">
        <v>3653</v>
      </c>
      <c r="G117" s="37" t="s">
        <v>3654</v>
      </c>
      <c r="H117" s="37" t="s">
        <v>3423</v>
      </c>
      <c r="I117" s="53">
        <v>140616</v>
      </c>
    </row>
    <row r="118" spans="1:9" x14ac:dyDescent="0.25">
      <c r="A118" s="37">
        <v>815</v>
      </c>
      <c r="B118" s="37">
        <v>1067623</v>
      </c>
      <c r="C118" s="37" t="s">
        <v>769</v>
      </c>
      <c r="D118" s="37" t="s">
        <v>3424</v>
      </c>
      <c r="E118" s="37">
        <v>0</v>
      </c>
      <c r="F118" s="37" t="s">
        <v>3655</v>
      </c>
      <c r="G118" s="37" t="s">
        <v>3656</v>
      </c>
      <c r="H118" s="37" t="s">
        <v>3423</v>
      </c>
      <c r="I118" s="53">
        <v>271104</v>
      </c>
    </row>
    <row r="119" spans="1:9" x14ac:dyDescent="0.25">
      <c r="A119" s="37">
        <v>815</v>
      </c>
      <c r="B119" s="37">
        <v>1068632</v>
      </c>
      <c r="C119" s="37" t="s">
        <v>3657</v>
      </c>
      <c r="D119" s="37" t="s">
        <v>3424</v>
      </c>
      <c r="E119" s="37">
        <v>20000</v>
      </c>
      <c r="F119" s="37" t="s">
        <v>3554</v>
      </c>
      <c r="G119" s="37" t="s">
        <v>3658</v>
      </c>
      <c r="H119" s="37" t="s">
        <v>3423</v>
      </c>
      <c r="I119" s="53">
        <v>540759.6</v>
      </c>
    </row>
    <row r="120" spans="1:9" x14ac:dyDescent="0.25">
      <c r="A120" s="37">
        <v>815</v>
      </c>
      <c r="B120" s="37">
        <v>1068676</v>
      </c>
      <c r="C120" s="37" t="s">
        <v>66</v>
      </c>
      <c r="D120" s="37" t="s">
        <v>3424</v>
      </c>
      <c r="E120" s="37">
        <v>0</v>
      </c>
      <c r="F120" s="37" t="s">
        <v>159</v>
      </c>
      <c r="G120" s="37" t="s">
        <v>3659</v>
      </c>
      <c r="H120" s="37" t="s">
        <v>3423</v>
      </c>
      <c r="I120" s="53">
        <v>876808.05</v>
      </c>
    </row>
    <row r="121" spans="1:9" x14ac:dyDescent="0.25">
      <c r="A121" s="37">
        <v>815</v>
      </c>
      <c r="B121" s="37">
        <v>1069389</v>
      </c>
      <c r="C121" s="37" t="s">
        <v>3660</v>
      </c>
      <c r="D121" s="37" t="s">
        <v>3424</v>
      </c>
      <c r="E121" s="37">
        <v>0</v>
      </c>
      <c r="F121" s="37" t="s">
        <v>143</v>
      </c>
      <c r="G121" s="37" t="s">
        <v>3661</v>
      </c>
      <c r="H121" s="37" t="s">
        <v>3423</v>
      </c>
      <c r="I121" s="53">
        <v>3368088.09</v>
      </c>
    </row>
    <row r="122" spans="1:9" x14ac:dyDescent="0.25">
      <c r="A122" s="37">
        <v>815</v>
      </c>
      <c r="B122" s="37">
        <v>1069966</v>
      </c>
      <c r="C122" s="37" t="s">
        <v>3662</v>
      </c>
      <c r="D122" s="37" t="s">
        <v>3424</v>
      </c>
      <c r="E122" s="37">
        <v>20000</v>
      </c>
      <c r="F122" s="37" t="s">
        <v>143</v>
      </c>
      <c r="G122" s="37" t="s">
        <v>3663</v>
      </c>
      <c r="H122" s="37" t="s">
        <v>3423</v>
      </c>
      <c r="I122" s="53">
        <v>246756</v>
      </c>
    </row>
    <row r="123" spans="1:9" x14ac:dyDescent="0.25">
      <c r="A123" s="37">
        <v>815</v>
      </c>
      <c r="B123" s="37">
        <v>1081387</v>
      </c>
      <c r="C123" s="37" t="s">
        <v>1529</v>
      </c>
      <c r="D123" s="37" t="s">
        <v>3424</v>
      </c>
      <c r="E123" s="37">
        <v>0</v>
      </c>
      <c r="F123" s="37" t="s">
        <v>143</v>
      </c>
      <c r="G123" s="37" t="s">
        <v>3664</v>
      </c>
      <c r="H123" s="37" t="s">
        <v>3423</v>
      </c>
      <c r="I123" s="53">
        <v>402755.5</v>
      </c>
    </row>
    <row r="124" spans="1:9" x14ac:dyDescent="0.25">
      <c r="A124" s="37">
        <v>815</v>
      </c>
      <c r="B124" s="37">
        <v>1083745</v>
      </c>
      <c r="C124" s="37" t="s">
        <v>258</v>
      </c>
      <c r="D124" s="37" t="s">
        <v>3424</v>
      </c>
      <c r="E124" s="37">
        <v>0</v>
      </c>
      <c r="F124" s="37" t="s">
        <v>3665</v>
      </c>
      <c r="G124" s="37" t="s">
        <v>3666</v>
      </c>
      <c r="H124" s="37" t="s">
        <v>3423</v>
      </c>
      <c r="I124" s="53">
        <v>22752.14</v>
      </c>
    </row>
    <row r="125" spans="1:9" x14ac:dyDescent="0.25">
      <c r="A125" s="37">
        <v>815</v>
      </c>
      <c r="B125" s="37">
        <v>1085458</v>
      </c>
      <c r="C125" s="37" t="s">
        <v>3667</v>
      </c>
      <c r="D125" s="37" t="s">
        <v>3424</v>
      </c>
      <c r="E125" s="37">
        <v>200000</v>
      </c>
      <c r="F125" s="37" t="s">
        <v>159</v>
      </c>
      <c r="G125" s="37" t="s">
        <v>3668</v>
      </c>
      <c r="H125" s="37" t="s">
        <v>3423</v>
      </c>
      <c r="I125" s="53">
        <v>1156164</v>
      </c>
    </row>
    <row r="126" spans="1:9" x14ac:dyDescent="0.25">
      <c r="A126" s="37">
        <v>815</v>
      </c>
      <c r="B126" s="37">
        <v>1085837</v>
      </c>
      <c r="C126" s="37" t="s">
        <v>174</v>
      </c>
      <c r="D126" s="37" t="s">
        <v>3424</v>
      </c>
      <c r="E126" s="37">
        <v>0</v>
      </c>
      <c r="F126" s="37" t="s">
        <v>143</v>
      </c>
      <c r="G126" s="37" t="s">
        <v>3669</v>
      </c>
      <c r="H126" s="37" t="s">
        <v>3423</v>
      </c>
      <c r="I126" s="53">
        <v>63048</v>
      </c>
    </row>
    <row r="127" spans="1:9" x14ac:dyDescent="0.25">
      <c r="A127" s="37">
        <v>815</v>
      </c>
      <c r="B127" s="37">
        <v>1087208</v>
      </c>
      <c r="C127" s="37" t="s">
        <v>1298</v>
      </c>
      <c r="D127" s="37" t="s">
        <v>3424</v>
      </c>
      <c r="E127" s="37">
        <v>20250</v>
      </c>
      <c r="F127" s="37" t="s">
        <v>159</v>
      </c>
      <c r="G127" s="37" t="s">
        <v>3670</v>
      </c>
      <c r="H127" s="37" t="s">
        <v>3423</v>
      </c>
      <c r="I127" s="53">
        <v>13710381</v>
      </c>
    </row>
    <row r="128" spans="1:9" x14ac:dyDescent="0.25">
      <c r="A128" s="37">
        <v>815</v>
      </c>
      <c r="B128" s="37">
        <v>1089055</v>
      </c>
      <c r="C128" s="37" t="s">
        <v>3671</v>
      </c>
      <c r="D128" s="37" t="s">
        <v>3424</v>
      </c>
      <c r="E128" s="37">
        <v>0</v>
      </c>
      <c r="F128" s="37" t="s">
        <v>159</v>
      </c>
      <c r="G128" s="37" t="s">
        <v>3672</v>
      </c>
      <c r="H128" s="37" t="s">
        <v>3423</v>
      </c>
      <c r="I128" s="53">
        <v>4920225</v>
      </c>
    </row>
    <row r="129" spans="1:9" x14ac:dyDescent="0.25">
      <c r="A129" s="37">
        <v>815</v>
      </c>
      <c r="B129" s="37">
        <v>1090537</v>
      </c>
      <c r="C129" s="37" t="s">
        <v>3673</v>
      </c>
      <c r="D129" s="37" t="s">
        <v>3424</v>
      </c>
      <c r="E129" s="37">
        <v>20000</v>
      </c>
      <c r="F129" s="37" t="s">
        <v>159</v>
      </c>
      <c r="G129" s="37" t="s">
        <v>3674</v>
      </c>
      <c r="H129" s="37" t="s">
        <v>3423</v>
      </c>
      <c r="I129" s="53">
        <v>101700</v>
      </c>
    </row>
    <row r="130" spans="1:9" x14ac:dyDescent="0.25">
      <c r="A130" s="37">
        <v>815</v>
      </c>
      <c r="B130" s="37">
        <v>1093396</v>
      </c>
      <c r="C130" s="37" t="s">
        <v>3675</v>
      </c>
      <c r="D130" s="37" t="s">
        <v>3424</v>
      </c>
      <c r="E130" s="37">
        <v>20180</v>
      </c>
      <c r="F130" s="37" t="s">
        <v>159</v>
      </c>
      <c r="G130" s="37" t="s">
        <v>3676</v>
      </c>
      <c r="H130" s="37" t="s">
        <v>3423</v>
      </c>
      <c r="I130" s="53">
        <v>804897.6</v>
      </c>
    </row>
    <row r="131" spans="1:9" x14ac:dyDescent="0.25">
      <c r="A131" s="37">
        <v>815</v>
      </c>
      <c r="B131" s="37">
        <v>1094125</v>
      </c>
      <c r="C131" s="37" t="s">
        <v>111</v>
      </c>
      <c r="D131" s="37" t="s">
        <v>3424</v>
      </c>
      <c r="E131" s="37">
        <v>0</v>
      </c>
      <c r="F131" s="37" t="s">
        <v>159</v>
      </c>
      <c r="G131" s="37" t="s">
        <v>3677</v>
      </c>
      <c r="H131" s="37" t="s">
        <v>3423</v>
      </c>
      <c r="I131" s="53">
        <v>2815542</v>
      </c>
    </row>
    <row r="132" spans="1:9" x14ac:dyDescent="0.25">
      <c r="A132" s="37">
        <v>815</v>
      </c>
      <c r="B132" s="37">
        <v>1095113</v>
      </c>
      <c r="C132" s="37" t="s">
        <v>3678</v>
      </c>
      <c r="D132" s="37" t="s">
        <v>3424</v>
      </c>
      <c r="E132" s="37">
        <v>0</v>
      </c>
      <c r="F132" s="37" t="s">
        <v>3455</v>
      </c>
      <c r="G132" s="37" t="s">
        <v>3679</v>
      </c>
      <c r="H132" s="37" t="s">
        <v>3423</v>
      </c>
      <c r="I132" s="53">
        <v>575628.68000000005</v>
      </c>
    </row>
    <row r="133" spans="1:9" x14ac:dyDescent="0.25">
      <c r="A133" s="37">
        <v>815</v>
      </c>
      <c r="B133" s="37">
        <v>1096721</v>
      </c>
      <c r="C133" s="37" t="s">
        <v>1816</v>
      </c>
      <c r="D133" s="37" t="s">
        <v>3424</v>
      </c>
      <c r="E133" s="37">
        <v>24000</v>
      </c>
      <c r="F133" s="37" t="s">
        <v>3554</v>
      </c>
      <c r="G133" s="37" t="s">
        <v>3680</v>
      </c>
      <c r="H133" s="37" t="s">
        <v>3423</v>
      </c>
      <c r="I133" s="53">
        <v>22479208.800000001</v>
      </c>
    </row>
    <row r="134" spans="1:9" x14ac:dyDescent="0.25">
      <c r="A134" s="37">
        <v>815</v>
      </c>
      <c r="B134" s="37">
        <v>1097747</v>
      </c>
      <c r="C134" s="37" t="s">
        <v>1401</v>
      </c>
      <c r="D134" s="37" t="s">
        <v>3424</v>
      </c>
      <c r="E134" s="37">
        <v>200000</v>
      </c>
      <c r="F134" s="37" t="s">
        <v>3526</v>
      </c>
      <c r="G134" s="37" t="s">
        <v>3681</v>
      </c>
      <c r="H134" s="37" t="s">
        <v>3423</v>
      </c>
      <c r="I134" s="53">
        <v>42480</v>
      </c>
    </row>
    <row r="135" spans="1:9" x14ac:dyDescent="0.25">
      <c r="A135" s="37">
        <v>815</v>
      </c>
      <c r="B135" s="37">
        <v>1097918</v>
      </c>
      <c r="C135" s="37" t="s">
        <v>3682</v>
      </c>
      <c r="D135" s="37" t="s">
        <v>3424</v>
      </c>
      <c r="E135" s="37">
        <v>200000</v>
      </c>
      <c r="F135" s="37" t="s">
        <v>3683</v>
      </c>
      <c r="G135" s="37" t="s">
        <v>3684</v>
      </c>
      <c r="H135" s="37" t="s">
        <v>3423</v>
      </c>
      <c r="I135" s="53">
        <v>151584</v>
      </c>
    </row>
    <row r="136" spans="1:9" x14ac:dyDescent="0.25">
      <c r="A136" s="37">
        <v>815</v>
      </c>
      <c r="B136" s="37">
        <v>1099011</v>
      </c>
      <c r="C136" s="37" t="s">
        <v>3685</v>
      </c>
      <c r="D136" s="37" t="s">
        <v>3424</v>
      </c>
      <c r="E136" s="37">
        <v>0</v>
      </c>
      <c r="F136" s="37" t="s">
        <v>159</v>
      </c>
      <c r="G136" s="37" t="s">
        <v>3686</v>
      </c>
      <c r="H136" s="37" t="s">
        <v>3423</v>
      </c>
      <c r="I136" s="53">
        <v>9939.2900000000009</v>
      </c>
    </row>
    <row r="137" spans="1:9" x14ac:dyDescent="0.25">
      <c r="A137" s="37">
        <v>815</v>
      </c>
      <c r="B137" s="37">
        <v>1099152</v>
      </c>
      <c r="C137" s="37" t="s">
        <v>3687</v>
      </c>
      <c r="D137" s="37" t="s">
        <v>3424</v>
      </c>
      <c r="E137" s="37">
        <v>0</v>
      </c>
      <c r="F137" s="37" t="s">
        <v>143</v>
      </c>
      <c r="G137" s="37" t="s">
        <v>3688</v>
      </c>
      <c r="H137" s="37" t="s">
        <v>3423</v>
      </c>
      <c r="I137" s="53">
        <v>2783025</v>
      </c>
    </row>
    <row r="138" spans="1:9" x14ac:dyDescent="0.25">
      <c r="A138" s="37">
        <v>815</v>
      </c>
      <c r="B138" s="37">
        <v>1099154</v>
      </c>
      <c r="C138" s="37" t="s">
        <v>1821</v>
      </c>
      <c r="D138" s="37" t="s">
        <v>3424</v>
      </c>
      <c r="E138" s="37">
        <v>0</v>
      </c>
      <c r="F138" s="37" t="s">
        <v>3689</v>
      </c>
      <c r="G138" s="37" t="s">
        <v>3690</v>
      </c>
      <c r="H138" s="37" t="s">
        <v>3423</v>
      </c>
      <c r="I138" s="53">
        <v>3713556.3</v>
      </c>
    </row>
    <row r="139" spans="1:9" x14ac:dyDescent="0.25">
      <c r="A139" s="37">
        <v>815</v>
      </c>
      <c r="B139" s="37">
        <v>1099701</v>
      </c>
      <c r="C139" s="37" t="s">
        <v>3691</v>
      </c>
      <c r="D139" s="37" t="s">
        <v>3424</v>
      </c>
      <c r="E139" s="37">
        <v>0</v>
      </c>
      <c r="F139" s="37" t="s">
        <v>143</v>
      </c>
      <c r="G139" s="37" t="s">
        <v>3692</v>
      </c>
      <c r="H139" s="37" t="s">
        <v>3423</v>
      </c>
      <c r="I139" s="53">
        <v>1005954.43</v>
      </c>
    </row>
    <row r="140" spans="1:9" x14ac:dyDescent="0.25">
      <c r="A140" s="37">
        <v>815</v>
      </c>
      <c r="B140" s="37">
        <v>1101466</v>
      </c>
      <c r="C140" s="37" t="s">
        <v>3693</v>
      </c>
      <c r="D140" s="37" t="s">
        <v>3424</v>
      </c>
      <c r="E140" s="37">
        <v>0</v>
      </c>
      <c r="F140" s="37" t="s">
        <v>3694</v>
      </c>
      <c r="G140" s="37" t="s">
        <v>3695</v>
      </c>
      <c r="H140" s="37" t="s">
        <v>3423</v>
      </c>
      <c r="I140" s="53">
        <v>1295604.6000000001</v>
      </c>
    </row>
    <row r="141" spans="1:9" x14ac:dyDescent="0.25">
      <c r="A141" s="37">
        <v>815</v>
      </c>
      <c r="B141" s="37">
        <v>1101694</v>
      </c>
      <c r="C141" s="37" t="s">
        <v>845</v>
      </c>
      <c r="D141" s="37" t="s">
        <v>3424</v>
      </c>
      <c r="E141" s="37">
        <v>0</v>
      </c>
      <c r="F141" s="37" t="s">
        <v>3478</v>
      </c>
      <c r="G141" s="37" t="s">
        <v>3696</v>
      </c>
      <c r="H141" s="37" t="s">
        <v>3423</v>
      </c>
      <c r="I141" s="53">
        <v>2116314</v>
      </c>
    </row>
    <row r="142" spans="1:9" x14ac:dyDescent="0.25">
      <c r="A142" s="37">
        <v>815</v>
      </c>
      <c r="B142" s="37">
        <v>1102204</v>
      </c>
      <c r="C142" s="37" t="s">
        <v>3697</v>
      </c>
      <c r="D142" s="37" t="s">
        <v>3424</v>
      </c>
      <c r="E142" s="37">
        <v>0</v>
      </c>
      <c r="F142" s="37" t="s">
        <v>143</v>
      </c>
      <c r="G142" s="37" t="s">
        <v>3698</v>
      </c>
      <c r="H142" s="37" t="s">
        <v>3423</v>
      </c>
      <c r="I142" s="53">
        <v>9504</v>
      </c>
    </row>
    <row r="143" spans="1:9" x14ac:dyDescent="0.25">
      <c r="A143" s="37">
        <v>815</v>
      </c>
      <c r="B143" s="37">
        <v>1102397</v>
      </c>
      <c r="C143" s="37" t="s">
        <v>3699</v>
      </c>
      <c r="D143" s="37" t="s">
        <v>3424</v>
      </c>
      <c r="E143" s="37">
        <v>80000</v>
      </c>
      <c r="F143" s="37" t="s">
        <v>143</v>
      </c>
      <c r="G143" s="37" t="s">
        <v>3700</v>
      </c>
      <c r="H143" s="37" t="s">
        <v>3423</v>
      </c>
      <c r="I143" s="53">
        <v>121597.2</v>
      </c>
    </row>
    <row r="144" spans="1:9" x14ac:dyDescent="0.25">
      <c r="A144" s="37">
        <v>815</v>
      </c>
      <c r="B144" s="37">
        <v>1102400</v>
      </c>
      <c r="C144" s="37" t="s">
        <v>3701</v>
      </c>
      <c r="D144" s="37" t="s">
        <v>3424</v>
      </c>
      <c r="E144" s="37">
        <v>0</v>
      </c>
      <c r="F144" s="37" t="s">
        <v>143</v>
      </c>
      <c r="G144" s="37" t="s">
        <v>3702</v>
      </c>
      <c r="H144" s="37" t="s">
        <v>3423</v>
      </c>
      <c r="I144" s="53">
        <v>17137736.760000002</v>
      </c>
    </row>
    <row r="145" spans="1:9" x14ac:dyDescent="0.25">
      <c r="A145" s="37">
        <v>815</v>
      </c>
      <c r="B145" s="37">
        <v>1103998</v>
      </c>
      <c r="C145" s="37" t="s">
        <v>3703</v>
      </c>
      <c r="D145" s="37" t="s">
        <v>3424</v>
      </c>
      <c r="E145" s="37">
        <v>0</v>
      </c>
      <c r="F145" s="37" t="s">
        <v>143</v>
      </c>
      <c r="G145" s="37" t="s">
        <v>3704</v>
      </c>
      <c r="H145" s="37" t="s">
        <v>3423</v>
      </c>
      <c r="I145" s="53">
        <v>28476</v>
      </c>
    </row>
    <row r="146" spans="1:9" x14ac:dyDescent="0.25">
      <c r="A146" s="37">
        <v>815</v>
      </c>
      <c r="B146" s="37">
        <v>1105730</v>
      </c>
      <c r="C146" s="37" t="s">
        <v>3705</v>
      </c>
      <c r="D146" s="37" t="s">
        <v>3424</v>
      </c>
      <c r="E146" s="37">
        <v>0</v>
      </c>
      <c r="F146" s="37" t="s">
        <v>159</v>
      </c>
      <c r="G146" s="37" t="s">
        <v>3706</v>
      </c>
      <c r="H146" s="37" t="s">
        <v>3423</v>
      </c>
      <c r="I146" s="53">
        <v>18468</v>
      </c>
    </row>
    <row r="147" spans="1:9" x14ac:dyDescent="0.25">
      <c r="A147" s="37">
        <v>815</v>
      </c>
      <c r="B147" s="37">
        <v>1107228</v>
      </c>
      <c r="C147" s="37" t="s">
        <v>3707</v>
      </c>
      <c r="D147" s="37" t="s">
        <v>3424</v>
      </c>
      <c r="E147" s="37">
        <v>0</v>
      </c>
      <c r="F147" s="37" t="s">
        <v>159</v>
      </c>
      <c r="G147" s="37" t="s">
        <v>3708</v>
      </c>
      <c r="H147" s="37" t="s">
        <v>3423</v>
      </c>
      <c r="I147" s="53">
        <v>222648.6</v>
      </c>
    </row>
    <row r="148" spans="1:9" x14ac:dyDescent="0.25">
      <c r="A148" s="37">
        <v>815</v>
      </c>
      <c r="B148" s="37">
        <v>1107291</v>
      </c>
      <c r="C148" s="37" t="s">
        <v>3709</v>
      </c>
      <c r="D148" s="37" t="s">
        <v>3424</v>
      </c>
      <c r="E148" s="37">
        <v>0</v>
      </c>
      <c r="F148" s="37" t="s">
        <v>3571</v>
      </c>
      <c r="G148" s="37" t="s">
        <v>3710</v>
      </c>
      <c r="H148" s="37" t="s">
        <v>3423</v>
      </c>
      <c r="I148" s="37">
        <v>-32916</v>
      </c>
    </row>
    <row r="149" spans="1:9" x14ac:dyDescent="0.25">
      <c r="A149" s="37">
        <v>815</v>
      </c>
      <c r="B149" s="37">
        <v>1107820</v>
      </c>
      <c r="C149" s="37" t="s">
        <v>3711</v>
      </c>
      <c r="D149" s="37" t="s">
        <v>3424</v>
      </c>
      <c r="E149" s="37">
        <v>0</v>
      </c>
      <c r="F149" s="37" t="s">
        <v>3455</v>
      </c>
      <c r="G149" s="37" t="s">
        <v>3712</v>
      </c>
      <c r="H149" s="37" t="s">
        <v>3423</v>
      </c>
      <c r="I149" s="53">
        <v>6624</v>
      </c>
    </row>
    <row r="150" spans="1:9" x14ac:dyDescent="0.25">
      <c r="A150" s="37">
        <v>815</v>
      </c>
      <c r="B150" s="37">
        <v>1107856</v>
      </c>
      <c r="C150" s="37" t="s">
        <v>3713</v>
      </c>
      <c r="D150" s="37" t="s">
        <v>3424</v>
      </c>
      <c r="E150" s="37">
        <v>0</v>
      </c>
      <c r="F150" s="37" t="s">
        <v>3714</v>
      </c>
      <c r="G150" s="37" t="s">
        <v>3715</v>
      </c>
      <c r="H150" s="37" t="s">
        <v>3423</v>
      </c>
      <c r="I150" s="53">
        <v>5083799.03</v>
      </c>
    </row>
    <row r="151" spans="1:9" x14ac:dyDescent="0.25">
      <c r="A151" s="37">
        <v>815</v>
      </c>
      <c r="B151" s="37">
        <v>1109363</v>
      </c>
      <c r="C151" s="37" t="s">
        <v>216</v>
      </c>
      <c r="D151" s="37" t="s">
        <v>3424</v>
      </c>
      <c r="E151" s="37">
        <v>800000</v>
      </c>
      <c r="F151" s="37" t="s">
        <v>143</v>
      </c>
      <c r="G151" s="37" t="s">
        <v>3716</v>
      </c>
      <c r="H151" s="37" t="s">
        <v>3423</v>
      </c>
      <c r="I151" s="53">
        <v>201084</v>
      </c>
    </row>
    <row r="152" spans="1:9" x14ac:dyDescent="0.25">
      <c r="A152" s="37">
        <v>815</v>
      </c>
      <c r="B152" s="37">
        <v>1109366</v>
      </c>
      <c r="C152" s="37" t="s">
        <v>786</v>
      </c>
      <c r="D152" s="37" t="s">
        <v>3424</v>
      </c>
      <c r="E152" s="37">
        <v>0</v>
      </c>
      <c r="F152" s="37" t="s">
        <v>159</v>
      </c>
      <c r="G152" s="37" t="s">
        <v>3717</v>
      </c>
      <c r="H152" s="37" t="s">
        <v>3423</v>
      </c>
      <c r="I152" s="53">
        <v>1359288</v>
      </c>
    </row>
    <row r="153" spans="1:9" x14ac:dyDescent="0.25">
      <c r="A153" s="37">
        <v>815</v>
      </c>
      <c r="B153" s="37">
        <v>1109453</v>
      </c>
      <c r="C153" s="37" t="s">
        <v>3718</v>
      </c>
      <c r="D153" s="37" t="s">
        <v>3424</v>
      </c>
      <c r="E153" s="37">
        <v>0</v>
      </c>
      <c r="F153" s="37" t="s">
        <v>159</v>
      </c>
      <c r="G153" s="37" t="s">
        <v>3719</v>
      </c>
      <c r="H153" s="37" t="s">
        <v>3423</v>
      </c>
      <c r="I153" s="53">
        <v>203220</v>
      </c>
    </row>
    <row r="154" spans="1:9" x14ac:dyDescent="0.25">
      <c r="A154" s="37">
        <v>815</v>
      </c>
      <c r="B154" s="37">
        <v>1110664</v>
      </c>
      <c r="C154" s="37" t="s">
        <v>1386</v>
      </c>
      <c r="D154" s="37" t="s">
        <v>3424</v>
      </c>
      <c r="E154" s="37">
        <v>0</v>
      </c>
      <c r="F154" s="37" t="s">
        <v>3571</v>
      </c>
      <c r="G154" s="37" t="s">
        <v>3720</v>
      </c>
      <c r="H154" s="37" t="s">
        <v>3423</v>
      </c>
      <c r="I154" s="53">
        <v>1500380.41</v>
      </c>
    </row>
    <row r="155" spans="1:9" x14ac:dyDescent="0.25">
      <c r="A155" s="37">
        <v>815</v>
      </c>
      <c r="B155" s="37">
        <v>1110759</v>
      </c>
      <c r="C155" s="37" t="s">
        <v>3721</v>
      </c>
      <c r="D155" s="37" t="s">
        <v>3424</v>
      </c>
      <c r="E155" s="37">
        <v>0</v>
      </c>
      <c r="F155" s="37" t="s">
        <v>3554</v>
      </c>
      <c r="G155" s="37" t="s">
        <v>3722</v>
      </c>
      <c r="H155" s="37" t="s">
        <v>3423</v>
      </c>
      <c r="I155" s="53">
        <v>299426.28999999998</v>
      </c>
    </row>
    <row r="156" spans="1:9" x14ac:dyDescent="0.25">
      <c r="A156" s="37">
        <v>815</v>
      </c>
      <c r="B156" s="37">
        <v>1111088</v>
      </c>
      <c r="C156" s="37" t="s">
        <v>3723</v>
      </c>
      <c r="D156" s="37" t="s">
        <v>3424</v>
      </c>
      <c r="E156" s="37">
        <v>0</v>
      </c>
      <c r="F156" s="37" t="s">
        <v>3724</v>
      </c>
      <c r="G156" s="37" t="s">
        <v>3725</v>
      </c>
      <c r="H156" s="37" t="s">
        <v>3423</v>
      </c>
      <c r="I156" s="53">
        <v>396521.28</v>
      </c>
    </row>
    <row r="157" spans="1:9" x14ac:dyDescent="0.25">
      <c r="A157" s="37">
        <v>815</v>
      </c>
      <c r="B157" s="37">
        <v>1112057</v>
      </c>
      <c r="C157" s="37" t="s">
        <v>3726</v>
      </c>
      <c r="D157" s="37" t="s">
        <v>3424</v>
      </c>
      <c r="E157" s="37">
        <v>0</v>
      </c>
      <c r="F157" s="37" t="s">
        <v>159</v>
      </c>
      <c r="G157" s="37" t="s">
        <v>3727</v>
      </c>
      <c r="H157" s="37" t="s">
        <v>3423</v>
      </c>
      <c r="I157" s="53">
        <v>36360</v>
      </c>
    </row>
    <row r="158" spans="1:9" x14ac:dyDescent="0.25">
      <c r="A158" s="37">
        <v>815</v>
      </c>
      <c r="B158" s="37">
        <v>1112562</v>
      </c>
      <c r="C158" s="37" t="s">
        <v>530</v>
      </c>
      <c r="D158" s="37" t="s">
        <v>3424</v>
      </c>
      <c r="E158" s="37">
        <v>0</v>
      </c>
      <c r="F158" s="37" t="s">
        <v>159</v>
      </c>
      <c r="G158" s="37" t="s">
        <v>3728</v>
      </c>
      <c r="H158" s="37" t="s">
        <v>3423</v>
      </c>
      <c r="I158" s="53">
        <v>9756228</v>
      </c>
    </row>
    <row r="159" spans="1:9" x14ac:dyDescent="0.25">
      <c r="A159" s="37">
        <v>815</v>
      </c>
      <c r="B159" s="37">
        <v>1113231</v>
      </c>
      <c r="C159" s="37" t="s">
        <v>3729</v>
      </c>
      <c r="D159" s="37" t="s">
        <v>3424</v>
      </c>
      <c r="E159" s="37">
        <v>0</v>
      </c>
      <c r="F159" s="37" t="s">
        <v>159</v>
      </c>
      <c r="G159" s="37" t="s">
        <v>3730</v>
      </c>
      <c r="H159" s="37" t="s">
        <v>3423</v>
      </c>
      <c r="I159" s="53">
        <v>40532.400000000001</v>
      </c>
    </row>
    <row r="160" spans="1:9" x14ac:dyDescent="0.25">
      <c r="A160" s="37">
        <v>815</v>
      </c>
      <c r="B160" s="37">
        <v>1114526</v>
      </c>
      <c r="C160" s="37" t="s">
        <v>3731</v>
      </c>
      <c r="D160" s="37" t="s">
        <v>3424</v>
      </c>
      <c r="E160" s="37">
        <v>0</v>
      </c>
      <c r="F160" s="37" t="s">
        <v>3571</v>
      </c>
      <c r="G160" s="37" t="s">
        <v>3732</v>
      </c>
      <c r="H160" s="37" t="s">
        <v>3423</v>
      </c>
      <c r="I160" s="53">
        <v>28908</v>
      </c>
    </row>
    <row r="161" spans="1:9" x14ac:dyDescent="0.25">
      <c r="A161" s="37">
        <v>815</v>
      </c>
      <c r="B161" s="37">
        <v>1115376</v>
      </c>
      <c r="C161" s="37" t="s">
        <v>3733</v>
      </c>
      <c r="D161" s="37" t="s">
        <v>3424</v>
      </c>
      <c r="E161" s="37">
        <v>0</v>
      </c>
      <c r="F161" s="37" t="s">
        <v>159</v>
      </c>
      <c r="G161" s="37" t="s">
        <v>3734</v>
      </c>
      <c r="H161" s="37" t="s">
        <v>3423</v>
      </c>
      <c r="I161" s="53">
        <v>162338.4</v>
      </c>
    </row>
    <row r="162" spans="1:9" x14ac:dyDescent="0.25">
      <c r="A162" s="37">
        <v>815</v>
      </c>
      <c r="B162" s="37">
        <v>1115609</v>
      </c>
      <c r="C162" s="37" t="s">
        <v>3735</v>
      </c>
      <c r="D162" s="37" t="s">
        <v>3424</v>
      </c>
      <c r="E162" s="37">
        <v>0</v>
      </c>
      <c r="F162" s="37" t="s">
        <v>3442</v>
      </c>
      <c r="G162" s="37" t="s">
        <v>3736</v>
      </c>
      <c r="H162" s="37" t="s">
        <v>3423</v>
      </c>
      <c r="I162" s="53">
        <v>366672</v>
      </c>
    </row>
    <row r="163" spans="1:9" x14ac:dyDescent="0.25">
      <c r="A163" s="37">
        <v>815</v>
      </c>
      <c r="B163" s="37">
        <v>1116800</v>
      </c>
      <c r="C163" s="37" t="s">
        <v>3737</v>
      </c>
      <c r="D163" s="37" t="s">
        <v>3424</v>
      </c>
      <c r="E163" s="37">
        <v>26400</v>
      </c>
      <c r="F163" s="37" t="s">
        <v>159</v>
      </c>
      <c r="G163" s="37" t="s">
        <v>3497</v>
      </c>
      <c r="H163" s="37" t="s">
        <v>3423</v>
      </c>
      <c r="I163" s="53">
        <v>50081638.859999999</v>
      </c>
    </row>
    <row r="164" spans="1:9" x14ac:dyDescent="0.25">
      <c r="A164" s="37">
        <v>815</v>
      </c>
      <c r="B164" s="37">
        <v>1117388</v>
      </c>
      <c r="C164" s="37" t="s">
        <v>3738</v>
      </c>
      <c r="D164" s="37" t="s">
        <v>3424</v>
      </c>
      <c r="E164" s="37">
        <v>0</v>
      </c>
      <c r="F164" s="37" t="s">
        <v>3739</v>
      </c>
      <c r="G164" s="37" t="s">
        <v>3740</v>
      </c>
      <c r="H164" s="37" t="s">
        <v>3423</v>
      </c>
      <c r="I164" s="53">
        <v>1973962.44</v>
      </c>
    </row>
    <row r="165" spans="1:9" x14ac:dyDescent="0.25">
      <c r="A165" s="37">
        <v>815</v>
      </c>
      <c r="B165" s="37">
        <v>1117640</v>
      </c>
      <c r="C165" s="37" t="s">
        <v>3741</v>
      </c>
      <c r="D165" s="37" t="s">
        <v>3424</v>
      </c>
      <c r="E165" s="37">
        <v>0</v>
      </c>
      <c r="F165" s="37" t="s">
        <v>3455</v>
      </c>
      <c r="G165" s="37" t="s">
        <v>3742</v>
      </c>
      <c r="H165" s="37" t="s">
        <v>3423</v>
      </c>
      <c r="I165" s="53">
        <v>4828389.68</v>
      </c>
    </row>
    <row r="166" spans="1:9" x14ac:dyDescent="0.25">
      <c r="A166" s="37">
        <v>815</v>
      </c>
      <c r="B166" s="37">
        <v>1118770</v>
      </c>
      <c r="C166" s="37" t="s">
        <v>3743</v>
      </c>
      <c r="D166" s="37" t="s">
        <v>3424</v>
      </c>
      <c r="E166" s="37">
        <v>0</v>
      </c>
      <c r="F166" s="37" t="s">
        <v>143</v>
      </c>
      <c r="G166" s="37" t="s">
        <v>3744</v>
      </c>
      <c r="H166" s="37" t="s">
        <v>3423</v>
      </c>
      <c r="I166" s="53">
        <v>1293065.6399999999</v>
      </c>
    </row>
    <row r="167" spans="1:9" x14ac:dyDescent="0.25">
      <c r="A167" s="37">
        <v>815</v>
      </c>
      <c r="B167" s="37">
        <v>1119748</v>
      </c>
      <c r="C167" s="37" t="s">
        <v>3745</v>
      </c>
      <c r="D167" s="37" t="s">
        <v>3424</v>
      </c>
      <c r="E167" s="37">
        <v>80000</v>
      </c>
      <c r="F167" s="37" t="s">
        <v>143</v>
      </c>
      <c r="G167" s="37" t="s">
        <v>3746</v>
      </c>
      <c r="H167" s="37" t="s">
        <v>3423</v>
      </c>
      <c r="I167" s="53">
        <v>42784.2</v>
      </c>
    </row>
    <row r="168" spans="1:9" x14ac:dyDescent="0.25">
      <c r="A168" s="37">
        <v>815</v>
      </c>
      <c r="B168" s="37">
        <v>1120053</v>
      </c>
      <c r="C168" s="37" t="s">
        <v>3747</v>
      </c>
      <c r="D168" s="37" t="s">
        <v>3424</v>
      </c>
      <c r="E168" s="37">
        <v>0</v>
      </c>
      <c r="F168" s="37" t="s">
        <v>3442</v>
      </c>
      <c r="G168" s="37" t="s">
        <v>3748</v>
      </c>
      <c r="H168" s="37" t="s">
        <v>3423</v>
      </c>
      <c r="I168" s="53">
        <v>444968.27</v>
      </c>
    </row>
    <row r="169" spans="1:9" x14ac:dyDescent="0.25">
      <c r="A169" s="37">
        <v>815</v>
      </c>
      <c r="B169" s="37">
        <v>1121554</v>
      </c>
      <c r="C169" s="37" t="s">
        <v>3749</v>
      </c>
      <c r="D169" s="37" t="s">
        <v>3424</v>
      </c>
      <c r="E169" s="37">
        <v>0</v>
      </c>
      <c r="F169" s="37" t="s">
        <v>3448</v>
      </c>
      <c r="G169" s="37" t="s">
        <v>3750</v>
      </c>
      <c r="H169" s="37" t="s">
        <v>3423</v>
      </c>
      <c r="I169" s="53">
        <v>52908</v>
      </c>
    </row>
    <row r="170" spans="1:9" x14ac:dyDescent="0.25">
      <c r="A170" s="37">
        <v>815</v>
      </c>
      <c r="B170" s="37">
        <v>1122940</v>
      </c>
      <c r="C170" s="37" t="s">
        <v>3751</v>
      </c>
      <c r="D170" s="37" t="s">
        <v>3424</v>
      </c>
      <c r="E170" s="37">
        <v>0</v>
      </c>
      <c r="F170" s="37" t="s">
        <v>3752</v>
      </c>
      <c r="G170" s="37" t="s">
        <v>3753</v>
      </c>
      <c r="H170" s="37" t="s">
        <v>3423</v>
      </c>
      <c r="I170" s="53">
        <v>417901.8</v>
      </c>
    </row>
    <row r="171" spans="1:9" x14ac:dyDescent="0.25">
      <c r="A171" s="37">
        <v>815</v>
      </c>
      <c r="B171" s="37">
        <v>1123532</v>
      </c>
      <c r="C171" s="37" t="s">
        <v>3218</v>
      </c>
      <c r="D171" s="37" t="s">
        <v>3424</v>
      </c>
      <c r="E171" s="37">
        <v>20000</v>
      </c>
      <c r="F171" s="37" t="s">
        <v>159</v>
      </c>
      <c r="G171" s="37" t="s">
        <v>3754</v>
      </c>
      <c r="H171" s="37" t="s">
        <v>3423</v>
      </c>
      <c r="I171" s="53">
        <v>880860</v>
      </c>
    </row>
    <row r="172" spans="1:9" x14ac:dyDescent="0.25">
      <c r="A172" s="37">
        <v>815</v>
      </c>
      <c r="B172" s="37">
        <v>1124710</v>
      </c>
      <c r="C172" s="37" t="s">
        <v>3755</v>
      </c>
      <c r="D172" s="37" t="s">
        <v>3424</v>
      </c>
      <c r="E172" s="37">
        <v>0</v>
      </c>
      <c r="F172" s="37" t="s">
        <v>159</v>
      </c>
      <c r="G172" s="37" t="s">
        <v>3756</v>
      </c>
      <c r="H172" s="37" t="s">
        <v>3423</v>
      </c>
      <c r="I172" s="53">
        <v>783645.36</v>
      </c>
    </row>
    <row r="173" spans="1:9" x14ac:dyDescent="0.25">
      <c r="A173" s="37">
        <v>815</v>
      </c>
      <c r="B173" s="37">
        <v>1125186</v>
      </c>
      <c r="C173" s="37" t="s">
        <v>3757</v>
      </c>
      <c r="D173" s="37" t="s">
        <v>3424</v>
      </c>
      <c r="E173" s="37">
        <v>0</v>
      </c>
      <c r="F173" s="37" t="s">
        <v>159</v>
      </c>
      <c r="G173" s="37" t="s">
        <v>3758</v>
      </c>
      <c r="H173" s="37" t="s">
        <v>3423</v>
      </c>
      <c r="I173" s="53">
        <v>52896</v>
      </c>
    </row>
    <row r="174" spans="1:9" x14ac:dyDescent="0.25">
      <c r="A174" s="37">
        <v>815</v>
      </c>
      <c r="B174" s="37">
        <v>1126163</v>
      </c>
      <c r="C174" s="37" t="s">
        <v>3759</v>
      </c>
      <c r="D174" s="37" t="s">
        <v>3424</v>
      </c>
      <c r="E174" s="37">
        <v>0</v>
      </c>
      <c r="F174" s="37" t="s">
        <v>143</v>
      </c>
      <c r="G174" s="37" t="s">
        <v>3760</v>
      </c>
      <c r="H174" s="37" t="s">
        <v>3423</v>
      </c>
      <c r="I174" s="53">
        <v>80352</v>
      </c>
    </row>
    <row r="175" spans="1:9" x14ac:dyDescent="0.25">
      <c r="A175" s="37">
        <v>815</v>
      </c>
      <c r="B175" s="37">
        <v>1126942</v>
      </c>
      <c r="C175" s="37" t="s">
        <v>3761</v>
      </c>
      <c r="D175" s="37" t="s">
        <v>3424</v>
      </c>
      <c r="E175" s="37">
        <v>0</v>
      </c>
      <c r="F175" s="37" t="s">
        <v>3455</v>
      </c>
      <c r="G175" s="37" t="s">
        <v>3762</v>
      </c>
      <c r="H175" s="37" t="s">
        <v>3423</v>
      </c>
      <c r="I175" s="53">
        <v>1163949.69</v>
      </c>
    </row>
    <row r="176" spans="1:9" x14ac:dyDescent="0.25">
      <c r="A176" s="37">
        <v>815</v>
      </c>
      <c r="B176" s="37">
        <v>1127093</v>
      </c>
      <c r="C176" s="37" t="s">
        <v>3763</v>
      </c>
      <c r="D176" s="37" t="s">
        <v>3424</v>
      </c>
      <c r="E176" s="37">
        <v>0</v>
      </c>
      <c r="F176" s="37" t="s">
        <v>159</v>
      </c>
      <c r="G176" s="37" t="s">
        <v>3764</v>
      </c>
      <c r="H176" s="37" t="s">
        <v>3423</v>
      </c>
      <c r="I176" s="53">
        <v>218838</v>
      </c>
    </row>
    <row r="177" spans="1:9" x14ac:dyDescent="0.25">
      <c r="A177" s="37">
        <v>815</v>
      </c>
      <c r="B177" s="37">
        <v>1127377</v>
      </c>
      <c r="C177" s="37" t="s">
        <v>3765</v>
      </c>
      <c r="D177" s="37" t="s">
        <v>3424</v>
      </c>
      <c r="E177" s="37">
        <v>0</v>
      </c>
      <c r="F177" s="37" t="s">
        <v>159</v>
      </c>
      <c r="G177" s="37" t="s">
        <v>3766</v>
      </c>
      <c r="H177" s="37" t="s">
        <v>3423</v>
      </c>
      <c r="I177" s="53">
        <v>705107.95</v>
      </c>
    </row>
    <row r="178" spans="1:9" x14ac:dyDescent="0.25">
      <c r="A178" s="37">
        <v>815</v>
      </c>
      <c r="B178" s="37">
        <v>1129424</v>
      </c>
      <c r="C178" s="37" t="s">
        <v>3767</v>
      </c>
      <c r="D178" s="37" t="s">
        <v>3424</v>
      </c>
      <c r="E178" s="37">
        <v>0</v>
      </c>
      <c r="F178" s="37" t="s">
        <v>3768</v>
      </c>
      <c r="G178" s="37" t="s">
        <v>3769</v>
      </c>
      <c r="H178" s="37" t="s">
        <v>3423</v>
      </c>
      <c r="I178" s="53">
        <v>744223.72</v>
      </c>
    </row>
    <row r="179" spans="1:9" x14ac:dyDescent="0.25">
      <c r="A179" s="37">
        <v>815</v>
      </c>
      <c r="B179" s="37">
        <v>1130102</v>
      </c>
      <c r="C179" s="37" t="s">
        <v>1217</v>
      </c>
      <c r="D179" s="37" t="s">
        <v>3424</v>
      </c>
      <c r="E179" s="37">
        <v>0</v>
      </c>
      <c r="F179" s="37" t="s">
        <v>3478</v>
      </c>
      <c r="G179" s="37" t="s">
        <v>3770</v>
      </c>
      <c r="H179" s="37" t="s">
        <v>3423</v>
      </c>
      <c r="I179" s="53">
        <v>323622</v>
      </c>
    </row>
    <row r="180" spans="1:9" x14ac:dyDescent="0.25">
      <c r="A180" s="37">
        <v>815</v>
      </c>
      <c r="B180" s="37">
        <v>1131053</v>
      </c>
      <c r="C180" s="37" t="s">
        <v>3771</v>
      </c>
      <c r="D180" s="37" t="s">
        <v>3424</v>
      </c>
      <c r="E180" s="37">
        <v>0</v>
      </c>
      <c r="F180" s="37" t="s">
        <v>3455</v>
      </c>
      <c r="G180" s="37" t="s">
        <v>3772</v>
      </c>
      <c r="H180" s="37" t="s">
        <v>3423</v>
      </c>
      <c r="I180" s="53">
        <v>2225520</v>
      </c>
    </row>
    <row r="181" spans="1:9" x14ac:dyDescent="0.25">
      <c r="A181" s="37">
        <v>815</v>
      </c>
      <c r="B181" s="37">
        <v>1131593</v>
      </c>
      <c r="C181" s="37" t="s">
        <v>3773</v>
      </c>
      <c r="D181" s="37" t="s">
        <v>3424</v>
      </c>
      <c r="E181" s="37">
        <v>0</v>
      </c>
      <c r="F181" s="37" t="s">
        <v>159</v>
      </c>
      <c r="G181" s="37" t="s">
        <v>3774</v>
      </c>
      <c r="H181" s="37" t="s">
        <v>3423</v>
      </c>
      <c r="I181" s="53">
        <v>908072.44</v>
      </c>
    </row>
    <row r="182" spans="1:9" x14ac:dyDescent="0.25">
      <c r="A182" s="37">
        <v>815</v>
      </c>
      <c r="B182" s="37">
        <v>1131710</v>
      </c>
      <c r="C182" s="37" t="s">
        <v>3775</v>
      </c>
      <c r="D182" s="37" t="s">
        <v>3424</v>
      </c>
      <c r="E182" s="37">
        <v>0</v>
      </c>
      <c r="F182" s="37" t="s">
        <v>3627</v>
      </c>
      <c r="G182" s="37" t="s">
        <v>3776</v>
      </c>
      <c r="H182" s="37" t="s">
        <v>3423</v>
      </c>
      <c r="I182" s="53">
        <v>988788</v>
      </c>
    </row>
    <row r="183" spans="1:9" x14ac:dyDescent="0.25">
      <c r="A183" s="37">
        <v>815</v>
      </c>
      <c r="B183" s="37">
        <v>1132038</v>
      </c>
      <c r="C183" s="37" t="s">
        <v>3777</v>
      </c>
      <c r="D183" s="37" t="s">
        <v>3424</v>
      </c>
      <c r="E183" s="37">
        <v>0</v>
      </c>
      <c r="F183" s="37" t="s">
        <v>159</v>
      </c>
      <c r="G183" s="37" t="s">
        <v>3778</v>
      </c>
      <c r="H183" s="37" t="s">
        <v>3423</v>
      </c>
      <c r="I183" s="53">
        <v>302076</v>
      </c>
    </row>
    <row r="184" spans="1:9" x14ac:dyDescent="0.25">
      <c r="A184" s="37">
        <v>815</v>
      </c>
      <c r="B184" s="37">
        <v>1132408</v>
      </c>
      <c r="C184" s="37" t="s">
        <v>3779</v>
      </c>
      <c r="D184" s="37" t="s">
        <v>3424</v>
      </c>
      <c r="E184" s="37">
        <v>0</v>
      </c>
      <c r="F184" s="37" t="s">
        <v>3780</v>
      </c>
      <c r="G184" s="37" t="s">
        <v>3781</v>
      </c>
      <c r="H184" s="37" t="s">
        <v>3423</v>
      </c>
      <c r="I184" s="53">
        <v>214029.6</v>
      </c>
    </row>
    <row r="185" spans="1:9" x14ac:dyDescent="0.25">
      <c r="A185" s="37">
        <v>815</v>
      </c>
      <c r="B185" s="37">
        <v>1133302</v>
      </c>
      <c r="C185" s="37" t="s">
        <v>3782</v>
      </c>
      <c r="D185" s="37" t="s">
        <v>3424</v>
      </c>
      <c r="E185" s="37">
        <v>80000</v>
      </c>
      <c r="F185" s="37" t="s">
        <v>143</v>
      </c>
      <c r="G185" s="37" t="s">
        <v>3783</v>
      </c>
      <c r="H185" s="37" t="s">
        <v>3423</v>
      </c>
      <c r="I185" s="53">
        <v>918734.4</v>
      </c>
    </row>
    <row r="186" spans="1:9" x14ac:dyDescent="0.25">
      <c r="A186" s="37">
        <v>815</v>
      </c>
      <c r="B186" s="37">
        <v>1133397</v>
      </c>
      <c r="C186" s="37" t="s">
        <v>3784</v>
      </c>
      <c r="D186" s="37" t="s">
        <v>3424</v>
      </c>
      <c r="E186" s="37">
        <v>0</v>
      </c>
      <c r="F186" s="37" t="s">
        <v>3434</v>
      </c>
      <c r="G186" s="37" t="s">
        <v>3785</v>
      </c>
      <c r="H186" s="37" t="s">
        <v>3423</v>
      </c>
      <c r="I186" s="53">
        <v>4059995.4</v>
      </c>
    </row>
    <row r="187" spans="1:9" x14ac:dyDescent="0.25">
      <c r="A187" s="37">
        <v>815</v>
      </c>
      <c r="B187" s="37">
        <v>1133727</v>
      </c>
      <c r="C187" s="37" t="s">
        <v>3786</v>
      </c>
      <c r="D187" s="37" t="s">
        <v>3424</v>
      </c>
      <c r="E187" s="37">
        <v>0</v>
      </c>
      <c r="F187" s="37" t="s">
        <v>159</v>
      </c>
      <c r="G187" s="37" t="s">
        <v>3787</v>
      </c>
      <c r="H187" s="37" t="s">
        <v>3423</v>
      </c>
      <c r="I187" s="53">
        <v>341761.97</v>
      </c>
    </row>
    <row r="188" spans="1:9" x14ac:dyDescent="0.25">
      <c r="A188" s="37">
        <v>815</v>
      </c>
      <c r="B188" s="37">
        <v>1136530</v>
      </c>
      <c r="C188" s="37" t="s">
        <v>3788</v>
      </c>
      <c r="D188" s="37" t="s">
        <v>3424</v>
      </c>
      <c r="E188" s="37">
        <v>0</v>
      </c>
      <c r="F188" s="37" t="s">
        <v>3789</v>
      </c>
      <c r="G188" s="37" t="s">
        <v>3790</v>
      </c>
      <c r="H188" s="37" t="s">
        <v>3423</v>
      </c>
      <c r="I188" s="53">
        <v>410913</v>
      </c>
    </row>
    <row r="189" spans="1:9" x14ac:dyDescent="0.25">
      <c r="A189" s="37">
        <v>815</v>
      </c>
      <c r="B189" s="37">
        <v>1136862</v>
      </c>
      <c r="C189" s="37" t="s">
        <v>3791</v>
      </c>
      <c r="D189" s="37" t="s">
        <v>3424</v>
      </c>
      <c r="E189" s="37">
        <v>0</v>
      </c>
      <c r="F189" s="37" t="s">
        <v>3571</v>
      </c>
      <c r="G189" s="37" t="s">
        <v>3792</v>
      </c>
      <c r="H189" s="37" t="s">
        <v>3423</v>
      </c>
      <c r="I189" s="53">
        <v>3720</v>
      </c>
    </row>
    <row r="190" spans="1:9" x14ac:dyDescent="0.25">
      <c r="A190" s="37">
        <v>815</v>
      </c>
      <c r="B190" s="37">
        <v>1136870</v>
      </c>
      <c r="C190" s="37" t="s">
        <v>3793</v>
      </c>
      <c r="D190" s="37" t="s">
        <v>3424</v>
      </c>
      <c r="E190" s="37">
        <v>80000</v>
      </c>
      <c r="F190" s="37" t="s">
        <v>3650</v>
      </c>
      <c r="G190" s="37" t="s">
        <v>3794</v>
      </c>
      <c r="H190" s="37" t="s">
        <v>3423</v>
      </c>
      <c r="I190" s="53">
        <v>692684.57</v>
      </c>
    </row>
    <row r="191" spans="1:9" x14ac:dyDescent="0.25">
      <c r="A191" s="37">
        <v>815</v>
      </c>
      <c r="B191" s="37">
        <v>1139743</v>
      </c>
      <c r="C191" s="37" t="s">
        <v>3795</v>
      </c>
      <c r="D191" s="37" t="s">
        <v>3424</v>
      </c>
      <c r="E191" s="37">
        <v>0</v>
      </c>
      <c r="F191" s="37" t="s">
        <v>3796</v>
      </c>
      <c r="G191" s="37" t="s">
        <v>3797</v>
      </c>
      <c r="H191" s="37" t="s">
        <v>3423</v>
      </c>
      <c r="I191" s="53">
        <v>9144421.6600000001</v>
      </c>
    </row>
    <row r="192" spans="1:9" x14ac:dyDescent="0.25">
      <c r="A192" s="37">
        <v>815</v>
      </c>
      <c r="B192" s="37">
        <v>1142656</v>
      </c>
      <c r="C192" s="37" t="s">
        <v>169</v>
      </c>
      <c r="D192" s="37" t="s">
        <v>3424</v>
      </c>
      <c r="E192" s="37">
        <v>0</v>
      </c>
      <c r="F192" s="37" t="s">
        <v>159</v>
      </c>
      <c r="G192" s="37" t="s">
        <v>3798</v>
      </c>
      <c r="H192" s="37" t="s">
        <v>3423</v>
      </c>
      <c r="I192" s="53">
        <v>492671.4</v>
      </c>
    </row>
    <row r="193" spans="1:9" x14ac:dyDescent="0.25">
      <c r="A193" s="37">
        <v>815</v>
      </c>
      <c r="B193" s="37">
        <v>1143174</v>
      </c>
      <c r="C193" s="37" t="s">
        <v>177</v>
      </c>
      <c r="D193" s="37" t="s">
        <v>3424</v>
      </c>
      <c r="E193" s="37">
        <v>0</v>
      </c>
      <c r="F193" s="37" t="s">
        <v>143</v>
      </c>
      <c r="G193" s="37" t="s">
        <v>3799</v>
      </c>
      <c r="H193" s="37" t="s">
        <v>3423</v>
      </c>
      <c r="I193" s="53">
        <v>146346.04999999999</v>
      </c>
    </row>
    <row r="194" spans="1:9" x14ac:dyDescent="0.25">
      <c r="A194" s="37">
        <v>815</v>
      </c>
      <c r="B194" s="37">
        <v>1143337</v>
      </c>
      <c r="C194" s="37" t="s">
        <v>1889</v>
      </c>
      <c r="D194" s="37" t="s">
        <v>3424</v>
      </c>
      <c r="E194" s="37">
        <v>0</v>
      </c>
      <c r="F194" s="37" t="s">
        <v>3554</v>
      </c>
      <c r="G194" s="37" t="s">
        <v>3800</v>
      </c>
      <c r="H194" s="37" t="s">
        <v>3423</v>
      </c>
      <c r="I194" s="53">
        <v>15792480</v>
      </c>
    </row>
    <row r="195" spans="1:9" x14ac:dyDescent="0.25">
      <c r="A195" s="37">
        <v>815</v>
      </c>
      <c r="B195" s="37">
        <v>1143758</v>
      </c>
      <c r="C195" s="37" t="s">
        <v>3801</v>
      </c>
      <c r="D195" s="37" t="s">
        <v>3424</v>
      </c>
      <c r="E195" s="37">
        <v>0</v>
      </c>
      <c r="F195" s="37" t="s">
        <v>3802</v>
      </c>
      <c r="G195" s="37" t="s">
        <v>3803</v>
      </c>
      <c r="H195" s="37" t="s">
        <v>3423</v>
      </c>
      <c r="I195" s="53">
        <v>450906</v>
      </c>
    </row>
    <row r="196" spans="1:9" x14ac:dyDescent="0.25">
      <c r="A196" s="37">
        <v>815</v>
      </c>
      <c r="B196" s="37">
        <v>1144143</v>
      </c>
      <c r="C196" s="37" t="s">
        <v>3804</v>
      </c>
      <c r="D196" s="37" t="s">
        <v>3424</v>
      </c>
      <c r="E196" s="37">
        <v>80000</v>
      </c>
      <c r="F196" s="37" t="s">
        <v>3805</v>
      </c>
      <c r="G196" s="37" t="s">
        <v>3806</v>
      </c>
      <c r="H196" s="37" t="s">
        <v>3423</v>
      </c>
      <c r="I196" s="53">
        <v>95731.199999999997</v>
      </c>
    </row>
    <row r="197" spans="1:9" x14ac:dyDescent="0.25">
      <c r="A197" s="37">
        <v>815</v>
      </c>
      <c r="B197" s="37">
        <v>1144144</v>
      </c>
      <c r="C197" s="37" t="s">
        <v>1656</v>
      </c>
      <c r="D197" s="37" t="s">
        <v>3424</v>
      </c>
      <c r="E197" s="37">
        <v>80000</v>
      </c>
      <c r="F197" s="37" t="s">
        <v>3807</v>
      </c>
      <c r="G197" s="37" t="s">
        <v>3808</v>
      </c>
      <c r="H197" s="37" t="s">
        <v>3423</v>
      </c>
      <c r="I197" s="53">
        <v>6142143.5999999996</v>
      </c>
    </row>
    <row r="198" spans="1:9" x14ac:dyDescent="0.25">
      <c r="A198" s="37">
        <v>815</v>
      </c>
      <c r="B198" s="37">
        <v>1144503</v>
      </c>
      <c r="C198" s="37" t="s">
        <v>3809</v>
      </c>
      <c r="D198" s="37" t="s">
        <v>3424</v>
      </c>
      <c r="E198" s="37">
        <v>0</v>
      </c>
      <c r="F198" s="37" t="s">
        <v>159</v>
      </c>
      <c r="G198" s="37" t="s">
        <v>3810</v>
      </c>
      <c r="H198" s="37" t="s">
        <v>3423</v>
      </c>
      <c r="I198" s="53">
        <v>11503895.359999999</v>
      </c>
    </row>
    <row r="199" spans="1:9" x14ac:dyDescent="0.25">
      <c r="A199" s="37">
        <v>815</v>
      </c>
      <c r="B199" s="37">
        <v>1144754</v>
      </c>
      <c r="C199" s="37" t="s">
        <v>826</v>
      </c>
      <c r="D199" s="37" t="s">
        <v>3424</v>
      </c>
      <c r="E199" s="37">
        <v>20100</v>
      </c>
      <c r="F199" s="37" t="s">
        <v>159</v>
      </c>
      <c r="G199" s="37" t="s">
        <v>3811</v>
      </c>
      <c r="H199" s="37" t="s">
        <v>3423</v>
      </c>
      <c r="I199" s="53">
        <v>61110</v>
      </c>
    </row>
    <row r="200" spans="1:9" x14ac:dyDescent="0.25">
      <c r="A200" s="37">
        <v>815</v>
      </c>
      <c r="B200" s="37">
        <v>1144903</v>
      </c>
      <c r="C200" s="37" t="s">
        <v>3812</v>
      </c>
      <c r="D200" s="37" t="s">
        <v>3424</v>
      </c>
      <c r="E200" s="37">
        <v>0</v>
      </c>
      <c r="F200" s="37" t="s">
        <v>159</v>
      </c>
      <c r="G200" s="37" t="s">
        <v>3813</v>
      </c>
      <c r="H200" s="37" t="s">
        <v>3423</v>
      </c>
      <c r="I200" s="53">
        <v>368085</v>
      </c>
    </row>
    <row r="201" spans="1:9" x14ac:dyDescent="0.25">
      <c r="A201" s="37">
        <v>815</v>
      </c>
      <c r="B201" s="37">
        <v>1145593</v>
      </c>
      <c r="C201" s="37" t="s">
        <v>3814</v>
      </c>
      <c r="D201" s="37" t="s">
        <v>3424</v>
      </c>
      <c r="E201" s="37">
        <v>0</v>
      </c>
      <c r="F201" s="37" t="s">
        <v>3802</v>
      </c>
      <c r="G201" s="37" t="s">
        <v>3815</v>
      </c>
      <c r="H201" s="37" t="s">
        <v>3423</v>
      </c>
      <c r="I201" s="53">
        <v>290951.95</v>
      </c>
    </row>
    <row r="202" spans="1:9" x14ac:dyDescent="0.25">
      <c r="A202" s="37">
        <v>815</v>
      </c>
      <c r="B202" s="37">
        <v>1145671</v>
      </c>
      <c r="C202" s="37" t="s">
        <v>206</v>
      </c>
      <c r="D202" s="37" t="s">
        <v>3424</v>
      </c>
      <c r="E202" s="37">
        <v>26400</v>
      </c>
      <c r="F202" s="37" t="s">
        <v>159</v>
      </c>
      <c r="G202" s="37" t="s">
        <v>3816</v>
      </c>
      <c r="H202" s="37" t="s">
        <v>3423</v>
      </c>
      <c r="I202" s="37">
        <v>-2055.5500000000002</v>
      </c>
    </row>
    <row r="203" spans="1:9" x14ac:dyDescent="0.25">
      <c r="A203" s="37">
        <v>815</v>
      </c>
      <c r="B203" s="37">
        <v>1146925</v>
      </c>
      <c r="C203" s="37" t="s">
        <v>3817</v>
      </c>
      <c r="D203" s="37" t="s">
        <v>3424</v>
      </c>
      <c r="E203" s="37">
        <v>0</v>
      </c>
      <c r="F203" s="37" t="s">
        <v>159</v>
      </c>
      <c r="G203" s="37" t="s">
        <v>3818</v>
      </c>
      <c r="H203" s="37" t="s">
        <v>3423</v>
      </c>
      <c r="I203" s="53">
        <v>17316</v>
      </c>
    </row>
    <row r="204" spans="1:9" x14ac:dyDescent="0.25">
      <c r="A204" s="37">
        <v>815</v>
      </c>
      <c r="B204" s="37">
        <v>1147541</v>
      </c>
      <c r="C204" s="37" t="s">
        <v>3819</v>
      </c>
      <c r="D204" s="37" t="s">
        <v>3424</v>
      </c>
      <c r="E204" s="37">
        <v>0</v>
      </c>
      <c r="F204" s="37" t="s">
        <v>143</v>
      </c>
      <c r="G204" s="37" t="s">
        <v>3820</v>
      </c>
      <c r="H204" s="37" t="s">
        <v>3423</v>
      </c>
      <c r="I204" s="53">
        <v>4444414.6100000003</v>
      </c>
    </row>
    <row r="205" spans="1:9" x14ac:dyDescent="0.25">
      <c r="A205" s="37">
        <v>815</v>
      </c>
      <c r="B205" s="37">
        <v>1147542</v>
      </c>
      <c r="C205" s="37" t="s">
        <v>3821</v>
      </c>
      <c r="D205" s="37" t="s">
        <v>3424</v>
      </c>
      <c r="E205" s="37">
        <v>0</v>
      </c>
      <c r="F205" s="37" t="s">
        <v>3822</v>
      </c>
      <c r="G205" s="37" t="s">
        <v>3823</v>
      </c>
      <c r="H205" s="37" t="s">
        <v>3423</v>
      </c>
      <c r="I205" s="53">
        <v>11046778.300000001</v>
      </c>
    </row>
    <row r="206" spans="1:9" x14ac:dyDescent="0.25">
      <c r="A206" s="37">
        <v>815</v>
      </c>
      <c r="B206" s="37">
        <v>1147543</v>
      </c>
      <c r="C206" s="37" t="s">
        <v>1871</v>
      </c>
      <c r="D206" s="37" t="s">
        <v>3424</v>
      </c>
      <c r="E206" s="37">
        <v>80000</v>
      </c>
      <c r="F206" s="37" t="s">
        <v>3434</v>
      </c>
      <c r="G206" s="37" t="s">
        <v>3824</v>
      </c>
      <c r="H206" s="37" t="s">
        <v>3423</v>
      </c>
      <c r="I206" s="53">
        <v>2775416.4</v>
      </c>
    </row>
    <row r="207" spans="1:9" x14ac:dyDescent="0.25">
      <c r="A207" s="37">
        <v>815</v>
      </c>
      <c r="B207" s="37">
        <v>1147624</v>
      </c>
      <c r="C207" s="37" t="s">
        <v>3825</v>
      </c>
      <c r="D207" s="37" t="s">
        <v>3424</v>
      </c>
      <c r="E207" s="37">
        <v>0</v>
      </c>
      <c r="F207" s="37" t="s">
        <v>3826</v>
      </c>
      <c r="G207" s="37" t="s">
        <v>3827</v>
      </c>
      <c r="H207" s="37" t="s">
        <v>3423</v>
      </c>
      <c r="I207" s="53">
        <v>1360590</v>
      </c>
    </row>
    <row r="208" spans="1:9" x14ac:dyDescent="0.25">
      <c r="A208" s="37">
        <v>815</v>
      </c>
      <c r="B208" s="37">
        <v>1148047</v>
      </c>
      <c r="C208" s="37" t="s">
        <v>3828</v>
      </c>
      <c r="D208" s="37" t="s">
        <v>3424</v>
      </c>
      <c r="E208" s="37">
        <v>0</v>
      </c>
      <c r="F208" s="37" t="s">
        <v>3442</v>
      </c>
      <c r="G208" s="37" t="s">
        <v>3829</v>
      </c>
      <c r="H208" s="37" t="s">
        <v>3423</v>
      </c>
      <c r="I208" s="53">
        <v>437250</v>
      </c>
    </row>
    <row r="209" spans="1:9" x14ac:dyDescent="0.25">
      <c r="A209" s="37">
        <v>815</v>
      </c>
      <c r="B209" s="37">
        <v>1148770</v>
      </c>
      <c r="C209" s="37" t="s">
        <v>3830</v>
      </c>
      <c r="D209" s="37" t="s">
        <v>3424</v>
      </c>
      <c r="E209" s="37">
        <v>0</v>
      </c>
      <c r="F209" s="37" t="s">
        <v>3455</v>
      </c>
      <c r="G209" s="37" t="s">
        <v>3831</v>
      </c>
      <c r="H209" s="37" t="s">
        <v>3423</v>
      </c>
      <c r="I209" s="53">
        <v>1131521.71</v>
      </c>
    </row>
    <row r="210" spans="1:9" x14ac:dyDescent="0.25">
      <c r="A210" s="37">
        <v>815</v>
      </c>
      <c r="B210" s="37">
        <v>1148951</v>
      </c>
      <c r="C210" s="37" t="s">
        <v>3832</v>
      </c>
      <c r="D210" s="37" t="s">
        <v>3424</v>
      </c>
      <c r="E210" s="37">
        <v>0</v>
      </c>
      <c r="F210" s="37" t="s">
        <v>3455</v>
      </c>
      <c r="G210" s="37" t="s">
        <v>3833</v>
      </c>
      <c r="H210" s="37" t="s">
        <v>3423</v>
      </c>
      <c r="I210" s="53">
        <v>6556668.8200000003</v>
      </c>
    </row>
    <row r="211" spans="1:9" x14ac:dyDescent="0.25">
      <c r="A211" s="37">
        <v>815</v>
      </c>
      <c r="B211" s="37">
        <v>1149523</v>
      </c>
      <c r="C211" s="37" t="s">
        <v>275</v>
      </c>
      <c r="D211" s="37" t="s">
        <v>3424</v>
      </c>
      <c r="E211" s="37">
        <v>24000</v>
      </c>
      <c r="F211" s="37" t="s">
        <v>3554</v>
      </c>
      <c r="G211" s="37" t="s">
        <v>3834</v>
      </c>
      <c r="H211" s="37" t="s">
        <v>3423</v>
      </c>
      <c r="I211" s="53">
        <v>15168</v>
      </c>
    </row>
    <row r="212" spans="1:9" x14ac:dyDescent="0.25">
      <c r="A212" s="37">
        <v>815</v>
      </c>
      <c r="B212" s="37">
        <v>1151563</v>
      </c>
      <c r="C212" s="37" t="s">
        <v>3835</v>
      </c>
      <c r="D212" s="37" t="s">
        <v>3424</v>
      </c>
      <c r="E212" s="37">
        <v>0</v>
      </c>
      <c r="F212" s="37" t="s">
        <v>3554</v>
      </c>
      <c r="G212" s="37" t="s">
        <v>3836</v>
      </c>
      <c r="H212" s="37" t="s">
        <v>3423</v>
      </c>
      <c r="I212" s="53">
        <v>6265344.3499999996</v>
      </c>
    </row>
    <row r="213" spans="1:9" x14ac:dyDescent="0.25">
      <c r="A213" s="37">
        <v>815</v>
      </c>
      <c r="B213" s="37">
        <v>1151572</v>
      </c>
      <c r="C213" s="37" t="s">
        <v>3837</v>
      </c>
      <c r="D213" s="37" t="s">
        <v>3424</v>
      </c>
      <c r="E213" s="37">
        <v>0</v>
      </c>
      <c r="F213" s="37" t="s">
        <v>143</v>
      </c>
      <c r="G213" s="37" t="s">
        <v>3838</v>
      </c>
      <c r="H213" s="37" t="s">
        <v>3423</v>
      </c>
      <c r="I213" s="53">
        <v>28752</v>
      </c>
    </row>
    <row r="214" spans="1:9" x14ac:dyDescent="0.25">
      <c r="A214" s="37">
        <v>815</v>
      </c>
      <c r="B214" s="37">
        <v>1151685</v>
      </c>
      <c r="C214" s="37" t="s">
        <v>2286</v>
      </c>
      <c r="D214" s="37" t="s">
        <v>3424</v>
      </c>
      <c r="E214" s="37">
        <v>0</v>
      </c>
      <c r="F214" s="37" t="s">
        <v>3453</v>
      </c>
      <c r="G214" s="37" t="s">
        <v>3839</v>
      </c>
      <c r="H214" s="37" t="s">
        <v>3423</v>
      </c>
      <c r="I214" s="53">
        <v>18873901.390000001</v>
      </c>
    </row>
    <row r="215" spans="1:9" x14ac:dyDescent="0.25">
      <c r="A215" s="37">
        <v>815</v>
      </c>
      <c r="B215" s="37">
        <v>1151875</v>
      </c>
      <c r="C215" s="37" t="s">
        <v>3840</v>
      </c>
      <c r="D215" s="37" t="s">
        <v>3424</v>
      </c>
      <c r="E215" s="37">
        <v>0</v>
      </c>
      <c r="F215" s="37" t="s">
        <v>3442</v>
      </c>
      <c r="G215" s="37" t="s">
        <v>3841</v>
      </c>
      <c r="H215" s="37" t="s">
        <v>3423</v>
      </c>
      <c r="I215" s="53">
        <v>3231162</v>
      </c>
    </row>
    <row r="216" spans="1:9" x14ac:dyDescent="0.25">
      <c r="A216" s="37">
        <v>815</v>
      </c>
      <c r="B216" s="37">
        <v>1153043</v>
      </c>
      <c r="C216" s="37" t="s">
        <v>3842</v>
      </c>
      <c r="D216" s="37" t="s">
        <v>3424</v>
      </c>
      <c r="E216" s="37">
        <v>10000</v>
      </c>
      <c r="F216" s="37" t="s">
        <v>3442</v>
      </c>
      <c r="G216" s="37" t="s">
        <v>3843</v>
      </c>
      <c r="H216" s="37" t="s">
        <v>3423</v>
      </c>
      <c r="I216" s="53">
        <v>25131.599999999999</v>
      </c>
    </row>
    <row r="217" spans="1:9" x14ac:dyDescent="0.25">
      <c r="A217" s="37">
        <v>815</v>
      </c>
      <c r="B217" s="37">
        <v>1153991</v>
      </c>
      <c r="C217" s="37" t="s">
        <v>3844</v>
      </c>
      <c r="D217" s="37" t="s">
        <v>3424</v>
      </c>
      <c r="E217" s="37">
        <v>0</v>
      </c>
      <c r="F217" s="37" t="s">
        <v>143</v>
      </c>
      <c r="G217" s="37" t="s">
        <v>3845</v>
      </c>
      <c r="H217" s="37" t="s">
        <v>3423</v>
      </c>
      <c r="I217" s="53">
        <v>3092077.32</v>
      </c>
    </row>
    <row r="218" spans="1:9" x14ac:dyDescent="0.25">
      <c r="A218" s="37">
        <v>815</v>
      </c>
      <c r="B218" s="37">
        <v>1154017</v>
      </c>
      <c r="C218" s="37" t="s">
        <v>3846</v>
      </c>
      <c r="D218" s="37" t="s">
        <v>3424</v>
      </c>
      <c r="E218" s="37">
        <v>0</v>
      </c>
      <c r="F218" s="37" t="s">
        <v>143</v>
      </c>
      <c r="G218" s="37" t="s">
        <v>3847</v>
      </c>
      <c r="H218" s="37" t="s">
        <v>3423</v>
      </c>
      <c r="I218" s="53">
        <v>344952</v>
      </c>
    </row>
    <row r="219" spans="1:9" x14ac:dyDescent="0.25">
      <c r="A219" s="37">
        <v>815</v>
      </c>
      <c r="B219" s="37">
        <v>1154420</v>
      </c>
      <c r="C219" s="37" t="s">
        <v>1535</v>
      </c>
      <c r="D219" s="37" t="s">
        <v>3424</v>
      </c>
      <c r="E219" s="37">
        <v>0</v>
      </c>
      <c r="F219" s="37" t="s">
        <v>143</v>
      </c>
      <c r="G219" s="37" t="s">
        <v>3848</v>
      </c>
      <c r="H219" s="37" t="s">
        <v>3423</v>
      </c>
      <c r="I219" s="53">
        <v>107388</v>
      </c>
    </row>
    <row r="220" spans="1:9" x14ac:dyDescent="0.25">
      <c r="A220" s="37">
        <v>815</v>
      </c>
      <c r="B220" s="37">
        <v>1154659</v>
      </c>
      <c r="C220" s="37" t="s">
        <v>3849</v>
      </c>
      <c r="D220" s="37" t="s">
        <v>3424</v>
      </c>
      <c r="E220" s="37">
        <v>0</v>
      </c>
      <c r="F220" s="37" t="s">
        <v>3683</v>
      </c>
      <c r="G220" s="37" t="s">
        <v>3850</v>
      </c>
      <c r="H220" s="37" t="s">
        <v>3423</v>
      </c>
      <c r="I220" s="53">
        <v>1778460</v>
      </c>
    </row>
    <row r="221" spans="1:9" x14ac:dyDescent="0.25">
      <c r="A221" s="37">
        <v>815</v>
      </c>
      <c r="B221" s="37">
        <v>1154718</v>
      </c>
      <c r="C221" s="37" t="s">
        <v>3851</v>
      </c>
      <c r="D221" s="37" t="s">
        <v>3424</v>
      </c>
      <c r="E221" s="37">
        <v>0</v>
      </c>
      <c r="F221" s="37" t="s">
        <v>3455</v>
      </c>
      <c r="G221" s="37" t="s">
        <v>3852</v>
      </c>
      <c r="H221" s="37" t="s">
        <v>3423</v>
      </c>
      <c r="I221" s="53">
        <v>162973.84</v>
      </c>
    </row>
    <row r="222" spans="1:9" x14ac:dyDescent="0.25">
      <c r="A222" s="37">
        <v>815</v>
      </c>
      <c r="B222" s="37">
        <v>1154915</v>
      </c>
      <c r="C222" s="37" t="s">
        <v>60</v>
      </c>
      <c r="D222" s="37" t="s">
        <v>3424</v>
      </c>
      <c r="E222" s="37">
        <v>0</v>
      </c>
      <c r="F222" s="37" t="s">
        <v>159</v>
      </c>
      <c r="G222" s="37" t="s">
        <v>3853</v>
      </c>
      <c r="H222" s="37" t="s">
        <v>3423</v>
      </c>
      <c r="I222" s="53">
        <v>10752</v>
      </c>
    </row>
    <row r="223" spans="1:9" x14ac:dyDescent="0.25">
      <c r="A223" s="37">
        <v>815</v>
      </c>
      <c r="B223" s="37">
        <v>1154919</v>
      </c>
      <c r="C223" s="37" t="s">
        <v>3854</v>
      </c>
      <c r="D223" s="37" t="s">
        <v>3424</v>
      </c>
      <c r="E223" s="37">
        <v>0</v>
      </c>
      <c r="F223" s="37" t="s">
        <v>3442</v>
      </c>
      <c r="G223" s="37" t="s">
        <v>3855</v>
      </c>
      <c r="H223" s="37" t="s">
        <v>3423</v>
      </c>
      <c r="I223" s="53">
        <v>1647892.2</v>
      </c>
    </row>
    <row r="224" spans="1:9" x14ac:dyDescent="0.25">
      <c r="A224" s="37">
        <v>815</v>
      </c>
      <c r="B224" s="37">
        <v>1156574</v>
      </c>
      <c r="C224" s="37" t="s">
        <v>3856</v>
      </c>
      <c r="D224" s="37" t="s">
        <v>3424</v>
      </c>
      <c r="E224" s="37">
        <v>0</v>
      </c>
      <c r="F224" s="37" t="s">
        <v>3857</v>
      </c>
      <c r="G224" s="37" t="s">
        <v>3858</v>
      </c>
      <c r="H224" s="37" t="s">
        <v>3423</v>
      </c>
      <c r="I224" s="53">
        <v>983538</v>
      </c>
    </row>
    <row r="225" spans="1:9" x14ac:dyDescent="0.25">
      <c r="A225" s="37">
        <v>815</v>
      </c>
      <c r="B225" s="37">
        <v>1157569</v>
      </c>
      <c r="C225" s="37" t="s">
        <v>2052</v>
      </c>
      <c r="D225" s="37" t="s">
        <v>3424</v>
      </c>
      <c r="E225" s="37">
        <v>0</v>
      </c>
      <c r="F225" s="37" t="s">
        <v>3859</v>
      </c>
      <c r="G225" s="37" t="s">
        <v>3860</v>
      </c>
      <c r="H225" s="37" t="s">
        <v>3423</v>
      </c>
      <c r="I225" s="53">
        <v>22339994.399999999</v>
      </c>
    </row>
    <row r="226" spans="1:9" x14ac:dyDescent="0.25">
      <c r="A226" s="37">
        <v>815</v>
      </c>
      <c r="B226" s="37">
        <v>1157582</v>
      </c>
      <c r="C226" s="37" t="s">
        <v>3861</v>
      </c>
      <c r="D226" s="37" t="s">
        <v>3424</v>
      </c>
      <c r="E226" s="37">
        <v>0</v>
      </c>
      <c r="F226" s="37" t="s">
        <v>159</v>
      </c>
      <c r="G226" s="37" t="s">
        <v>3862</v>
      </c>
      <c r="H226" s="37" t="s">
        <v>3423</v>
      </c>
      <c r="I226" s="53">
        <v>8919193.1999999993</v>
      </c>
    </row>
    <row r="227" spans="1:9" x14ac:dyDescent="0.25">
      <c r="A227" s="37">
        <v>815</v>
      </c>
      <c r="B227" s="37">
        <v>1157914</v>
      </c>
      <c r="C227" s="37" t="s">
        <v>3863</v>
      </c>
      <c r="D227" s="37" t="s">
        <v>3424</v>
      </c>
      <c r="E227" s="37">
        <v>0</v>
      </c>
      <c r="F227" s="37" t="s">
        <v>3864</v>
      </c>
      <c r="G227" s="37" t="s">
        <v>3865</v>
      </c>
      <c r="H227" s="37" t="s">
        <v>3423</v>
      </c>
      <c r="I227" s="53">
        <v>933743.7</v>
      </c>
    </row>
    <row r="228" spans="1:9" x14ac:dyDescent="0.25">
      <c r="A228" s="37">
        <v>815</v>
      </c>
      <c r="B228" s="37">
        <v>1157916</v>
      </c>
      <c r="C228" s="37" t="s">
        <v>3866</v>
      </c>
      <c r="D228" s="37" t="s">
        <v>3424</v>
      </c>
      <c r="E228" s="37">
        <v>0</v>
      </c>
      <c r="F228" s="37" t="s">
        <v>3455</v>
      </c>
      <c r="G228" s="37" t="s">
        <v>3867</v>
      </c>
      <c r="H228" s="37" t="s">
        <v>3423</v>
      </c>
      <c r="I228" s="53">
        <v>62308225.68</v>
      </c>
    </row>
    <row r="229" spans="1:9" x14ac:dyDescent="0.25">
      <c r="A229" s="37">
        <v>815</v>
      </c>
      <c r="B229" s="37">
        <v>1158216</v>
      </c>
      <c r="C229" s="37" t="s">
        <v>3868</v>
      </c>
      <c r="D229" s="37" t="s">
        <v>3424</v>
      </c>
      <c r="E229" s="37">
        <v>0</v>
      </c>
      <c r="F229" s="37" t="s">
        <v>159</v>
      </c>
      <c r="G229" s="37" t="s">
        <v>3869</v>
      </c>
      <c r="H229" s="37" t="s">
        <v>3423</v>
      </c>
      <c r="I229" s="53">
        <v>137172</v>
      </c>
    </row>
    <row r="230" spans="1:9" x14ac:dyDescent="0.25">
      <c r="A230" s="37">
        <v>815</v>
      </c>
      <c r="B230" s="37">
        <v>1158703</v>
      </c>
      <c r="C230" s="37" t="s">
        <v>3870</v>
      </c>
      <c r="D230" s="37" t="s">
        <v>3424</v>
      </c>
      <c r="E230" s="37">
        <v>0</v>
      </c>
      <c r="F230" s="37" t="s">
        <v>3871</v>
      </c>
      <c r="G230" s="37" t="s">
        <v>3872</v>
      </c>
      <c r="H230" s="37" t="s">
        <v>3423</v>
      </c>
      <c r="I230" s="53">
        <v>1174585.8</v>
      </c>
    </row>
    <row r="231" spans="1:9" x14ac:dyDescent="0.25">
      <c r="A231" s="37">
        <v>815</v>
      </c>
      <c r="B231" s="37">
        <v>1158914</v>
      </c>
      <c r="C231" s="37" t="s">
        <v>3873</v>
      </c>
      <c r="D231" s="37" t="s">
        <v>3424</v>
      </c>
      <c r="E231" s="37">
        <v>0</v>
      </c>
      <c r="F231" s="37" t="s">
        <v>159</v>
      </c>
      <c r="G231" s="37" t="s">
        <v>3874</v>
      </c>
      <c r="H231" s="37" t="s">
        <v>3423</v>
      </c>
      <c r="I231" s="53">
        <v>56994</v>
      </c>
    </row>
    <row r="232" spans="1:9" x14ac:dyDescent="0.25">
      <c r="A232" s="37">
        <v>815</v>
      </c>
      <c r="B232" s="37">
        <v>1159172</v>
      </c>
      <c r="C232" s="37" t="s">
        <v>1810</v>
      </c>
      <c r="D232" s="37" t="s">
        <v>3424</v>
      </c>
      <c r="E232" s="37">
        <v>0</v>
      </c>
      <c r="F232" s="37" t="s">
        <v>3434</v>
      </c>
      <c r="G232" s="37" t="s">
        <v>3875</v>
      </c>
      <c r="H232" s="37" t="s">
        <v>3423</v>
      </c>
      <c r="I232" s="53">
        <v>853000.2</v>
      </c>
    </row>
    <row r="233" spans="1:9" x14ac:dyDescent="0.25">
      <c r="A233" s="37">
        <v>815</v>
      </c>
      <c r="B233" s="37">
        <v>1160019</v>
      </c>
      <c r="C233" s="37" t="s">
        <v>3876</v>
      </c>
      <c r="D233" s="37" t="s">
        <v>3424</v>
      </c>
      <c r="E233" s="37">
        <v>0</v>
      </c>
      <c r="F233" s="37" t="s">
        <v>159</v>
      </c>
      <c r="G233" s="37" t="s">
        <v>3877</v>
      </c>
      <c r="H233" s="37" t="s">
        <v>3423</v>
      </c>
      <c r="I233" s="53">
        <v>2046178.34</v>
      </c>
    </row>
    <row r="234" spans="1:9" x14ac:dyDescent="0.25">
      <c r="A234" s="37">
        <v>815</v>
      </c>
      <c r="B234" s="37">
        <v>1160123</v>
      </c>
      <c r="C234" s="37" t="s">
        <v>3878</v>
      </c>
      <c r="D234" s="37" t="s">
        <v>3424</v>
      </c>
      <c r="E234" s="37">
        <v>0</v>
      </c>
      <c r="F234" s="37" t="s">
        <v>159</v>
      </c>
      <c r="G234" s="37" t="s">
        <v>3879</v>
      </c>
      <c r="H234" s="37" t="s">
        <v>3423</v>
      </c>
      <c r="I234" s="53">
        <v>5670</v>
      </c>
    </row>
    <row r="235" spans="1:9" x14ac:dyDescent="0.25">
      <c r="A235" s="37">
        <v>815</v>
      </c>
      <c r="B235" s="37">
        <v>1160345</v>
      </c>
      <c r="C235" s="37" t="s">
        <v>3880</v>
      </c>
      <c r="D235" s="37" t="s">
        <v>3424</v>
      </c>
      <c r="E235" s="37">
        <v>0</v>
      </c>
      <c r="F235" s="37" t="s">
        <v>3881</v>
      </c>
      <c r="G235" s="37" t="s">
        <v>3882</v>
      </c>
      <c r="H235" s="37" t="s">
        <v>3423</v>
      </c>
      <c r="I235" s="53">
        <v>13463.86</v>
      </c>
    </row>
    <row r="236" spans="1:9" x14ac:dyDescent="0.25">
      <c r="A236" s="37">
        <v>815</v>
      </c>
      <c r="B236" s="37">
        <v>1161165</v>
      </c>
      <c r="C236" s="37" t="s">
        <v>2202</v>
      </c>
      <c r="D236" s="37" t="s">
        <v>3424</v>
      </c>
      <c r="E236" s="37">
        <v>0</v>
      </c>
      <c r="F236" s="37" t="s">
        <v>3780</v>
      </c>
      <c r="G236" s="37" t="s">
        <v>3883</v>
      </c>
      <c r="H236" s="37" t="s">
        <v>3423</v>
      </c>
      <c r="I236" s="53">
        <v>2821766.65</v>
      </c>
    </row>
    <row r="237" spans="1:9" x14ac:dyDescent="0.25">
      <c r="A237" s="37">
        <v>815</v>
      </c>
      <c r="B237" s="37">
        <v>1161337</v>
      </c>
      <c r="C237" s="37" t="s">
        <v>3884</v>
      </c>
      <c r="D237" s="37" t="s">
        <v>3424</v>
      </c>
      <c r="E237" s="37">
        <v>0</v>
      </c>
      <c r="F237" s="37" t="s">
        <v>2283</v>
      </c>
      <c r="G237" s="37" t="s">
        <v>3885</v>
      </c>
      <c r="H237" s="37" t="s">
        <v>3423</v>
      </c>
      <c r="I237" s="53">
        <v>82800</v>
      </c>
    </row>
    <row r="238" spans="1:9" x14ac:dyDescent="0.25">
      <c r="A238" s="37">
        <v>815</v>
      </c>
      <c r="B238" s="37">
        <v>1161343</v>
      </c>
      <c r="C238" s="37" t="s">
        <v>3886</v>
      </c>
      <c r="D238" s="37" t="s">
        <v>3424</v>
      </c>
      <c r="E238" s="37">
        <v>0</v>
      </c>
      <c r="F238" s="37" t="s">
        <v>3887</v>
      </c>
      <c r="G238" s="37" t="s">
        <v>3888</v>
      </c>
      <c r="H238" s="37" t="s">
        <v>3423</v>
      </c>
      <c r="I238" s="53">
        <v>461561.28</v>
      </c>
    </row>
    <row r="239" spans="1:9" x14ac:dyDescent="0.25">
      <c r="A239" s="37">
        <v>815</v>
      </c>
      <c r="B239" s="37">
        <v>1161651</v>
      </c>
      <c r="C239" s="37" t="s">
        <v>3889</v>
      </c>
      <c r="D239" s="37" t="s">
        <v>3424</v>
      </c>
      <c r="E239" s="37">
        <v>0</v>
      </c>
      <c r="F239" s="37" t="s">
        <v>3455</v>
      </c>
      <c r="G239" s="37" t="s">
        <v>3890</v>
      </c>
      <c r="H239" s="37" t="s">
        <v>3423</v>
      </c>
      <c r="I239" s="53">
        <v>849641.18</v>
      </c>
    </row>
    <row r="240" spans="1:9" x14ac:dyDescent="0.25">
      <c r="A240" s="37">
        <v>815</v>
      </c>
      <c r="B240" s="37">
        <v>1162110</v>
      </c>
      <c r="C240" s="37" t="s">
        <v>3891</v>
      </c>
      <c r="D240" s="37" t="s">
        <v>3424</v>
      </c>
      <c r="E240" s="37">
        <v>0</v>
      </c>
      <c r="F240" s="37" t="s">
        <v>3665</v>
      </c>
      <c r="G240" s="37" t="s">
        <v>3892</v>
      </c>
      <c r="H240" s="37" t="s">
        <v>3423</v>
      </c>
      <c r="I240" s="53">
        <v>777254.40000000002</v>
      </c>
    </row>
    <row r="241" spans="1:9" x14ac:dyDescent="0.25">
      <c r="A241" s="37">
        <v>815</v>
      </c>
      <c r="B241" s="37">
        <v>1162444</v>
      </c>
      <c r="C241" s="37" t="s">
        <v>1880</v>
      </c>
      <c r="D241" s="37" t="s">
        <v>3424</v>
      </c>
      <c r="E241" s="37">
        <v>0</v>
      </c>
      <c r="F241" s="37" t="s">
        <v>3451</v>
      </c>
      <c r="G241" s="37" t="s">
        <v>3893</v>
      </c>
      <c r="H241" s="37" t="s">
        <v>3423</v>
      </c>
      <c r="I241" s="53">
        <v>2202641.02</v>
      </c>
    </row>
    <row r="242" spans="1:9" x14ac:dyDescent="0.25">
      <c r="A242" s="37">
        <v>815</v>
      </c>
      <c r="B242" s="37">
        <v>1162666</v>
      </c>
      <c r="C242" s="37" t="s">
        <v>1537</v>
      </c>
      <c r="D242" s="37" t="s">
        <v>3424</v>
      </c>
      <c r="E242" s="37">
        <v>20000</v>
      </c>
      <c r="F242" s="37" t="s">
        <v>159</v>
      </c>
      <c r="G242" s="37" t="s">
        <v>3894</v>
      </c>
      <c r="H242" s="37" t="s">
        <v>3423</v>
      </c>
      <c r="I242" s="53">
        <v>11449220.4</v>
      </c>
    </row>
    <row r="243" spans="1:9" x14ac:dyDescent="0.25">
      <c r="A243" s="37">
        <v>815</v>
      </c>
      <c r="B243" s="37">
        <v>1162918</v>
      </c>
      <c r="C243" s="37" t="s">
        <v>3895</v>
      </c>
      <c r="D243" s="37" t="s">
        <v>3424</v>
      </c>
      <c r="E243" s="37">
        <v>0</v>
      </c>
      <c r="F243" s="37" t="s">
        <v>3554</v>
      </c>
      <c r="G243" s="37" t="s">
        <v>3896</v>
      </c>
      <c r="H243" s="37" t="s">
        <v>3423</v>
      </c>
      <c r="I243" s="53">
        <v>3923038.68</v>
      </c>
    </row>
    <row r="244" spans="1:9" x14ac:dyDescent="0.25">
      <c r="A244" s="37">
        <v>815</v>
      </c>
      <c r="B244" s="37">
        <v>1163167</v>
      </c>
      <c r="C244" s="37" t="s">
        <v>3897</v>
      </c>
      <c r="D244" s="37" t="s">
        <v>3424</v>
      </c>
      <c r="E244" s="37">
        <v>0</v>
      </c>
      <c r="F244" s="37" t="s">
        <v>3455</v>
      </c>
      <c r="G244" s="37" t="s">
        <v>3898</v>
      </c>
      <c r="H244" s="37" t="s">
        <v>3423</v>
      </c>
      <c r="I244" s="53">
        <v>80938.37</v>
      </c>
    </row>
    <row r="245" spans="1:9" x14ac:dyDescent="0.25">
      <c r="A245" s="37">
        <v>815</v>
      </c>
      <c r="B245" s="37">
        <v>1163750</v>
      </c>
      <c r="C245" s="37" t="s">
        <v>3899</v>
      </c>
      <c r="D245" s="37" t="s">
        <v>3424</v>
      </c>
      <c r="E245" s="37">
        <v>0</v>
      </c>
      <c r="F245" s="37" t="s">
        <v>3442</v>
      </c>
      <c r="G245" s="37" t="s">
        <v>3900</v>
      </c>
      <c r="H245" s="37" t="s">
        <v>3423</v>
      </c>
      <c r="I245" s="53">
        <v>228182.39999999999</v>
      </c>
    </row>
    <row r="246" spans="1:9" x14ac:dyDescent="0.25">
      <c r="A246" s="37">
        <v>815</v>
      </c>
      <c r="B246" s="37">
        <v>1163902</v>
      </c>
      <c r="C246" s="37" t="s">
        <v>3901</v>
      </c>
      <c r="D246" s="37" t="s">
        <v>3424</v>
      </c>
      <c r="E246" s="37">
        <v>0</v>
      </c>
      <c r="F246" s="37" t="s">
        <v>143</v>
      </c>
      <c r="G246" s="37" t="s">
        <v>3902</v>
      </c>
      <c r="H246" s="37" t="s">
        <v>3423</v>
      </c>
      <c r="I246" s="53">
        <v>6596068.5300000003</v>
      </c>
    </row>
    <row r="247" spans="1:9" x14ac:dyDescent="0.25">
      <c r="A247" s="37">
        <v>815</v>
      </c>
      <c r="B247" s="37">
        <v>1164115</v>
      </c>
      <c r="C247" s="37" t="s">
        <v>1726</v>
      </c>
      <c r="D247" s="37" t="s">
        <v>3424</v>
      </c>
      <c r="E247" s="37">
        <v>0</v>
      </c>
      <c r="F247" s="37" t="s">
        <v>143</v>
      </c>
      <c r="G247" s="37" t="s">
        <v>3903</v>
      </c>
      <c r="H247" s="37" t="s">
        <v>3423</v>
      </c>
      <c r="I247" s="53">
        <v>2915902.8</v>
      </c>
    </row>
    <row r="248" spans="1:9" x14ac:dyDescent="0.25">
      <c r="A248" s="37">
        <v>815</v>
      </c>
      <c r="B248" s="37">
        <v>1164116</v>
      </c>
      <c r="C248" s="37" t="s">
        <v>3904</v>
      </c>
      <c r="D248" s="37" t="s">
        <v>3424</v>
      </c>
      <c r="E248" s="37">
        <v>0</v>
      </c>
      <c r="F248" s="37" t="s">
        <v>3864</v>
      </c>
      <c r="G248" s="37" t="s">
        <v>3905</v>
      </c>
      <c r="H248" s="37" t="s">
        <v>3423</v>
      </c>
      <c r="I248" s="53">
        <v>816165.9</v>
      </c>
    </row>
    <row r="249" spans="1:9" x14ac:dyDescent="0.25">
      <c r="A249" s="37">
        <v>815</v>
      </c>
      <c r="B249" s="37">
        <v>1164498</v>
      </c>
      <c r="C249" s="37" t="s">
        <v>3906</v>
      </c>
      <c r="D249" s="37" t="s">
        <v>3424</v>
      </c>
      <c r="E249" s="37">
        <v>0</v>
      </c>
      <c r="F249" s="37" t="s">
        <v>3554</v>
      </c>
      <c r="G249" s="37" t="s">
        <v>3907</v>
      </c>
      <c r="H249" s="37" t="s">
        <v>3423</v>
      </c>
      <c r="I249" s="53">
        <v>406560</v>
      </c>
    </row>
    <row r="250" spans="1:9" x14ac:dyDescent="0.25">
      <c r="A250" s="37">
        <v>815</v>
      </c>
      <c r="B250" s="37">
        <v>1166281</v>
      </c>
      <c r="C250" s="37" t="s">
        <v>3908</v>
      </c>
      <c r="D250" s="37" t="s">
        <v>3424</v>
      </c>
      <c r="E250" s="37">
        <v>0</v>
      </c>
      <c r="F250" s="37" t="s">
        <v>3455</v>
      </c>
      <c r="G250" s="37" t="s">
        <v>3909</v>
      </c>
      <c r="H250" s="37" t="s">
        <v>3423</v>
      </c>
      <c r="I250" s="53">
        <v>141672.60999999999</v>
      </c>
    </row>
    <row r="251" spans="1:9" x14ac:dyDescent="0.25">
      <c r="A251" s="37">
        <v>815</v>
      </c>
      <c r="B251" s="37">
        <v>1166632</v>
      </c>
      <c r="C251" s="37" t="s">
        <v>359</v>
      </c>
      <c r="D251" s="37" t="s">
        <v>3424</v>
      </c>
      <c r="E251" s="37">
        <v>0</v>
      </c>
      <c r="F251" s="37" t="s">
        <v>3442</v>
      </c>
      <c r="G251" s="37" t="s">
        <v>3910</v>
      </c>
      <c r="H251" s="37" t="s">
        <v>3423</v>
      </c>
      <c r="I251" s="53">
        <v>226992</v>
      </c>
    </row>
    <row r="252" spans="1:9" x14ac:dyDescent="0.25">
      <c r="A252" s="37">
        <v>815</v>
      </c>
      <c r="B252" s="37">
        <v>1166925</v>
      </c>
      <c r="C252" s="37" t="s">
        <v>3911</v>
      </c>
      <c r="D252" s="37" t="s">
        <v>3424</v>
      </c>
      <c r="E252" s="37">
        <v>0</v>
      </c>
      <c r="F252" s="37" t="s">
        <v>159</v>
      </c>
      <c r="G252" s="37" t="s">
        <v>3912</v>
      </c>
      <c r="H252" s="37" t="s">
        <v>3423</v>
      </c>
      <c r="I252" s="53">
        <v>507175.2</v>
      </c>
    </row>
    <row r="253" spans="1:9" x14ac:dyDescent="0.25">
      <c r="A253" s="37">
        <v>815</v>
      </c>
      <c r="B253" s="37">
        <v>1167161</v>
      </c>
      <c r="C253" s="37" t="s">
        <v>3913</v>
      </c>
      <c r="D253" s="37" t="s">
        <v>3424</v>
      </c>
      <c r="E253" s="37">
        <v>0</v>
      </c>
      <c r="F253" s="37" t="s">
        <v>3571</v>
      </c>
      <c r="G253" s="37" t="s">
        <v>3914</v>
      </c>
      <c r="H253" s="37" t="s">
        <v>3423</v>
      </c>
      <c r="I253" s="53">
        <v>176232</v>
      </c>
    </row>
    <row r="254" spans="1:9" x14ac:dyDescent="0.25">
      <c r="A254" s="37">
        <v>815</v>
      </c>
      <c r="B254" s="37">
        <v>1167412</v>
      </c>
      <c r="C254" s="37" t="s">
        <v>3915</v>
      </c>
      <c r="D254" s="37" t="s">
        <v>3424</v>
      </c>
      <c r="E254" s="37">
        <v>0</v>
      </c>
      <c r="F254" s="37" t="s">
        <v>3588</v>
      </c>
      <c r="G254" s="37" t="s">
        <v>3916</v>
      </c>
      <c r="H254" s="37" t="s">
        <v>3423</v>
      </c>
      <c r="I254" s="53">
        <v>989944.55</v>
      </c>
    </row>
    <row r="255" spans="1:9" x14ac:dyDescent="0.25">
      <c r="A255" s="37">
        <v>815</v>
      </c>
      <c r="B255" s="37">
        <v>1168035</v>
      </c>
      <c r="C255" s="37" t="s">
        <v>3917</v>
      </c>
      <c r="D255" s="37" t="s">
        <v>3424</v>
      </c>
      <c r="E255" s="37">
        <v>0</v>
      </c>
      <c r="F255" s="37" t="s">
        <v>3554</v>
      </c>
      <c r="G255" s="37" t="s">
        <v>3918</v>
      </c>
      <c r="H255" s="37" t="s">
        <v>3423</v>
      </c>
      <c r="I255" s="53">
        <v>12906838.439999999</v>
      </c>
    </row>
    <row r="256" spans="1:9" x14ac:dyDescent="0.25">
      <c r="A256" s="37">
        <v>815</v>
      </c>
      <c r="B256" s="37">
        <v>1168167</v>
      </c>
      <c r="C256" s="37" t="s">
        <v>173</v>
      </c>
      <c r="D256" s="37" t="s">
        <v>3424</v>
      </c>
      <c r="E256" s="37">
        <v>0</v>
      </c>
      <c r="F256" s="37" t="s">
        <v>3683</v>
      </c>
      <c r="G256" s="37" t="s">
        <v>3919</v>
      </c>
      <c r="H256" s="37" t="s">
        <v>3423</v>
      </c>
      <c r="I256" s="53">
        <v>241791</v>
      </c>
    </row>
    <row r="257" spans="1:9" x14ac:dyDescent="0.25">
      <c r="A257" s="37">
        <v>815</v>
      </c>
      <c r="B257" s="37">
        <v>1168238</v>
      </c>
      <c r="C257" s="37" t="s">
        <v>3920</v>
      </c>
      <c r="D257" s="37" t="s">
        <v>3424</v>
      </c>
      <c r="E257" s="37">
        <v>0</v>
      </c>
      <c r="F257" s="37" t="s">
        <v>3921</v>
      </c>
      <c r="G257" s="37" t="s">
        <v>3922</v>
      </c>
      <c r="H257" s="37" t="s">
        <v>3423</v>
      </c>
      <c r="I257" s="53">
        <v>4380</v>
      </c>
    </row>
    <row r="258" spans="1:9" x14ac:dyDescent="0.25">
      <c r="A258" s="37">
        <v>815</v>
      </c>
      <c r="B258" s="37">
        <v>1168506</v>
      </c>
      <c r="C258" s="37" t="s">
        <v>3923</v>
      </c>
      <c r="D258" s="37" t="s">
        <v>3424</v>
      </c>
      <c r="E258" s="37">
        <v>0</v>
      </c>
      <c r="F258" s="37" t="s">
        <v>3455</v>
      </c>
      <c r="G258" s="37" t="s">
        <v>3924</v>
      </c>
      <c r="H258" s="37" t="s">
        <v>3423</v>
      </c>
      <c r="I258" s="53">
        <v>823296</v>
      </c>
    </row>
    <row r="259" spans="1:9" x14ac:dyDescent="0.25">
      <c r="A259" s="37">
        <v>815</v>
      </c>
      <c r="B259" s="37">
        <v>1168639</v>
      </c>
      <c r="C259" s="37" t="s">
        <v>3925</v>
      </c>
      <c r="D259" s="37" t="s">
        <v>3424</v>
      </c>
      <c r="E259" s="37">
        <v>0</v>
      </c>
      <c r="F259" s="37" t="s">
        <v>3434</v>
      </c>
      <c r="G259" s="37" t="s">
        <v>3926</v>
      </c>
      <c r="H259" s="37" t="s">
        <v>3423</v>
      </c>
      <c r="I259" s="53">
        <v>9163113.8300000001</v>
      </c>
    </row>
    <row r="260" spans="1:9" x14ac:dyDescent="0.25">
      <c r="A260" s="37">
        <v>815</v>
      </c>
      <c r="B260" s="37">
        <v>1169270</v>
      </c>
      <c r="C260" s="37" t="s">
        <v>3927</v>
      </c>
      <c r="D260" s="37" t="s">
        <v>3424</v>
      </c>
      <c r="E260" s="37">
        <v>0</v>
      </c>
      <c r="F260" s="37" t="s">
        <v>3515</v>
      </c>
      <c r="G260" s="37" t="s">
        <v>3928</v>
      </c>
      <c r="H260" s="37" t="s">
        <v>3423</v>
      </c>
      <c r="I260" s="53">
        <v>971582.4</v>
      </c>
    </row>
    <row r="261" spans="1:9" x14ac:dyDescent="0.25">
      <c r="A261" s="37">
        <v>815</v>
      </c>
      <c r="B261" s="37">
        <v>1169342</v>
      </c>
      <c r="C261" s="37" t="s">
        <v>251</v>
      </c>
      <c r="D261" s="37" t="s">
        <v>3424</v>
      </c>
      <c r="E261" s="37">
        <v>0</v>
      </c>
      <c r="F261" s="37" t="s">
        <v>143</v>
      </c>
      <c r="G261" s="37" t="s">
        <v>3929</v>
      </c>
      <c r="H261" s="37" t="s">
        <v>3423</v>
      </c>
      <c r="I261" s="53">
        <v>233895</v>
      </c>
    </row>
    <row r="262" spans="1:9" x14ac:dyDescent="0.25">
      <c r="A262" s="37">
        <v>815</v>
      </c>
      <c r="B262" s="37">
        <v>1169801</v>
      </c>
      <c r="C262" s="37" t="s">
        <v>3930</v>
      </c>
      <c r="D262" s="37" t="s">
        <v>3424</v>
      </c>
      <c r="E262" s="37">
        <v>0</v>
      </c>
      <c r="F262" s="37" t="s">
        <v>3455</v>
      </c>
      <c r="G262" s="37" t="s">
        <v>3931</v>
      </c>
      <c r="H262" s="37" t="s">
        <v>3423</v>
      </c>
      <c r="I262" s="53">
        <v>750180.58</v>
      </c>
    </row>
    <row r="263" spans="1:9" x14ac:dyDescent="0.25">
      <c r="A263" s="37">
        <v>815</v>
      </c>
      <c r="B263" s="37">
        <v>1170020</v>
      </c>
      <c r="C263" s="37" t="s">
        <v>3932</v>
      </c>
      <c r="D263" s="37" t="s">
        <v>3424</v>
      </c>
      <c r="E263" s="37">
        <v>0</v>
      </c>
      <c r="F263" s="37" t="s">
        <v>3571</v>
      </c>
      <c r="G263" s="37" t="s">
        <v>3933</v>
      </c>
      <c r="H263" s="37" t="s">
        <v>3423</v>
      </c>
      <c r="I263" s="37">
        <v>-3765.6</v>
      </c>
    </row>
    <row r="264" spans="1:9" x14ac:dyDescent="0.25">
      <c r="A264" s="37">
        <v>815</v>
      </c>
      <c r="B264" s="37">
        <v>1170023</v>
      </c>
      <c r="C264" s="37" t="s">
        <v>3934</v>
      </c>
      <c r="D264" s="37" t="s">
        <v>3424</v>
      </c>
      <c r="E264" s="37">
        <v>0</v>
      </c>
      <c r="F264" s="37" t="s">
        <v>3478</v>
      </c>
      <c r="G264" s="37" t="s">
        <v>3935</v>
      </c>
      <c r="H264" s="37" t="s">
        <v>3423</v>
      </c>
      <c r="I264" s="53">
        <v>35520</v>
      </c>
    </row>
    <row r="265" spans="1:9" x14ac:dyDescent="0.25">
      <c r="A265" s="37">
        <v>815</v>
      </c>
      <c r="B265" s="37">
        <v>1170478</v>
      </c>
      <c r="C265" s="37" t="s">
        <v>3936</v>
      </c>
      <c r="D265" s="37" t="s">
        <v>3424</v>
      </c>
      <c r="E265" s="37">
        <v>0</v>
      </c>
      <c r="F265" s="37" t="s">
        <v>3455</v>
      </c>
      <c r="G265" s="37" t="s">
        <v>3937</v>
      </c>
      <c r="H265" s="37" t="s">
        <v>3423</v>
      </c>
      <c r="I265" s="53">
        <v>1003039.2</v>
      </c>
    </row>
    <row r="266" spans="1:9" x14ac:dyDescent="0.25">
      <c r="A266" s="37">
        <v>815</v>
      </c>
      <c r="B266" s="37">
        <v>1170607</v>
      </c>
      <c r="C266" s="37" t="s">
        <v>3938</v>
      </c>
      <c r="D266" s="37" t="s">
        <v>3424</v>
      </c>
      <c r="E266" s="37">
        <v>0</v>
      </c>
      <c r="F266" s="37" t="s">
        <v>3442</v>
      </c>
      <c r="G266" s="37" t="s">
        <v>3939</v>
      </c>
      <c r="H266" s="37" t="s">
        <v>3423</v>
      </c>
      <c r="I266" s="53">
        <v>2792364</v>
      </c>
    </row>
    <row r="267" spans="1:9" x14ac:dyDescent="0.25">
      <c r="A267" s="37">
        <v>815</v>
      </c>
      <c r="B267" s="37">
        <v>1170732</v>
      </c>
      <c r="C267" s="37" t="s">
        <v>3940</v>
      </c>
      <c r="D267" s="37" t="s">
        <v>3424</v>
      </c>
      <c r="E267" s="37">
        <v>0</v>
      </c>
      <c r="F267" s="37" t="s">
        <v>143</v>
      </c>
      <c r="G267" s="37" t="s">
        <v>3941</v>
      </c>
      <c r="H267" s="37" t="s">
        <v>3423</v>
      </c>
      <c r="I267" s="53">
        <v>294198</v>
      </c>
    </row>
    <row r="268" spans="1:9" x14ac:dyDescent="0.25">
      <c r="A268" s="37">
        <v>815</v>
      </c>
      <c r="B268" s="37">
        <v>1170959</v>
      </c>
      <c r="C268" s="37" t="s">
        <v>3073</v>
      </c>
      <c r="D268" s="37" t="s">
        <v>3424</v>
      </c>
      <c r="E268" s="37">
        <v>0</v>
      </c>
      <c r="F268" s="37" t="s">
        <v>159</v>
      </c>
      <c r="G268" s="37" t="s">
        <v>3942</v>
      </c>
      <c r="H268" s="37" t="s">
        <v>3423</v>
      </c>
      <c r="I268" s="53">
        <v>45408</v>
      </c>
    </row>
    <row r="269" spans="1:9" x14ac:dyDescent="0.25">
      <c r="A269" s="37">
        <v>815</v>
      </c>
      <c r="B269" s="37">
        <v>1171070</v>
      </c>
      <c r="C269" s="37" t="s">
        <v>3943</v>
      </c>
      <c r="D269" s="37" t="s">
        <v>3424</v>
      </c>
      <c r="E269" s="37">
        <v>0</v>
      </c>
      <c r="F269" s="37" t="s">
        <v>3943</v>
      </c>
      <c r="G269" s="37" t="s">
        <v>3943</v>
      </c>
      <c r="H269" s="37" t="s">
        <v>3423</v>
      </c>
      <c r="I269" s="53">
        <v>594305.4</v>
      </c>
    </row>
    <row r="270" spans="1:9" x14ac:dyDescent="0.25">
      <c r="A270" s="37">
        <v>815</v>
      </c>
      <c r="B270" s="37">
        <v>1171237</v>
      </c>
      <c r="C270" s="37" t="s">
        <v>2012</v>
      </c>
      <c r="D270" s="37" t="s">
        <v>3424</v>
      </c>
      <c r="E270" s="37">
        <v>0</v>
      </c>
      <c r="F270" s="37" t="s">
        <v>3944</v>
      </c>
      <c r="G270" s="37" t="s">
        <v>3945</v>
      </c>
      <c r="H270" s="37" t="s">
        <v>3423</v>
      </c>
      <c r="I270" s="53">
        <v>4495445.4000000004</v>
      </c>
    </row>
    <row r="271" spans="1:9" x14ac:dyDescent="0.25">
      <c r="A271" s="37">
        <v>815</v>
      </c>
      <c r="B271" s="37">
        <v>1172645</v>
      </c>
      <c r="C271" s="37" t="s">
        <v>235</v>
      </c>
      <c r="D271" s="37" t="s">
        <v>3424</v>
      </c>
      <c r="E271" s="37">
        <v>0</v>
      </c>
      <c r="F271" s="37" t="s">
        <v>159</v>
      </c>
      <c r="G271" s="37" t="s">
        <v>3946</v>
      </c>
      <c r="H271" s="37" t="s">
        <v>3423</v>
      </c>
      <c r="I271" s="53">
        <v>316132.2</v>
      </c>
    </row>
    <row r="272" spans="1:9" x14ac:dyDescent="0.25">
      <c r="A272" s="37">
        <v>815</v>
      </c>
      <c r="B272" s="37">
        <v>1173080</v>
      </c>
      <c r="C272" s="37" t="s">
        <v>194</v>
      </c>
      <c r="D272" s="37" t="s">
        <v>3424</v>
      </c>
      <c r="E272" s="37">
        <v>0</v>
      </c>
      <c r="F272" s="37" t="s">
        <v>143</v>
      </c>
      <c r="G272" s="37" t="s">
        <v>3947</v>
      </c>
      <c r="H272" s="37" t="s">
        <v>3423</v>
      </c>
      <c r="I272" s="53">
        <v>115557.94</v>
      </c>
    </row>
    <row r="273" spans="1:9" x14ac:dyDescent="0.25">
      <c r="A273" s="37">
        <v>815</v>
      </c>
      <c r="B273" s="37">
        <v>1173688</v>
      </c>
      <c r="C273" s="37" t="s">
        <v>968</v>
      </c>
      <c r="D273" s="37" t="s">
        <v>3424</v>
      </c>
      <c r="E273" s="37">
        <v>0</v>
      </c>
      <c r="F273" s="37" t="s">
        <v>3442</v>
      </c>
      <c r="G273" s="37" t="s">
        <v>3948</v>
      </c>
      <c r="H273" s="37" t="s">
        <v>3423</v>
      </c>
      <c r="I273" s="53">
        <v>2526295.2000000002</v>
      </c>
    </row>
    <row r="274" spans="1:9" x14ac:dyDescent="0.25">
      <c r="A274" s="37">
        <v>815</v>
      </c>
      <c r="B274" s="37">
        <v>1173888</v>
      </c>
      <c r="C274" s="37" t="s">
        <v>2429</v>
      </c>
      <c r="D274" s="37" t="s">
        <v>3424</v>
      </c>
      <c r="E274" s="37">
        <v>0</v>
      </c>
      <c r="F274" s="37" t="s">
        <v>3949</v>
      </c>
      <c r="G274" s="37" t="s">
        <v>3950</v>
      </c>
      <c r="H274" s="37" t="s">
        <v>3423</v>
      </c>
      <c r="I274" s="53">
        <v>19008</v>
      </c>
    </row>
    <row r="275" spans="1:9" x14ac:dyDescent="0.25">
      <c r="A275" s="37">
        <v>815</v>
      </c>
      <c r="B275" s="37">
        <v>1174061</v>
      </c>
      <c r="C275" s="37" t="s">
        <v>3951</v>
      </c>
      <c r="D275" s="37" t="s">
        <v>3424</v>
      </c>
      <c r="E275" s="37">
        <v>0</v>
      </c>
      <c r="F275" s="37" t="s">
        <v>159</v>
      </c>
      <c r="G275" s="37" t="s">
        <v>3952</v>
      </c>
      <c r="H275" s="37" t="s">
        <v>3423</v>
      </c>
      <c r="I275" s="53">
        <v>298140</v>
      </c>
    </row>
    <row r="276" spans="1:9" x14ac:dyDescent="0.25">
      <c r="A276" s="37">
        <v>815</v>
      </c>
      <c r="B276" s="37">
        <v>1174063</v>
      </c>
      <c r="C276" s="37" t="s">
        <v>3953</v>
      </c>
      <c r="D276" s="37" t="s">
        <v>3424</v>
      </c>
      <c r="E276" s="37">
        <v>0</v>
      </c>
      <c r="F276" s="37" t="s">
        <v>157</v>
      </c>
      <c r="G276" s="37" t="s">
        <v>3954</v>
      </c>
      <c r="H276" s="37" t="s">
        <v>3423</v>
      </c>
      <c r="I276" s="53">
        <v>48408</v>
      </c>
    </row>
    <row r="277" spans="1:9" x14ac:dyDescent="0.25">
      <c r="A277" s="37">
        <v>815</v>
      </c>
      <c r="B277" s="37">
        <v>1174192</v>
      </c>
      <c r="C277" s="37" t="s">
        <v>3955</v>
      </c>
      <c r="D277" s="37" t="s">
        <v>3424</v>
      </c>
      <c r="E277" s="37">
        <v>0</v>
      </c>
      <c r="F277" s="37" t="s">
        <v>3478</v>
      </c>
      <c r="G277" s="37" t="s">
        <v>3956</v>
      </c>
      <c r="H277" s="37" t="s">
        <v>3423</v>
      </c>
      <c r="I277" s="53">
        <v>633627</v>
      </c>
    </row>
    <row r="278" spans="1:9" x14ac:dyDescent="0.25">
      <c r="A278" s="37">
        <v>815</v>
      </c>
      <c r="B278" s="37">
        <v>1174489</v>
      </c>
      <c r="C278" s="37" t="s">
        <v>3957</v>
      </c>
      <c r="D278" s="37" t="s">
        <v>3424</v>
      </c>
      <c r="E278" s="37">
        <v>80000</v>
      </c>
      <c r="F278" s="37" t="s">
        <v>159</v>
      </c>
      <c r="G278" s="37" t="s">
        <v>3958</v>
      </c>
      <c r="H278" s="37" t="s">
        <v>3423</v>
      </c>
      <c r="I278" s="53">
        <v>209526.24</v>
      </c>
    </row>
    <row r="279" spans="1:9" x14ac:dyDescent="0.25">
      <c r="A279" s="37">
        <v>815</v>
      </c>
      <c r="B279" s="37">
        <v>1174490</v>
      </c>
      <c r="C279" s="37" t="s">
        <v>3959</v>
      </c>
      <c r="D279" s="37" t="s">
        <v>3424</v>
      </c>
      <c r="E279" s="37">
        <v>0</v>
      </c>
      <c r="F279" s="37" t="s">
        <v>3780</v>
      </c>
      <c r="G279" s="37" t="s">
        <v>3960</v>
      </c>
      <c r="H279" s="37" t="s">
        <v>3423</v>
      </c>
      <c r="I279" s="53">
        <v>34580458.399999999</v>
      </c>
    </row>
    <row r="280" spans="1:9" x14ac:dyDescent="0.25">
      <c r="A280" s="37">
        <v>815</v>
      </c>
      <c r="B280" s="37">
        <v>1175601</v>
      </c>
      <c r="C280" s="37" t="s">
        <v>3961</v>
      </c>
      <c r="D280" s="37" t="s">
        <v>3424</v>
      </c>
      <c r="E280" s="37">
        <v>0</v>
      </c>
      <c r="F280" s="37" t="s">
        <v>143</v>
      </c>
      <c r="G280" s="37" t="s">
        <v>3962</v>
      </c>
      <c r="H280" s="37" t="s">
        <v>3423</v>
      </c>
      <c r="I280" s="53">
        <v>43534.8</v>
      </c>
    </row>
    <row r="281" spans="1:9" x14ac:dyDescent="0.25">
      <c r="A281" s="37">
        <v>815</v>
      </c>
      <c r="B281" s="37">
        <v>1175886</v>
      </c>
      <c r="C281" s="37" t="s">
        <v>3963</v>
      </c>
      <c r="D281" s="37" t="s">
        <v>3424</v>
      </c>
      <c r="E281" s="37">
        <v>0</v>
      </c>
      <c r="F281" s="37" t="s">
        <v>3455</v>
      </c>
      <c r="G281" s="37" t="s">
        <v>3964</v>
      </c>
      <c r="H281" s="37" t="s">
        <v>3423</v>
      </c>
      <c r="I281" s="53">
        <v>58488843.409999996</v>
      </c>
    </row>
    <row r="282" spans="1:9" x14ac:dyDescent="0.25">
      <c r="A282" s="37">
        <v>815</v>
      </c>
      <c r="B282" s="37">
        <v>1175892</v>
      </c>
      <c r="C282" s="37" t="s">
        <v>3965</v>
      </c>
      <c r="D282" s="37" t="s">
        <v>3424</v>
      </c>
      <c r="E282" s="37">
        <v>0</v>
      </c>
      <c r="F282" s="37" t="s">
        <v>3554</v>
      </c>
      <c r="G282" s="37" t="s">
        <v>3966</v>
      </c>
      <c r="H282" s="37" t="s">
        <v>3423</v>
      </c>
      <c r="I282" s="53">
        <v>6250089.4000000004</v>
      </c>
    </row>
    <row r="283" spans="1:9" x14ac:dyDescent="0.25">
      <c r="A283" s="37">
        <v>815</v>
      </c>
      <c r="B283" s="37">
        <v>1176042</v>
      </c>
      <c r="C283" s="37" t="s">
        <v>3967</v>
      </c>
      <c r="D283" s="37" t="s">
        <v>3424</v>
      </c>
      <c r="E283" s="37">
        <v>0</v>
      </c>
      <c r="F283" s="37" t="s">
        <v>3683</v>
      </c>
      <c r="G283" s="37" t="s">
        <v>3968</v>
      </c>
      <c r="H283" s="37" t="s">
        <v>3423</v>
      </c>
      <c r="I283" s="53">
        <v>2420.4</v>
      </c>
    </row>
    <row r="284" spans="1:9" x14ac:dyDescent="0.25">
      <c r="A284" s="37">
        <v>815</v>
      </c>
      <c r="B284" s="37">
        <v>1177585</v>
      </c>
      <c r="C284" s="37" t="s">
        <v>3969</v>
      </c>
      <c r="D284" s="37" t="s">
        <v>3424</v>
      </c>
      <c r="E284" s="37">
        <v>0</v>
      </c>
      <c r="F284" s="37" t="s">
        <v>3571</v>
      </c>
      <c r="G284" s="37" t="s">
        <v>3970</v>
      </c>
      <c r="H284" s="37" t="s">
        <v>3423</v>
      </c>
      <c r="I284" s="53">
        <v>167844</v>
      </c>
    </row>
    <row r="285" spans="1:9" x14ac:dyDescent="0.25">
      <c r="A285" s="37">
        <v>815</v>
      </c>
      <c r="B285" s="37">
        <v>1177825</v>
      </c>
      <c r="C285" s="37" t="s">
        <v>3971</v>
      </c>
      <c r="D285" s="37" t="s">
        <v>3424</v>
      </c>
      <c r="E285" s="37">
        <v>0</v>
      </c>
      <c r="F285" s="37" t="s">
        <v>3515</v>
      </c>
      <c r="G285" s="37" t="s">
        <v>3972</v>
      </c>
      <c r="H285" s="37" t="s">
        <v>3423</v>
      </c>
      <c r="I285" s="53">
        <v>1908426</v>
      </c>
    </row>
    <row r="286" spans="1:9" x14ac:dyDescent="0.25">
      <c r="A286" s="37">
        <v>815</v>
      </c>
      <c r="B286" s="37">
        <v>1177960</v>
      </c>
      <c r="C286" s="37" t="s">
        <v>3973</v>
      </c>
      <c r="D286" s="37" t="s">
        <v>3424</v>
      </c>
      <c r="E286" s="37">
        <v>0</v>
      </c>
      <c r="F286" s="37" t="s">
        <v>3571</v>
      </c>
      <c r="G286" s="37" t="s">
        <v>3974</v>
      </c>
      <c r="H286" s="37" t="s">
        <v>3423</v>
      </c>
      <c r="I286" s="37">
        <v>-2880</v>
      </c>
    </row>
    <row r="287" spans="1:9" x14ac:dyDescent="0.25">
      <c r="A287" s="37">
        <v>815</v>
      </c>
      <c r="B287" s="37">
        <v>1178139</v>
      </c>
      <c r="C287" s="37" t="s">
        <v>3975</v>
      </c>
      <c r="D287" s="37" t="s">
        <v>3424</v>
      </c>
      <c r="E287" s="37">
        <v>0</v>
      </c>
      <c r="F287" s="37" t="s">
        <v>159</v>
      </c>
      <c r="G287" s="37" t="s">
        <v>3976</v>
      </c>
      <c r="H287" s="37" t="s">
        <v>3423</v>
      </c>
      <c r="I287" s="53">
        <v>195750</v>
      </c>
    </row>
    <row r="288" spans="1:9" x14ac:dyDescent="0.25">
      <c r="A288" s="37">
        <v>815</v>
      </c>
      <c r="B288" s="37">
        <v>1178312</v>
      </c>
      <c r="C288" s="37" t="s">
        <v>3977</v>
      </c>
      <c r="D288" s="37" t="s">
        <v>3424</v>
      </c>
      <c r="E288" s="37">
        <v>0</v>
      </c>
      <c r="F288" s="37" t="s">
        <v>3571</v>
      </c>
      <c r="G288" s="37" t="s">
        <v>3978</v>
      </c>
      <c r="H288" s="37" t="s">
        <v>3423</v>
      </c>
      <c r="I288" s="53">
        <v>1593066</v>
      </c>
    </row>
    <row r="289" spans="1:9" x14ac:dyDescent="0.25">
      <c r="A289" s="37">
        <v>815</v>
      </c>
      <c r="B289" s="37">
        <v>1178343</v>
      </c>
      <c r="C289" s="37" t="s">
        <v>3979</v>
      </c>
      <c r="D289" s="37" t="s">
        <v>3424</v>
      </c>
      <c r="E289" s="37">
        <v>20020</v>
      </c>
      <c r="F289" s="37" t="s">
        <v>3515</v>
      </c>
      <c r="G289" s="37" t="s">
        <v>3980</v>
      </c>
      <c r="H289" s="37" t="s">
        <v>3423</v>
      </c>
      <c r="I289" s="53">
        <v>24659584.800000001</v>
      </c>
    </row>
    <row r="290" spans="1:9" x14ac:dyDescent="0.25">
      <c r="A290" s="37">
        <v>815</v>
      </c>
      <c r="B290" s="37">
        <v>1178579</v>
      </c>
      <c r="C290" s="37" t="s">
        <v>3981</v>
      </c>
      <c r="D290" s="37" t="s">
        <v>3424</v>
      </c>
      <c r="E290" s="37">
        <v>0</v>
      </c>
      <c r="F290" s="37" t="s">
        <v>3571</v>
      </c>
      <c r="G290" s="37" t="s">
        <v>3982</v>
      </c>
      <c r="H290" s="37" t="s">
        <v>3423</v>
      </c>
      <c r="I290" s="53">
        <v>33180</v>
      </c>
    </row>
    <row r="291" spans="1:9" x14ac:dyDescent="0.25">
      <c r="A291" s="37">
        <v>815</v>
      </c>
      <c r="B291" s="37">
        <v>1178679</v>
      </c>
      <c r="C291" s="37" t="s">
        <v>3983</v>
      </c>
      <c r="D291" s="37" t="s">
        <v>3424</v>
      </c>
      <c r="E291" s="37">
        <v>80000</v>
      </c>
      <c r="F291" s="37" t="s">
        <v>143</v>
      </c>
      <c r="G291" s="37" t="s">
        <v>3984</v>
      </c>
      <c r="H291" s="37" t="s">
        <v>3423</v>
      </c>
      <c r="I291" s="53">
        <v>4390610.4000000004</v>
      </c>
    </row>
    <row r="292" spans="1:9" x14ac:dyDescent="0.25">
      <c r="A292" s="37">
        <v>815</v>
      </c>
      <c r="B292" s="37">
        <v>1178832</v>
      </c>
      <c r="C292" s="37" t="s">
        <v>3985</v>
      </c>
      <c r="D292" s="37" t="s">
        <v>3424</v>
      </c>
      <c r="E292" s="37">
        <v>0</v>
      </c>
      <c r="F292" s="37" t="s">
        <v>159</v>
      </c>
      <c r="G292" s="37" t="s">
        <v>3986</v>
      </c>
      <c r="H292" s="37" t="s">
        <v>3423</v>
      </c>
      <c r="I292" s="37">
        <v>-112056</v>
      </c>
    </row>
    <row r="293" spans="1:9" x14ac:dyDescent="0.25">
      <c r="A293" s="37">
        <v>815</v>
      </c>
      <c r="B293" s="37">
        <v>1179553</v>
      </c>
      <c r="C293" s="37" t="s">
        <v>263</v>
      </c>
      <c r="D293" s="37" t="s">
        <v>3424</v>
      </c>
      <c r="E293" s="37">
        <v>0</v>
      </c>
      <c r="F293" s="37" t="s">
        <v>159</v>
      </c>
      <c r="G293" s="37" t="s">
        <v>3987</v>
      </c>
      <c r="H293" s="37" t="s">
        <v>3423</v>
      </c>
      <c r="I293" s="53">
        <v>28224000</v>
      </c>
    </row>
    <row r="294" spans="1:9" x14ac:dyDescent="0.25">
      <c r="A294" s="37">
        <v>815</v>
      </c>
      <c r="B294" s="37">
        <v>1179919</v>
      </c>
      <c r="C294" s="37" t="s">
        <v>3988</v>
      </c>
      <c r="D294" s="37" t="s">
        <v>3424</v>
      </c>
      <c r="E294" s="37">
        <v>0</v>
      </c>
      <c r="F294" s="37" t="s">
        <v>3694</v>
      </c>
      <c r="G294" s="37" t="s">
        <v>3989</v>
      </c>
      <c r="H294" s="37" t="s">
        <v>3423</v>
      </c>
      <c r="I294" s="53">
        <v>285375.23</v>
      </c>
    </row>
    <row r="295" spans="1:9" x14ac:dyDescent="0.25">
      <c r="A295" s="37">
        <v>815</v>
      </c>
      <c r="B295" s="37">
        <v>1180715</v>
      </c>
      <c r="C295" s="37" t="s">
        <v>1751</v>
      </c>
      <c r="D295" s="37" t="s">
        <v>3424</v>
      </c>
      <c r="E295" s="37">
        <v>80000</v>
      </c>
      <c r="F295" s="37" t="s">
        <v>3434</v>
      </c>
      <c r="G295" s="37" t="s">
        <v>3990</v>
      </c>
      <c r="H295" s="37" t="s">
        <v>3423</v>
      </c>
      <c r="I295" s="53">
        <v>1025771.52</v>
      </c>
    </row>
    <row r="296" spans="1:9" x14ac:dyDescent="0.25">
      <c r="A296" s="37">
        <v>815</v>
      </c>
      <c r="B296" s="37">
        <v>1181581</v>
      </c>
      <c r="C296" s="37" t="s">
        <v>3991</v>
      </c>
      <c r="D296" s="37" t="s">
        <v>3424</v>
      </c>
      <c r="E296" s="37">
        <v>0</v>
      </c>
      <c r="F296" s="37" t="s">
        <v>3992</v>
      </c>
      <c r="G296" s="37" t="s">
        <v>3993</v>
      </c>
      <c r="H296" s="37" t="s">
        <v>3423</v>
      </c>
      <c r="I296" s="53">
        <v>599076</v>
      </c>
    </row>
    <row r="297" spans="1:9" x14ac:dyDescent="0.25">
      <c r="A297" s="37">
        <v>815</v>
      </c>
      <c r="B297" s="37">
        <v>1181889</v>
      </c>
      <c r="C297" s="37" t="s">
        <v>3994</v>
      </c>
      <c r="D297" s="37" t="s">
        <v>3424</v>
      </c>
      <c r="E297" s="37">
        <v>0</v>
      </c>
      <c r="F297" s="37" t="s">
        <v>3683</v>
      </c>
      <c r="G297" s="37" t="s">
        <v>3995</v>
      </c>
      <c r="H297" s="37" t="s">
        <v>3423</v>
      </c>
      <c r="I297" s="53">
        <v>10602.72</v>
      </c>
    </row>
    <row r="298" spans="1:9" x14ac:dyDescent="0.25">
      <c r="A298" s="37">
        <v>815</v>
      </c>
      <c r="B298" s="37">
        <v>1182158</v>
      </c>
      <c r="C298" s="37" t="s">
        <v>3996</v>
      </c>
      <c r="D298" s="37" t="s">
        <v>3424</v>
      </c>
      <c r="E298" s="37">
        <v>0</v>
      </c>
      <c r="F298" s="37" t="s">
        <v>3554</v>
      </c>
      <c r="G298" s="37" t="s">
        <v>3997</v>
      </c>
      <c r="H298" s="37" t="s">
        <v>3423</v>
      </c>
      <c r="I298" s="53">
        <v>65856</v>
      </c>
    </row>
    <row r="299" spans="1:9" x14ac:dyDescent="0.25">
      <c r="A299" s="37">
        <v>815</v>
      </c>
      <c r="B299" s="37">
        <v>1182160</v>
      </c>
      <c r="C299" s="37" t="s">
        <v>3998</v>
      </c>
      <c r="D299" s="37" t="s">
        <v>3424</v>
      </c>
      <c r="E299" s="37">
        <v>0</v>
      </c>
      <c r="F299" s="37" t="s">
        <v>3571</v>
      </c>
      <c r="G299" s="37" t="s">
        <v>3999</v>
      </c>
      <c r="H299" s="37" t="s">
        <v>3423</v>
      </c>
      <c r="I299" s="53">
        <v>258377.71</v>
      </c>
    </row>
    <row r="300" spans="1:9" x14ac:dyDescent="0.25">
      <c r="A300" s="37">
        <v>815</v>
      </c>
      <c r="B300" s="37">
        <v>1182694</v>
      </c>
      <c r="C300" s="37" t="s">
        <v>4000</v>
      </c>
      <c r="D300" s="37" t="s">
        <v>3424</v>
      </c>
      <c r="E300" s="37">
        <v>0</v>
      </c>
      <c r="F300" s="37" t="s">
        <v>3478</v>
      </c>
      <c r="G300" s="37" t="s">
        <v>4001</v>
      </c>
      <c r="H300" s="37" t="s">
        <v>3423</v>
      </c>
      <c r="I300" s="53">
        <v>27137.93</v>
      </c>
    </row>
    <row r="301" spans="1:9" x14ac:dyDescent="0.25">
      <c r="A301" s="37">
        <v>815</v>
      </c>
      <c r="B301" s="37">
        <v>1182881</v>
      </c>
      <c r="C301" s="37" t="s">
        <v>4002</v>
      </c>
      <c r="D301" s="37" t="s">
        <v>3424</v>
      </c>
      <c r="E301" s="37">
        <v>0</v>
      </c>
      <c r="F301" s="37" t="s">
        <v>3455</v>
      </c>
      <c r="G301" s="37" t="s">
        <v>4003</v>
      </c>
      <c r="H301" s="37" t="s">
        <v>3423</v>
      </c>
      <c r="I301" s="53">
        <v>1351392.81</v>
      </c>
    </row>
    <row r="302" spans="1:9" x14ac:dyDescent="0.25">
      <c r="A302" s="37">
        <v>815</v>
      </c>
      <c r="B302" s="37">
        <v>1182922</v>
      </c>
      <c r="C302" s="37" t="s">
        <v>4004</v>
      </c>
      <c r="D302" s="37" t="s">
        <v>3424</v>
      </c>
      <c r="E302" s="37">
        <v>0</v>
      </c>
      <c r="F302" s="37" t="s">
        <v>3455</v>
      </c>
      <c r="G302" s="37" t="s">
        <v>4005</v>
      </c>
      <c r="H302" s="37" t="s">
        <v>3423</v>
      </c>
      <c r="I302" s="53">
        <v>982666.91</v>
      </c>
    </row>
    <row r="303" spans="1:9" x14ac:dyDescent="0.25">
      <c r="A303" s="37">
        <v>815</v>
      </c>
      <c r="B303" s="37">
        <v>1183304</v>
      </c>
      <c r="C303" s="37" t="s">
        <v>4006</v>
      </c>
      <c r="D303" s="37" t="s">
        <v>3424</v>
      </c>
      <c r="E303" s="37">
        <v>0</v>
      </c>
      <c r="F303" s="37" t="s">
        <v>159</v>
      </c>
      <c r="G303" s="37" t="s">
        <v>4007</v>
      </c>
      <c r="H303" s="37" t="s">
        <v>3423</v>
      </c>
      <c r="I303" s="53">
        <v>898522.24</v>
      </c>
    </row>
    <row r="304" spans="1:9" x14ac:dyDescent="0.25">
      <c r="A304" s="37">
        <v>815</v>
      </c>
      <c r="B304" s="37">
        <v>1183501</v>
      </c>
      <c r="C304" s="37" t="s">
        <v>4008</v>
      </c>
      <c r="D304" s="37" t="s">
        <v>3424</v>
      </c>
      <c r="E304" s="37">
        <v>0</v>
      </c>
      <c r="F304" s="37" t="s">
        <v>3478</v>
      </c>
      <c r="G304" s="37" t="s">
        <v>4009</v>
      </c>
      <c r="H304" s="37" t="s">
        <v>3423</v>
      </c>
      <c r="I304" s="53">
        <v>21623.83</v>
      </c>
    </row>
    <row r="305" spans="1:9" x14ac:dyDescent="0.25">
      <c r="A305" s="37">
        <v>815</v>
      </c>
      <c r="B305" s="37">
        <v>1183686</v>
      </c>
      <c r="C305" s="37" t="s">
        <v>4010</v>
      </c>
      <c r="D305" s="37" t="s">
        <v>3424</v>
      </c>
      <c r="E305" s="37">
        <v>0</v>
      </c>
      <c r="F305" s="37" t="s">
        <v>143</v>
      </c>
      <c r="G305" s="37" t="s">
        <v>4011</v>
      </c>
      <c r="H305" s="37" t="s">
        <v>3423</v>
      </c>
      <c r="I305" s="53">
        <v>731021.9</v>
      </c>
    </row>
    <row r="306" spans="1:9" x14ac:dyDescent="0.25">
      <c r="A306" s="37">
        <v>815</v>
      </c>
      <c r="B306" s="37">
        <v>1183784</v>
      </c>
      <c r="C306" s="37" t="s">
        <v>4012</v>
      </c>
      <c r="D306" s="37" t="s">
        <v>3424</v>
      </c>
      <c r="E306" s="37">
        <v>0</v>
      </c>
      <c r="F306" s="37" t="s">
        <v>159</v>
      </c>
      <c r="G306" s="37" t="s">
        <v>4013</v>
      </c>
      <c r="H306" s="37" t="s">
        <v>3423</v>
      </c>
      <c r="I306" s="53">
        <v>64824</v>
      </c>
    </row>
    <row r="307" spans="1:9" x14ac:dyDescent="0.25">
      <c r="A307" s="37">
        <v>815</v>
      </c>
      <c r="B307" s="37">
        <v>1184183</v>
      </c>
      <c r="C307" s="37" t="s">
        <v>4014</v>
      </c>
      <c r="D307" s="37" t="s">
        <v>3424</v>
      </c>
      <c r="E307" s="37">
        <v>0</v>
      </c>
      <c r="F307" s="37" t="s">
        <v>3437</v>
      </c>
      <c r="G307" s="37" t="s">
        <v>4015</v>
      </c>
      <c r="H307" s="37" t="s">
        <v>3423</v>
      </c>
      <c r="I307" s="53">
        <v>91854</v>
      </c>
    </row>
    <row r="308" spans="1:9" x14ac:dyDescent="0.25">
      <c r="A308" s="37">
        <v>815</v>
      </c>
      <c r="B308" s="37">
        <v>1184832</v>
      </c>
      <c r="C308" s="37" t="s">
        <v>4016</v>
      </c>
      <c r="D308" s="37" t="s">
        <v>3424</v>
      </c>
      <c r="E308" s="37">
        <v>0</v>
      </c>
      <c r="F308" s="37" t="s">
        <v>159</v>
      </c>
      <c r="G308" s="37" t="s">
        <v>4017</v>
      </c>
      <c r="H308" s="37" t="s">
        <v>3423</v>
      </c>
      <c r="I308" s="53">
        <v>208859.4</v>
      </c>
    </row>
    <row r="309" spans="1:9" x14ac:dyDescent="0.25">
      <c r="A309" s="37">
        <v>815</v>
      </c>
      <c r="B309" s="37">
        <v>1185194</v>
      </c>
      <c r="C309" s="37" t="s">
        <v>4018</v>
      </c>
      <c r="D309" s="37" t="s">
        <v>3424</v>
      </c>
      <c r="E309" s="37">
        <v>0</v>
      </c>
      <c r="F309" s="37" t="s">
        <v>3627</v>
      </c>
      <c r="G309" s="37" t="s">
        <v>4019</v>
      </c>
      <c r="H309" s="37" t="s">
        <v>3423</v>
      </c>
      <c r="I309" s="53">
        <v>57445.2</v>
      </c>
    </row>
    <row r="310" spans="1:9" x14ac:dyDescent="0.25">
      <c r="A310" s="37">
        <v>815</v>
      </c>
      <c r="B310" s="37">
        <v>1185754</v>
      </c>
      <c r="C310" s="37" t="s">
        <v>4020</v>
      </c>
      <c r="D310" s="37" t="s">
        <v>3424</v>
      </c>
      <c r="E310" s="37">
        <v>0</v>
      </c>
      <c r="F310" s="37" t="s">
        <v>3515</v>
      </c>
      <c r="G310" s="37" t="s">
        <v>4021</v>
      </c>
      <c r="H310" s="37" t="s">
        <v>3423</v>
      </c>
      <c r="I310" s="53">
        <v>9870134.1799999997</v>
      </c>
    </row>
    <row r="311" spans="1:9" x14ac:dyDescent="0.25">
      <c r="A311" s="37">
        <v>815</v>
      </c>
      <c r="B311" s="37">
        <v>1186648</v>
      </c>
      <c r="C311" s="37" t="s">
        <v>4022</v>
      </c>
      <c r="D311" s="37" t="s">
        <v>3424</v>
      </c>
      <c r="E311" s="37">
        <v>0</v>
      </c>
      <c r="F311" s="37" t="s">
        <v>3442</v>
      </c>
      <c r="G311" s="37" t="s">
        <v>4023</v>
      </c>
      <c r="H311" s="37" t="s">
        <v>3423</v>
      </c>
      <c r="I311" s="53">
        <v>80424</v>
      </c>
    </row>
    <row r="312" spans="1:9" x14ac:dyDescent="0.25">
      <c r="A312" s="37">
        <v>815</v>
      </c>
      <c r="B312" s="37">
        <v>1187373</v>
      </c>
      <c r="C312" s="37" t="s">
        <v>1458</v>
      </c>
      <c r="D312" s="37" t="s">
        <v>3424</v>
      </c>
      <c r="E312" s="37">
        <v>0</v>
      </c>
      <c r="F312" s="37" t="s">
        <v>3455</v>
      </c>
      <c r="G312" s="37" t="s">
        <v>4024</v>
      </c>
      <c r="H312" s="37" t="s">
        <v>3423</v>
      </c>
      <c r="I312" s="53">
        <v>82476</v>
      </c>
    </row>
    <row r="313" spans="1:9" x14ac:dyDescent="0.25">
      <c r="A313" s="37">
        <v>815</v>
      </c>
      <c r="B313" s="37">
        <v>1187891</v>
      </c>
      <c r="C313" s="37" t="s">
        <v>4025</v>
      </c>
      <c r="D313" s="37" t="s">
        <v>3424</v>
      </c>
      <c r="E313" s="37">
        <v>0</v>
      </c>
      <c r="F313" s="37" t="s">
        <v>3437</v>
      </c>
      <c r="G313" s="37" t="s">
        <v>4026</v>
      </c>
      <c r="H313" s="37" t="s">
        <v>3423</v>
      </c>
      <c r="I313" s="37">
        <v>-47316</v>
      </c>
    </row>
    <row r="314" spans="1:9" x14ac:dyDescent="0.25">
      <c r="A314" s="37">
        <v>815</v>
      </c>
      <c r="B314" s="37">
        <v>1188200</v>
      </c>
      <c r="C314" s="37" t="s">
        <v>3327</v>
      </c>
      <c r="D314" s="37" t="s">
        <v>3424</v>
      </c>
      <c r="E314" s="37">
        <v>0</v>
      </c>
      <c r="F314" s="37" t="s">
        <v>3864</v>
      </c>
      <c r="G314" s="37" t="s">
        <v>4027</v>
      </c>
      <c r="H314" s="37" t="s">
        <v>3423</v>
      </c>
      <c r="I314" s="53">
        <v>91476</v>
      </c>
    </row>
    <row r="315" spans="1:9" x14ac:dyDescent="0.25">
      <c r="A315" s="37">
        <v>815</v>
      </c>
      <c r="B315" s="37">
        <v>1188635</v>
      </c>
      <c r="C315" s="37" t="s">
        <v>4028</v>
      </c>
      <c r="D315" s="37" t="s">
        <v>3424</v>
      </c>
      <c r="E315" s="37">
        <v>0</v>
      </c>
      <c r="F315" s="37" t="s">
        <v>3683</v>
      </c>
      <c r="G315" s="37" t="s">
        <v>4029</v>
      </c>
      <c r="H315" s="37" t="s">
        <v>3423</v>
      </c>
      <c r="I315" s="53">
        <v>11711.95</v>
      </c>
    </row>
    <row r="316" spans="1:9" x14ac:dyDescent="0.25">
      <c r="A316" s="37">
        <v>815</v>
      </c>
      <c r="B316" s="37">
        <v>1188940</v>
      </c>
      <c r="C316" s="37" t="s">
        <v>4030</v>
      </c>
      <c r="D316" s="37" t="s">
        <v>3424</v>
      </c>
      <c r="E316" s="37">
        <v>0</v>
      </c>
      <c r="F316" s="37" t="s">
        <v>159</v>
      </c>
      <c r="G316" s="37" t="s">
        <v>4031</v>
      </c>
      <c r="H316" s="37" t="s">
        <v>3423</v>
      </c>
      <c r="I316" s="53">
        <v>380709.29</v>
      </c>
    </row>
    <row r="317" spans="1:9" x14ac:dyDescent="0.25">
      <c r="A317" s="37">
        <v>815</v>
      </c>
      <c r="B317" s="37">
        <v>1189025</v>
      </c>
      <c r="C317" s="37" t="s">
        <v>1653</v>
      </c>
      <c r="D317" s="37" t="s">
        <v>3424</v>
      </c>
      <c r="E317" s="37">
        <v>0</v>
      </c>
      <c r="F317" s="37" t="s">
        <v>4032</v>
      </c>
      <c r="G317" s="37" t="s">
        <v>4033</v>
      </c>
      <c r="H317" s="37" t="s">
        <v>3423</v>
      </c>
      <c r="I317" s="53">
        <v>80858569.129999995</v>
      </c>
    </row>
    <row r="318" spans="1:9" x14ac:dyDescent="0.25">
      <c r="A318" s="37">
        <v>815</v>
      </c>
      <c r="B318" s="37">
        <v>1189573</v>
      </c>
      <c r="C318" s="37" t="s">
        <v>4034</v>
      </c>
      <c r="D318" s="37" t="s">
        <v>3424</v>
      </c>
      <c r="E318" s="37">
        <v>0</v>
      </c>
      <c r="F318" s="37" t="s">
        <v>143</v>
      </c>
      <c r="G318" s="37" t="s">
        <v>4035</v>
      </c>
      <c r="H318" s="37" t="s">
        <v>3423</v>
      </c>
      <c r="I318" s="53">
        <v>174984</v>
      </c>
    </row>
    <row r="319" spans="1:9" x14ac:dyDescent="0.25">
      <c r="A319" s="37">
        <v>815</v>
      </c>
      <c r="B319" s="37">
        <v>1190594</v>
      </c>
      <c r="C319" s="37" t="s">
        <v>4036</v>
      </c>
      <c r="D319" s="37" t="s">
        <v>3424</v>
      </c>
      <c r="E319" s="37">
        <v>80000</v>
      </c>
      <c r="F319" s="37" t="s">
        <v>143</v>
      </c>
      <c r="G319" s="37" t="s">
        <v>4037</v>
      </c>
      <c r="H319" s="37" t="s">
        <v>3423</v>
      </c>
      <c r="I319" s="53">
        <v>44556</v>
      </c>
    </row>
    <row r="320" spans="1:9" x14ac:dyDescent="0.25">
      <c r="A320" s="37">
        <v>815</v>
      </c>
      <c r="B320" s="37">
        <v>1190704</v>
      </c>
      <c r="C320" s="37" t="s">
        <v>4038</v>
      </c>
      <c r="D320" s="37" t="s">
        <v>3424</v>
      </c>
      <c r="E320" s="37">
        <v>0</v>
      </c>
      <c r="F320" s="37" t="s">
        <v>3442</v>
      </c>
      <c r="G320" s="37" t="s">
        <v>4039</v>
      </c>
      <c r="H320" s="37" t="s">
        <v>3423</v>
      </c>
      <c r="I320" s="53">
        <v>253108.25</v>
      </c>
    </row>
    <row r="321" spans="1:9" x14ac:dyDescent="0.25">
      <c r="A321" s="37">
        <v>815</v>
      </c>
      <c r="B321" s="37">
        <v>1190798</v>
      </c>
      <c r="C321" s="37" t="s">
        <v>4040</v>
      </c>
      <c r="D321" s="37" t="s">
        <v>3424</v>
      </c>
      <c r="E321" s="37">
        <v>0</v>
      </c>
      <c r="F321" s="37" t="s">
        <v>4041</v>
      </c>
      <c r="G321" s="37" t="s">
        <v>4042</v>
      </c>
      <c r="H321" s="37" t="s">
        <v>3423</v>
      </c>
      <c r="I321" s="53">
        <v>117997.2</v>
      </c>
    </row>
    <row r="322" spans="1:9" x14ac:dyDescent="0.25">
      <c r="A322" s="37">
        <v>815</v>
      </c>
      <c r="B322" s="37">
        <v>1190954</v>
      </c>
      <c r="C322" s="37" t="s">
        <v>2128</v>
      </c>
      <c r="D322" s="37" t="s">
        <v>3424</v>
      </c>
      <c r="E322" s="37">
        <v>0</v>
      </c>
      <c r="F322" s="37" t="s">
        <v>3554</v>
      </c>
      <c r="G322" s="37" t="s">
        <v>4043</v>
      </c>
      <c r="H322" s="37" t="s">
        <v>3423</v>
      </c>
      <c r="I322" s="53">
        <v>11407411.92</v>
      </c>
    </row>
    <row r="323" spans="1:9" x14ac:dyDescent="0.25">
      <c r="A323" s="37">
        <v>815</v>
      </c>
      <c r="B323" s="37">
        <v>1191253</v>
      </c>
      <c r="C323" s="37" t="s">
        <v>4044</v>
      </c>
      <c r="D323" s="37" t="s">
        <v>3424</v>
      </c>
      <c r="E323" s="37">
        <v>0</v>
      </c>
      <c r="F323" s="37" t="s">
        <v>159</v>
      </c>
      <c r="G323" s="37" t="s">
        <v>4045</v>
      </c>
      <c r="H323" s="37" t="s">
        <v>3423</v>
      </c>
      <c r="I323" s="53">
        <v>98156.18</v>
      </c>
    </row>
    <row r="324" spans="1:9" x14ac:dyDescent="0.25">
      <c r="A324" s="37">
        <v>815</v>
      </c>
      <c r="B324" s="37">
        <v>1192088</v>
      </c>
      <c r="C324" s="37" t="s">
        <v>4046</v>
      </c>
      <c r="D324" s="37" t="s">
        <v>3424</v>
      </c>
      <c r="E324" s="37">
        <v>800000</v>
      </c>
      <c r="F324" s="37" t="s">
        <v>3714</v>
      </c>
      <c r="G324" s="37" t="s">
        <v>4047</v>
      </c>
      <c r="H324" s="37" t="s">
        <v>3423</v>
      </c>
      <c r="I324" s="37">
        <v>-11340</v>
      </c>
    </row>
    <row r="325" spans="1:9" x14ac:dyDescent="0.25">
      <c r="A325" s="37">
        <v>815</v>
      </c>
      <c r="B325" s="37">
        <v>1193143</v>
      </c>
      <c r="C325" s="37" t="s">
        <v>1370</v>
      </c>
      <c r="D325" s="37" t="s">
        <v>3424</v>
      </c>
      <c r="E325" s="37">
        <v>0</v>
      </c>
      <c r="F325" s="37" t="s">
        <v>3455</v>
      </c>
      <c r="G325" s="37" t="s">
        <v>4048</v>
      </c>
      <c r="H325" s="37" t="s">
        <v>3423</v>
      </c>
      <c r="I325" s="53">
        <v>821730</v>
      </c>
    </row>
    <row r="326" spans="1:9" x14ac:dyDescent="0.25">
      <c r="A326" s="37">
        <v>815</v>
      </c>
      <c r="B326" s="37">
        <v>1193429</v>
      </c>
      <c r="C326" s="37" t="s">
        <v>191</v>
      </c>
      <c r="D326" s="37" t="s">
        <v>3424</v>
      </c>
      <c r="E326" s="37">
        <v>0</v>
      </c>
      <c r="F326" s="37" t="s">
        <v>3442</v>
      </c>
      <c r="G326" s="37" t="s">
        <v>4049</v>
      </c>
      <c r="H326" s="37" t="s">
        <v>3423</v>
      </c>
      <c r="I326" s="53">
        <v>100775.88</v>
      </c>
    </row>
    <row r="327" spans="1:9" x14ac:dyDescent="0.25">
      <c r="A327" s="37">
        <v>815</v>
      </c>
      <c r="B327" s="37">
        <v>1193433</v>
      </c>
      <c r="C327" s="37" t="s">
        <v>4050</v>
      </c>
      <c r="D327" s="37" t="s">
        <v>3424</v>
      </c>
      <c r="E327" s="37">
        <v>0</v>
      </c>
      <c r="F327" s="37" t="s">
        <v>3627</v>
      </c>
      <c r="G327" s="37" t="s">
        <v>4051</v>
      </c>
      <c r="H327" s="37" t="s">
        <v>3423</v>
      </c>
      <c r="I327" s="53">
        <v>68238</v>
      </c>
    </row>
    <row r="328" spans="1:9" x14ac:dyDescent="0.25">
      <c r="A328" s="37">
        <v>815</v>
      </c>
      <c r="B328" s="37">
        <v>1193686</v>
      </c>
      <c r="C328" s="37" t="s">
        <v>120</v>
      </c>
      <c r="D328" s="37" t="s">
        <v>3424</v>
      </c>
      <c r="E328" s="37">
        <v>0</v>
      </c>
      <c r="F328" s="37" t="s">
        <v>159</v>
      </c>
      <c r="G328" s="37" t="s">
        <v>4052</v>
      </c>
      <c r="H328" s="37" t="s">
        <v>3423</v>
      </c>
      <c r="I328" s="53">
        <v>436926</v>
      </c>
    </row>
    <row r="329" spans="1:9" x14ac:dyDescent="0.25">
      <c r="A329" s="37">
        <v>815</v>
      </c>
      <c r="B329" s="37">
        <v>1193702</v>
      </c>
      <c r="C329" s="37" t="s">
        <v>4053</v>
      </c>
      <c r="D329" s="37" t="s">
        <v>3424</v>
      </c>
      <c r="E329" s="37">
        <v>20000</v>
      </c>
      <c r="F329" s="37" t="s">
        <v>3540</v>
      </c>
      <c r="G329" s="37" t="s">
        <v>4054</v>
      </c>
      <c r="H329" s="37" t="s">
        <v>3423</v>
      </c>
      <c r="I329" s="53">
        <v>1008925.99</v>
      </c>
    </row>
    <row r="330" spans="1:9" x14ac:dyDescent="0.25">
      <c r="A330" s="37">
        <v>815</v>
      </c>
      <c r="B330" s="37">
        <v>1193703</v>
      </c>
      <c r="C330" s="37" t="s">
        <v>582</v>
      </c>
      <c r="D330" s="37" t="s">
        <v>3424</v>
      </c>
      <c r="E330" s="37">
        <v>0</v>
      </c>
      <c r="F330" s="37" t="s">
        <v>159</v>
      </c>
      <c r="G330" s="37" t="s">
        <v>4055</v>
      </c>
      <c r="H330" s="37" t="s">
        <v>3423</v>
      </c>
      <c r="I330" s="53">
        <v>4312686</v>
      </c>
    </row>
    <row r="331" spans="1:9" x14ac:dyDescent="0.25">
      <c r="A331" s="37">
        <v>815</v>
      </c>
      <c r="B331" s="37">
        <v>1193704</v>
      </c>
      <c r="C331" s="37" t="s">
        <v>268</v>
      </c>
      <c r="D331" s="37" t="s">
        <v>3424</v>
      </c>
      <c r="E331" s="37">
        <v>0</v>
      </c>
      <c r="F331" s="37" t="s">
        <v>3571</v>
      </c>
      <c r="G331" s="37" t="s">
        <v>4056</v>
      </c>
      <c r="H331" s="37" t="s">
        <v>3423</v>
      </c>
      <c r="I331" s="53">
        <v>43650421.350000001</v>
      </c>
    </row>
    <row r="332" spans="1:9" x14ac:dyDescent="0.25">
      <c r="A332" s="37">
        <v>815</v>
      </c>
      <c r="B332" s="37">
        <v>1193706</v>
      </c>
      <c r="C332" s="37" t="s">
        <v>4057</v>
      </c>
      <c r="D332" s="37" t="s">
        <v>3424</v>
      </c>
      <c r="E332" s="37">
        <v>20000</v>
      </c>
      <c r="F332" s="37" t="s">
        <v>3547</v>
      </c>
      <c r="G332" s="37" t="s">
        <v>4058</v>
      </c>
      <c r="H332" s="37" t="s">
        <v>3423</v>
      </c>
      <c r="I332" s="53">
        <v>1478250</v>
      </c>
    </row>
    <row r="333" spans="1:9" x14ac:dyDescent="0.25">
      <c r="A333" s="37">
        <v>815</v>
      </c>
      <c r="B333" s="37">
        <v>1193711</v>
      </c>
      <c r="C333" s="37" t="s">
        <v>1143</v>
      </c>
      <c r="D333" s="37" t="s">
        <v>3424</v>
      </c>
      <c r="E333" s="37">
        <v>20000</v>
      </c>
      <c r="F333" s="37" t="s">
        <v>143</v>
      </c>
      <c r="G333" s="37" t="s">
        <v>4059</v>
      </c>
      <c r="H333" s="37" t="s">
        <v>3423</v>
      </c>
      <c r="I333" s="53">
        <v>49392</v>
      </c>
    </row>
    <row r="334" spans="1:9" x14ac:dyDescent="0.25">
      <c r="A334" s="37">
        <v>815</v>
      </c>
      <c r="B334" s="37">
        <v>1193965</v>
      </c>
      <c r="C334" s="37" t="s">
        <v>4060</v>
      </c>
      <c r="D334" s="37" t="s">
        <v>3424</v>
      </c>
      <c r="E334" s="37">
        <v>0</v>
      </c>
      <c r="F334" s="37" t="s">
        <v>3431</v>
      </c>
      <c r="G334" s="37" t="s">
        <v>4061</v>
      </c>
      <c r="H334" s="37" t="s">
        <v>3423</v>
      </c>
      <c r="I334" s="53">
        <v>1379276.1</v>
      </c>
    </row>
    <row r="335" spans="1:9" x14ac:dyDescent="0.25">
      <c r="A335" s="37">
        <v>815</v>
      </c>
      <c r="B335" s="37">
        <v>1194797</v>
      </c>
      <c r="C335" s="37" t="s">
        <v>4062</v>
      </c>
      <c r="D335" s="37" t="s">
        <v>3424</v>
      </c>
      <c r="E335" s="37">
        <v>80000</v>
      </c>
      <c r="F335" s="37" t="s">
        <v>3434</v>
      </c>
      <c r="G335" s="37" t="s">
        <v>4063</v>
      </c>
      <c r="H335" s="37" t="s">
        <v>3423</v>
      </c>
      <c r="I335" s="53">
        <v>1975697.49</v>
      </c>
    </row>
    <row r="336" spans="1:9" x14ac:dyDescent="0.25">
      <c r="A336" s="37">
        <v>815</v>
      </c>
      <c r="B336" s="37">
        <v>1195064</v>
      </c>
      <c r="C336" s="37" t="s">
        <v>4064</v>
      </c>
      <c r="D336" s="37" t="s">
        <v>3424</v>
      </c>
      <c r="E336" s="37">
        <v>20000</v>
      </c>
      <c r="F336" s="37" t="s">
        <v>159</v>
      </c>
      <c r="G336" s="37" t="s">
        <v>4065</v>
      </c>
      <c r="H336" s="37" t="s">
        <v>3423</v>
      </c>
      <c r="I336" s="53">
        <v>3473.4</v>
      </c>
    </row>
    <row r="337" spans="1:9" x14ac:dyDescent="0.25">
      <c r="A337" s="37">
        <v>815</v>
      </c>
      <c r="B337" s="37">
        <v>1195135</v>
      </c>
      <c r="C337" s="37" t="s">
        <v>4066</v>
      </c>
      <c r="D337" s="37" t="s">
        <v>3424</v>
      </c>
      <c r="E337" s="37">
        <v>20000</v>
      </c>
      <c r="F337" s="37" t="s">
        <v>159</v>
      </c>
      <c r="G337" s="37" t="s">
        <v>4067</v>
      </c>
      <c r="H337" s="37" t="s">
        <v>3423</v>
      </c>
      <c r="I337" s="53">
        <v>135948</v>
      </c>
    </row>
    <row r="338" spans="1:9" x14ac:dyDescent="0.25">
      <c r="A338" s="37">
        <v>815</v>
      </c>
      <c r="B338" s="37">
        <v>1195780</v>
      </c>
      <c r="C338" s="37" t="s">
        <v>4068</v>
      </c>
      <c r="D338" s="37" t="s">
        <v>3424</v>
      </c>
      <c r="E338" s="37">
        <v>0</v>
      </c>
      <c r="F338" s="37" t="s">
        <v>159</v>
      </c>
      <c r="G338" s="37" t="s">
        <v>4069</v>
      </c>
      <c r="H338" s="37" t="s">
        <v>3423</v>
      </c>
      <c r="I338" s="53">
        <v>1117694.22</v>
      </c>
    </row>
    <row r="339" spans="1:9" x14ac:dyDescent="0.25">
      <c r="A339" s="37">
        <v>815</v>
      </c>
      <c r="B339" s="37">
        <v>1195912</v>
      </c>
      <c r="C339" s="37" t="s">
        <v>1760</v>
      </c>
      <c r="D339" s="37" t="s">
        <v>3424</v>
      </c>
      <c r="E339" s="37">
        <v>0</v>
      </c>
      <c r="F339" s="37" t="s">
        <v>3434</v>
      </c>
      <c r="G339" s="37" t="s">
        <v>4070</v>
      </c>
      <c r="H339" s="37" t="s">
        <v>3423</v>
      </c>
      <c r="I339" s="53">
        <v>640554</v>
      </c>
    </row>
    <row r="340" spans="1:9" x14ac:dyDescent="0.25">
      <c r="A340" s="37">
        <v>815</v>
      </c>
      <c r="B340" s="37">
        <v>1196293</v>
      </c>
      <c r="C340" s="37" t="s">
        <v>1354</v>
      </c>
      <c r="D340" s="37" t="s">
        <v>3424</v>
      </c>
      <c r="E340" s="37">
        <v>0</v>
      </c>
      <c r="F340" s="37" t="s">
        <v>3442</v>
      </c>
      <c r="G340" s="37" t="s">
        <v>4071</v>
      </c>
      <c r="H340" s="37" t="s">
        <v>3423</v>
      </c>
      <c r="I340" s="53">
        <v>671664</v>
      </c>
    </row>
    <row r="341" spans="1:9" x14ac:dyDescent="0.25">
      <c r="A341" s="37">
        <v>815</v>
      </c>
      <c r="B341" s="37">
        <v>1196838</v>
      </c>
      <c r="C341" s="37" t="s">
        <v>329</v>
      </c>
      <c r="D341" s="37" t="s">
        <v>3424</v>
      </c>
      <c r="E341" s="37">
        <v>20000</v>
      </c>
      <c r="F341" s="37" t="s">
        <v>159</v>
      </c>
      <c r="G341" s="37" t="s">
        <v>4072</v>
      </c>
      <c r="H341" s="37" t="s">
        <v>3423</v>
      </c>
      <c r="I341" s="53">
        <v>35136</v>
      </c>
    </row>
    <row r="342" spans="1:9" x14ac:dyDescent="0.25">
      <c r="A342" s="37">
        <v>815</v>
      </c>
      <c r="B342" s="37">
        <v>1196902</v>
      </c>
      <c r="C342" s="37" t="s">
        <v>4073</v>
      </c>
      <c r="D342" s="37" t="s">
        <v>3424</v>
      </c>
      <c r="E342" s="37">
        <v>0</v>
      </c>
      <c r="F342" s="37" t="s">
        <v>143</v>
      </c>
      <c r="G342" s="37" t="s">
        <v>4074</v>
      </c>
      <c r="H342" s="37" t="s">
        <v>3423</v>
      </c>
      <c r="I342" s="53">
        <v>301165.2</v>
      </c>
    </row>
    <row r="343" spans="1:9" x14ac:dyDescent="0.25">
      <c r="A343" s="37">
        <v>815</v>
      </c>
      <c r="B343" s="37">
        <v>1197357</v>
      </c>
      <c r="C343" s="37" t="s">
        <v>4075</v>
      </c>
      <c r="D343" s="37" t="s">
        <v>3424</v>
      </c>
      <c r="E343" s="37">
        <v>20000</v>
      </c>
      <c r="F343" s="37" t="s">
        <v>159</v>
      </c>
      <c r="G343" s="37" t="s">
        <v>4076</v>
      </c>
      <c r="H343" s="37" t="s">
        <v>3423</v>
      </c>
      <c r="I343" s="53">
        <v>425952</v>
      </c>
    </row>
    <row r="344" spans="1:9" x14ac:dyDescent="0.25">
      <c r="A344" s="37">
        <v>815</v>
      </c>
      <c r="B344" s="37">
        <v>1197988</v>
      </c>
      <c r="C344" s="37" t="s">
        <v>4077</v>
      </c>
      <c r="D344" s="37" t="s">
        <v>3424</v>
      </c>
      <c r="E344" s="37">
        <v>20000</v>
      </c>
      <c r="F344" s="37" t="s">
        <v>159</v>
      </c>
      <c r="G344" s="37" t="s">
        <v>4078</v>
      </c>
      <c r="H344" s="37" t="s">
        <v>3423</v>
      </c>
      <c r="I344" s="53">
        <v>388129.75</v>
      </c>
    </row>
    <row r="345" spans="1:9" x14ac:dyDescent="0.25">
      <c r="A345" s="37">
        <v>815</v>
      </c>
      <c r="B345" s="37">
        <v>1198055</v>
      </c>
      <c r="C345" s="37" t="s">
        <v>132</v>
      </c>
      <c r="D345" s="37" t="s">
        <v>3424</v>
      </c>
      <c r="E345" s="37">
        <v>20000</v>
      </c>
      <c r="F345" s="37" t="s">
        <v>159</v>
      </c>
      <c r="G345" s="37" t="s">
        <v>4079</v>
      </c>
      <c r="H345" s="37" t="s">
        <v>3423</v>
      </c>
      <c r="I345" s="53">
        <v>142359.35999999999</v>
      </c>
    </row>
    <row r="346" spans="1:9" x14ac:dyDescent="0.25">
      <c r="A346" s="37">
        <v>815</v>
      </c>
      <c r="B346" s="37">
        <v>1198076</v>
      </c>
      <c r="C346" s="37" t="s">
        <v>4080</v>
      </c>
      <c r="D346" s="37" t="s">
        <v>3424</v>
      </c>
      <c r="E346" s="37">
        <v>20000</v>
      </c>
      <c r="F346" s="37" t="s">
        <v>159</v>
      </c>
      <c r="G346" s="37" t="s">
        <v>4081</v>
      </c>
      <c r="H346" s="37" t="s">
        <v>3423</v>
      </c>
      <c r="I346" s="53">
        <v>7728</v>
      </c>
    </row>
    <row r="347" spans="1:9" x14ac:dyDescent="0.25">
      <c r="A347" s="37">
        <v>815</v>
      </c>
      <c r="B347" s="37">
        <v>1198173</v>
      </c>
      <c r="C347" s="37" t="s">
        <v>4082</v>
      </c>
      <c r="D347" s="37" t="s">
        <v>3424</v>
      </c>
      <c r="E347" s="37">
        <v>20000</v>
      </c>
      <c r="F347" s="37" t="s">
        <v>3571</v>
      </c>
      <c r="G347" s="37" t="s">
        <v>4083</v>
      </c>
      <c r="H347" s="37" t="s">
        <v>3423</v>
      </c>
      <c r="I347" s="53">
        <v>59040</v>
      </c>
    </row>
    <row r="348" spans="1:9" x14ac:dyDescent="0.25">
      <c r="A348" s="37">
        <v>815</v>
      </c>
      <c r="B348" s="37">
        <v>1198193</v>
      </c>
      <c r="C348" s="37" t="s">
        <v>4084</v>
      </c>
      <c r="D348" s="37" t="s">
        <v>3424</v>
      </c>
      <c r="E348" s="37">
        <v>0</v>
      </c>
      <c r="F348" s="37" t="s">
        <v>3442</v>
      </c>
      <c r="G348" s="37" t="s">
        <v>4085</v>
      </c>
      <c r="H348" s="37" t="s">
        <v>3423</v>
      </c>
      <c r="I348" s="53">
        <v>180804</v>
      </c>
    </row>
    <row r="349" spans="1:9" x14ac:dyDescent="0.25">
      <c r="A349" s="37">
        <v>815</v>
      </c>
      <c r="B349" s="37">
        <v>1198195</v>
      </c>
      <c r="C349" s="37" t="s">
        <v>4086</v>
      </c>
      <c r="D349" s="37" t="s">
        <v>3424</v>
      </c>
      <c r="E349" s="37">
        <v>0</v>
      </c>
      <c r="F349" s="37" t="s">
        <v>3455</v>
      </c>
      <c r="G349" s="37" t="s">
        <v>4087</v>
      </c>
      <c r="H349" s="37" t="s">
        <v>3423</v>
      </c>
      <c r="I349" s="53">
        <v>1922940.44</v>
      </c>
    </row>
    <row r="350" spans="1:9" x14ac:dyDescent="0.25">
      <c r="A350" s="37">
        <v>815</v>
      </c>
      <c r="B350" s="37">
        <v>1198817</v>
      </c>
      <c r="C350" s="37" t="s">
        <v>4088</v>
      </c>
      <c r="D350" s="37" t="s">
        <v>3424</v>
      </c>
      <c r="E350" s="37">
        <v>0</v>
      </c>
      <c r="F350" s="37" t="s">
        <v>159</v>
      </c>
      <c r="G350" s="37" t="s">
        <v>4089</v>
      </c>
      <c r="H350" s="37" t="s">
        <v>3423</v>
      </c>
      <c r="I350" s="53">
        <v>5856</v>
      </c>
    </row>
    <row r="351" spans="1:9" x14ac:dyDescent="0.25">
      <c r="A351" s="37">
        <v>815</v>
      </c>
      <c r="B351" s="37">
        <v>1198827</v>
      </c>
      <c r="C351" s="37" t="s">
        <v>1805</v>
      </c>
      <c r="D351" s="37" t="s">
        <v>3424</v>
      </c>
      <c r="E351" s="37">
        <v>0</v>
      </c>
      <c r="F351" s="37" t="s">
        <v>3515</v>
      </c>
      <c r="G351" s="37" t="s">
        <v>4090</v>
      </c>
      <c r="H351" s="37" t="s">
        <v>3423</v>
      </c>
      <c r="I351" s="53">
        <v>16461625.470000001</v>
      </c>
    </row>
    <row r="352" spans="1:9" x14ac:dyDescent="0.25">
      <c r="A352" s="37">
        <v>815</v>
      </c>
      <c r="B352" s="37">
        <v>1198876</v>
      </c>
      <c r="C352" s="37" t="s">
        <v>4091</v>
      </c>
      <c r="D352" s="37" t="s">
        <v>3424</v>
      </c>
      <c r="E352" s="37">
        <v>800000</v>
      </c>
      <c r="F352" s="37" t="s">
        <v>143</v>
      </c>
      <c r="G352" s="37" t="s">
        <v>4092</v>
      </c>
      <c r="H352" s="37" t="s">
        <v>3423</v>
      </c>
      <c r="I352" s="53">
        <v>178115.8</v>
      </c>
    </row>
    <row r="353" spans="1:9" x14ac:dyDescent="0.25">
      <c r="A353" s="37">
        <v>815</v>
      </c>
      <c r="B353" s="37">
        <v>1199220</v>
      </c>
      <c r="C353" s="37" t="s">
        <v>4093</v>
      </c>
      <c r="D353" s="37" t="s">
        <v>3424</v>
      </c>
      <c r="E353" s="37">
        <v>0</v>
      </c>
      <c r="F353" s="37" t="s">
        <v>159</v>
      </c>
      <c r="G353" s="37" t="s">
        <v>4094</v>
      </c>
      <c r="H353" s="37" t="s">
        <v>3423</v>
      </c>
      <c r="I353" s="53">
        <v>11016</v>
      </c>
    </row>
    <row r="354" spans="1:9" x14ac:dyDescent="0.25">
      <c r="A354" s="37">
        <v>815</v>
      </c>
      <c r="B354" s="37">
        <v>1199504</v>
      </c>
      <c r="C354" s="37" t="s">
        <v>4095</v>
      </c>
      <c r="D354" s="37" t="s">
        <v>3424</v>
      </c>
      <c r="E354" s="37">
        <v>0</v>
      </c>
      <c r="F354" s="37" t="s">
        <v>143</v>
      </c>
      <c r="G354" s="37" t="s">
        <v>4096</v>
      </c>
      <c r="H354" s="37" t="s">
        <v>3423</v>
      </c>
      <c r="I354" s="53">
        <v>11655453.6</v>
      </c>
    </row>
    <row r="355" spans="1:9" x14ac:dyDescent="0.25">
      <c r="A355" s="37">
        <v>815</v>
      </c>
      <c r="B355" s="37">
        <v>1199579</v>
      </c>
      <c r="C355" s="37" t="s">
        <v>4097</v>
      </c>
      <c r="D355" s="37" t="s">
        <v>3424</v>
      </c>
      <c r="E355" s="37">
        <v>0</v>
      </c>
      <c r="F355" s="37" t="s">
        <v>143</v>
      </c>
      <c r="G355" s="37" t="s">
        <v>4098</v>
      </c>
      <c r="H355" s="37" t="s">
        <v>3423</v>
      </c>
      <c r="I355" s="53">
        <v>12438</v>
      </c>
    </row>
    <row r="356" spans="1:9" x14ac:dyDescent="0.25">
      <c r="A356" s="37">
        <v>815</v>
      </c>
      <c r="B356" s="37">
        <v>1199756</v>
      </c>
      <c r="C356" s="37" t="s">
        <v>4099</v>
      </c>
      <c r="D356" s="37" t="s">
        <v>3424</v>
      </c>
      <c r="E356" s="37">
        <v>0</v>
      </c>
      <c r="F356" s="37" t="s">
        <v>4100</v>
      </c>
      <c r="G356" s="37" t="s">
        <v>4101</v>
      </c>
      <c r="H356" s="37" t="s">
        <v>3423</v>
      </c>
      <c r="I356" s="53">
        <v>12280999.199999999</v>
      </c>
    </row>
    <row r="357" spans="1:9" x14ac:dyDescent="0.25">
      <c r="A357" s="37">
        <v>815</v>
      </c>
      <c r="B357" s="37">
        <v>1199762</v>
      </c>
      <c r="C357" s="37" t="s">
        <v>4102</v>
      </c>
      <c r="D357" s="37" t="s">
        <v>3424</v>
      </c>
      <c r="E357" s="37">
        <v>0</v>
      </c>
      <c r="F357" s="37" t="s">
        <v>3655</v>
      </c>
      <c r="G357" s="37" t="s">
        <v>4103</v>
      </c>
      <c r="H357" s="37" t="s">
        <v>3423</v>
      </c>
      <c r="I357" s="53">
        <v>1093249.56</v>
      </c>
    </row>
    <row r="358" spans="1:9" x14ac:dyDescent="0.25">
      <c r="A358" s="37">
        <v>815</v>
      </c>
      <c r="B358" s="37">
        <v>1200238</v>
      </c>
      <c r="C358" s="37" t="s">
        <v>4104</v>
      </c>
      <c r="D358" s="37" t="s">
        <v>3424</v>
      </c>
      <c r="E358" s="37">
        <v>0</v>
      </c>
      <c r="F358" s="37" t="s">
        <v>3478</v>
      </c>
      <c r="G358" s="37" t="s">
        <v>4105</v>
      </c>
      <c r="H358" s="37" t="s">
        <v>3423</v>
      </c>
      <c r="I358" s="53">
        <v>89856</v>
      </c>
    </row>
    <row r="359" spans="1:9" x14ac:dyDescent="0.25">
      <c r="A359" s="37">
        <v>815</v>
      </c>
      <c r="B359" s="37">
        <v>1200435</v>
      </c>
      <c r="C359" s="37" t="s">
        <v>4106</v>
      </c>
      <c r="D359" s="37" t="s">
        <v>3424</v>
      </c>
      <c r="E359" s="37">
        <v>0</v>
      </c>
      <c r="F359" s="37" t="s">
        <v>4107</v>
      </c>
      <c r="G359" s="37" t="s">
        <v>4108</v>
      </c>
      <c r="H359" s="37" t="s">
        <v>3423</v>
      </c>
      <c r="I359" s="53">
        <v>844491.26</v>
      </c>
    </row>
    <row r="360" spans="1:9" x14ac:dyDescent="0.25">
      <c r="A360" s="37">
        <v>815</v>
      </c>
      <c r="B360" s="37">
        <v>1200695</v>
      </c>
      <c r="C360" s="37" t="s">
        <v>4109</v>
      </c>
      <c r="D360" s="37" t="s">
        <v>3424</v>
      </c>
      <c r="E360" s="37">
        <v>0</v>
      </c>
      <c r="F360" s="37" t="s">
        <v>143</v>
      </c>
      <c r="G360" s="37" t="s">
        <v>4110</v>
      </c>
      <c r="H360" s="37" t="s">
        <v>3423</v>
      </c>
      <c r="I360" s="53">
        <v>84067.199999999997</v>
      </c>
    </row>
    <row r="361" spans="1:9" x14ac:dyDescent="0.25">
      <c r="A361" s="37">
        <v>815</v>
      </c>
      <c r="B361" s="37">
        <v>1201141</v>
      </c>
      <c r="C361" s="37" t="s">
        <v>4111</v>
      </c>
      <c r="D361" s="37" t="s">
        <v>3424</v>
      </c>
      <c r="E361" s="37">
        <v>0</v>
      </c>
      <c r="F361" s="37" t="s">
        <v>159</v>
      </c>
      <c r="G361" s="37" t="s">
        <v>4112</v>
      </c>
      <c r="H361" s="37" t="s">
        <v>3423</v>
      </c>
      <c r="I361" s="53">
        <v>127920</v>
      </c>
    </row>
    <row r="362" spans="1:9" x14ac:dyDescent="0.25">
      <c r="A362" s="37">
        <v>815</v>
      </c>
      <c r="B362" s="37">
        <v>1201213</v>
      </c>
      <c r="C362" s="37" t="s">
        <v>2270</v>
      </c>
      <c r="D362" s="37" t="s">
        <v>3424</v>
      </c>
      <c r="E362" s="37">
        <v>0</v>
      </c>
      <c r="F362" s="37" t="s">
        <v>143</v>
      </c>
      <c r="G362" s="37" t="s">
        <v>4113</v>
      </c>
      <c r="H362" s="37" t="s">
        <v>3423</v>
      </c>
      <c r="I362" s="53">
        <v>5692688.2999999998</v>
      </c>
    </row>
    <row r="363" spans="1:9" x14ac:dyDescent="0.25">
      <c r="A363" s="37">
        <v>815</v>
      </c>
      <c r="B363" s="37">
        <v>1201321</v>
      </c>
      <c r="C363" s="37" t="s">
        <v>4114</v>
      </c>
      <c r="D363" s="37" t="s">
        <v>3424</v>
      </c>
      <c r="E363" s="37">
        <v>800000</v>
      </c>
      <c r="F363" s="37" t="s">
        <v>143</v>
      </c>
      <c r="G363" s="37" t="s">
        <v>4115</v>
      </c>
      <c r="H363" s="37" t="s">
        <v>3423</v>
      </c>
      <c r="I363" s="53">
        <v>181050</v>
      </c>
    </row>
    <row r="364" spans="1:9" x14ac:dyDescent="0.25">
      <c r="A364" s="37">
        <v>815</v>
      </c>
      <c r="B364" s="37">
        <v>1202308</v>
      </c>
      <c r="C364" s="37" t="s">
        <v>4116</v>
      </c>
      <c r="D364" s="37" t="s">
        <v>3424</v>
      </c>
      <c r="E364" s="37">
        <v>20000</v>
      </c>
      <c r="F364" s="37" t="s">
        <v>159</v>
      </c>
      <c r="G364" s="37" t="s">
        <v>4117</v>
      </c>
      <c r="H364" s="37" t="s">
        <v>3423</v>
      </c>
      <c r="I364" s="53">
        <v>210327.6</v>
      </c>
    </row>
    <row r="365" spans="1:9" x14ac:dyDescent="0.25">
      <c r="A365" s="37">
        <v>815</v>
      </c>
      <c r="B365" s="37">
        <v>1202912</v>
      </c>
      <c r="C365" s="37" t="s">
        <v>4118</v>
      </c>
      <c r="D365" s="37" t="s">
        <v>3424</v>
      </c>
      <c r="E365" s="37">
        <v>0</v>
      </c>
      <c r="F365" s="37" t="s">
        <v>159</v>
      </c>
      <c r="G365" s="37" t="s">
        <v>4119</v>
      </c>
      <c r="H365" s="37" t="s">
        <v>3423</v>
      </c>
      <c r="I365" s="53">
        <v>1578060</v>
      </c>
    </row>
    <row r="366" spans="1:9" x14ac:dyDescent="0.25">
      <c r="A366" s="37">
        <v>815</v>
      </c>
      <c r="B366" s="37">
        <v>1202971</v>
      </c>
      <c r="C366" s="37" t="s">
        <v>4120</v>
      </c>
      <c r="D366" s="37" t="s">
        <v>3424</v>
      </c>
      <c r="E366" s="37">
        <v>0</v>
      </c>
      <c r="F366" s="37" t="s">
        <v>4121</v>
      </c>
      <c r="G366" s="37" t="s">
        <v>4122</v>
      </c>
      <c r="H366" s="37" t="s">
        <v>3423</v>
      </c>
      <c r="I366" s="53">
        <v>88608</v>
      </c>
    </row>
    <row r="367" spans="1:9" x14ac:dyDescent="0.25">
      <c r="A367" s="37">
        <v>815</v>
      </c>
      <c r="B367" s="37">
        <v>1203076</v>
      </c>
      <c r="C367" s="37" t="s">
        <v>4123</v>
      </c>
      <c r="D367" s="37" t="s">
        <v>3424</v>
      </c>
      <c r="E367" s="37">
        <v>20000</v>
      </c>
      <c r="F367" s="37" t="s">
        <v>159</v>
      </c>
      <c r="G367" s="37" t="s">
        <v>4124</v>
      </c>
      <c r="H367" s="37" t="s">
        <v>3423</v>
      </c>
      <c r="I367" s="53">
        <v>162342</v>
      </c>
    </row>
    <row r="368" spans="1:9" x14ac:dyDescent="0.25">
      <c r="A368" s="37">
        <v>815</v>
      </c>
      <c r="B368" s="37">
        <v>1203164</v>
      </c>
      <c r="C368" s="37" t="s">
        <v>4125</v>
      </c>
      <c r="D368" s="37" t="s">
        <v>3424</v>
      </c>
      <c r="E368" s="37">
        <v>20000</v>
      </c>
      <c r="F368" s="37" t="s">
        <v>159</v>
      </c>
      <c r="G368" s="37" t="s">
        <v>4126</v>
      </c>
      <c r="H368" s="37" t="s">
        <v>3423</v>
      </c>
      <c r="I368" s="53">
        <v>14772</v>
      </c>
    </row>
    <row r="369" spans="1:9" x14ac:dyDescent="0.25">
      <c r="A369" s="37">
        <v>815</v>
      </c>
      <c r="B369" s="37">
        <v>1203410</v>
      </c>
      <c r="C369" s="37" t="s">
        <v>4127</v>
      </c>
      <c r="D369" s="37" t="s">
        <v>3424</v>
      </c>
      <c r="E369" s="37">
        <v>20000</v>
      </c>
      <c r="F369" s="37" t="s">
        <v>3768</v>
      </c>
      <c r="G369" s="37" t="s">
        <v>4128</v>
      </c>
      <c r="H369" s="37" t="s">
        <v>3423</v>
      </c>
      <c r="I369" s="53">
        <v>28397.96</v>
      </c>
    </row>
    <row r="370" spans="1:9" x14ac:dyDescent="0.25">
      <c r="A370" s="37">
        <v>815</v>
      </c>
      <c r="B370" s="37">
        <v>1203652</v>
      </c>
      <c r="C370" s="37" t="s">
        <v>4129</v>
      </c>
      <c r="D370" s="37" t="s">
        <v>3424</v>
      </c>
      <c r="E370" s="37">
        <v>20000</v>
      </c>
      <c r="F370" s="37" t="s">
        <v>159</v>
      </c>
      <c r="G370" s="37" t="s">
        <v>4130</v>
      </c>
      <c r="H370" s="37" t="s">
        <v>3423</v>
      </c>
      <c r="I370" s="53">
        <v>6048</v>
      </c>
    </row>
    <row r="371" spans="1:9" x14ac:dyDescent="0.25">
      <c r="A371" s="37">
        <v>815</v>
      </c>
      <c r="B371" s="37">
        <v>1204319</v>
      </c>
      <c r="C371" s="37" t="s">
        <v>4131</v>
      </c>
      <c r="D371" s="37" t="s">
        <v>3424</v>
      </c>
      <c r="E371" s="37">
        <v>20000</v>
      </c>
      <c r="F371" s="37" t="s">
        <v>3554</v>
      </c>
      <c r="G371" s="37" t="s">
        <v>4132</v>
      </c>
      <c r="H371" s="37" t="s">
        <v>3423</v>
      </c>
      <c r="I371" s="53">
        <v>87827.520000000004</v>
      </c>
    </row>
    <row r="372" spans="1:9" x14ac:dyDescent="0.25">
      <c r="A372" s="37">
        <v>815</v>
      </c>
      <c r="B372" s="37">
        <v>1204377</v>
      </c>
      <c r="C372" s="37" t="s">
        <v>4133</v>
      </c>
      <c r="D372" s="37" t="s">
        <v>3424</v>
      </c>
      <c r="E372" s="37">
        <v>20000</v>
      </c>
      <c r="F372" s="37" t="s">
        <v>3478</v>
      </c>
      <c r="G372" s="37" t="s">
        <v>4134</v>
      </c>
      <c r="H372" s="37" t="s">
        <v>3423</v>
      </c>
      <c r="I372" s="53">
        <v>823418.35</v>
      </c>
    </row>
    <row r="373" spans="1:9" x14ac:dyDescent="0.25">
      <c r="A373" s="37">
        <v>815</v>
      </c>
      <c r="B373" s="37">
        <v>1204563</v>
      </c>
      <c r="C373" s="37" t="s">
        <v>4135</v>
      </c>
      <c r="D373" s="37" t="s">
        <v>3424</v>
      </c>
      <c r="E373" s="37">
        <v>20000</v>
      </c>
      <c r="F373" s="37" t="s">
        <v>159</v>
      </c>
      <c r="G373" s="37" t="s">
        <v>4136</v>
      </c>
      <c r="H373" s="37" t="s">
        <v>3423</v>
      </c>
      <c r="I373" s="53">
        <v>3607393.2</v>
      </c>
    </row>
    <row r="374" spans="1:9" x14ac:dyDescent="0.25">
      <c r="A374" s="37">
        <v>815</v>
      </c>
      <c r="B374" s="37">
        <v>1204704</v>
      </c>
      <c r="C374" s="37" t="s">
        <v>4137</v>
      </c>
      <c r="D374" s="37" t="s">
        <v>3424</v>
      </c>
      <c r="E374" s="37">
        <v>0</v>
      </c>
      <c r="F374" s="37" t="s">
        <v>159</v>
      </c>
      <c r="G374" s="37" t="s">
        <v>4138</v>
      </c>
      <c r="H374" s="37" t="s">
        <v>3423</v>
      </c>
      <c r="I374" s="53">
        <v>408030</v>
      </c>
    </row>
    <row r="375" spans="1:9" x14ac:dyDescent="0.25">
      <c r="A375" s="37">
        <v>815</v>
      </c>
      <c r="B375" s="37">
        <v>1204847</v>
      </c>
      <c r="C375" s="37" t="s">
        <v>4139</v>
      </c>
      <c r="D375" s="37" t="s">
        <v>3424</v>
      </c>
      <c r="E375" s="37">
        <v>0</v>
      </c>
      <c r="F375" s="37" t="s">
        <v>159</v>
      </c>
      <c r="G375" s="37" t="s">
        <v>4140</v>
      </c>
      <c r="H375" s="37" t="s">
        <v>3423</v>
      </c>
      <c r="I375" s="53">
        <v>93936</v>
      </c>
    </row>
    <row r="376" spans="1:9" x14ac:dyDescent="0.25">
      <c r="A376" s="37">
        <v>815</v>
      </c>
      <c r="B376" s="37">
        <v>1205635</v>
      </c>
      <c r="C376" s="37" t="s">
        <v>76</v>
      </c>
      <c r="D376" s="37" t="s">
        <v>3424</v>
      </c>
      <c r="E376" s="37">
        <v>800000</v>
      </c>
      <c r="F376" s="37" t="s">
        <v>143</v>
      </c>
      <c r="G376" s="37" t="s">
        <v>4141</v>
      </c>
      <c r="H376" s="37" t="s">
        <v>3423</v>
      </c>
      <c r="I376" s="53">
        <v>2182749.6</v>
      </c>
    </row>
    <row r="377" spans="1:9" x14ac:dyDescent="0.25">
      <c r="A377" s="37">
        <v>815</v>
      </c>
      <c r="B377" s="37">
        <v>1205768</v>
      </c>
      <c r="C377" s="37" t="s">
        <v>4142</v>
      </c>
      <c r="D377" s="37" t="s">
        <v>3424</v>
      </c>
      <c r="E377" s="37">
        <v>10000</v>
      </c>
      <c r="F377" s="37" t="s">
        <v>3554</v>
      </c>
      <c r="G377" s="37" t="s">
        <v>4143</v>
      </c>
      <c r="H377" s="37" t="s">
        <v>3423</v>
      </c>
      <c r="I377" s="53">
        <v>1438013.96</v>
      </c>
    </row>
    <row r="378" spans="1:9" x14ac:dyDescent="0.25">
      <c r="A378" s="37">
        <v>815</v>
      </c>
      <c r="B378" s="37">
        <v>1205886</v>
      </c>
      <c r="C378" s="37" t="s">
        <v>4144</v>
      </c>
      <c r="D378" s="37" t="s">
        <v>3424</v>
      </c>
      <c r="E378" s="37">
        <v>0</v>
      </c>
      <c r="F378" s="37" t="s">
        <v>143</v>
      </c>
      <c r="G378" s="37" t="s">
        <v>4145</v>
      </c>
      <c r="H378" s="37" t="s">
        <v>3423</v>
      </c>
      <c r="I378" s="53">
        <v>61344</v>
      </c>
    </row>
    <row r="379" spans="1:9" x14ac:dyDescent="0.25">
      <c r="A379" s="37">
        <v>815</v>
      </c>
      <c r="B379" s="37">
        <v>1206082</v>
      </c>
      <c r="C379" s="37" t="s">
        <v>4146</v>
      </c>
      <c r="D379" s="37" t="s">
        <v>3424</v>
      </c>
      <c r="E379" s="37">
        <v>20000</v>
      </c>
      <c r="F379" s="37" t="s">
        <v>3455</v>
      </c>
      <c r="G379" s="37" t="s">
        <v>4147</v>
      </c>
      <c r="H379" s="37" t="s">
        <v>3423</v>
      </c>
      <c r="I379" s="53">
        <v>20448</v>
      </c>
    </row>
    <row r="380" spans="1:9" x14ac:dyDescent="0.25">
      <c r="A380" s="37">
        <v>815</v>
      </c>
      <c r="B380" s="37">
        <v>1206187</v>
      </c>
      <c r="C380" s="37" t="s">
        <v>4148</v>
      </c>
      <c r="D380" s="37" t="s">
        <v>3424</v>
      </c>
      <c r="E380" s="37">
        <v>20000</v>
      </c>
      <c r="F380" s="37" t="s">
        <v>159</v>
      </c>
      <c r="G380" s="37" t="s">
        <v>4149</v>
      </c>
      <c r="H380" s="37" t="s">
        <v>3423</v>
      </c>
      <c r="I380" s="53">
        <v>4176</v>
      </c>
    </row>
    <row r="381" spans="1:9" x14ac:dyDescent="0.25">
      <c r="A381" s="37">
        <v>815</v>
      </c>
      <c r="B381" s="37">
        <v>1206195</v>
      </c>
      <c r="C381" s="37" t="s">
        <v>4150</v>
      </c>
      <c r="D381" s="37" t="s">
        <v>3424</v>
      </c>
      <c r="E381" s="37">
        <v>20000</v>
      </c>
      <c r="F381" s="37" t="s">
        <v>3554</v>
      </c>
      <c r="G381" s="37" t="s">
        <v>4151</v>
      </c>
      <c r="H381" s="37" t="s">
        <v>3423</v>
      </c>
      <c r="I381" s="53">
        <v>2283792</v>
      </c>
    </row>
    <row r="382" spans="1:9" x14ac:dyDescent="0.25">
      <c r="A382" s="37">
        <v>815</v>
      </c>
      <c r="B382" s="37">
        <v>1206642</v>
      </c>
      <c r="C382" s="37" t="s">
        <v>4152</v>
      </c>
      <c r="D382" s="37" t="s">
        <v>3424</v>
      </c>
      <c r="E382" s="37">
        <v>10000</v>
      </c>
      <c r="F382" s="37" t="s">
        <v>3455</v>
      </c>
      <c r="G382" s="37" t="s">
        <v>4153</v>
      </c>
      <c r="H382" s="37" t="s">
        <v>3423</v>
      </c>
      <c r="I382" s="53">
        <v>80455910.400000006</v>
      </c>
    </row>
    <row r="383" spans="1:9" x14ac:dyDescent="0.25">
      <c r="A383" s="37">
        <v>815</v>
      </c>
      <c r="B383" s="37">
        <v>1206643</v>
      </c>
      <c r="C383" s="37" t="s">
        <v>50</v>
      </c>
      <c r="D383" s="37" t="s">
        <v>3424</v>
      </c>
      <c r="E383" s="37">
        <v>0</v>
      </c>
      <c r="F383" s="37" t="s">
        <v>159</v>
      </c>
      <c r="G383" s="37" t="s">
        <v>4154</v>
      </c>
      <c r="H383" s="37" t="s">
        <v>3423</v>
      </c>
      <c r="I383" s="53">
        <v>7008</v>
      </c>
    </row>
    <row r="384" spans="1:9" x14ac:dyDescent="0.25">
      <c r="A384" s="37">
        <v>815</v>
      </c>
      <c r="B384" s="37">
        <v>1207222</v>
      </c>
      <c r="C384" s="37" t="s">
        <v>4155</v>
      </c>
      <c r="D384" s="37" t="s">
        <v>3424</v>
      </c>
      <c r="E384" s="37">
        <v>10000</v>
      </c>
      <c r="F384" s="37" t="s">
        <v>4156</v>
      </c>
      <c r="G384" s="37" t="s">
        <v>4157</v>
      </c>
      <c r="H384" s="37" t="s">
        <v>3423</v>
      </c>
      <c r="I384" s="53">
        <v>846841.5</v>
      </c>
    </row>
    <row r="385" spans="1:9" x14ac:dyDescent="0.25">
      <c r="A385" s="37">
        <v>815</v>
      </c>
      <c r="B385" s="37">
        <v>1207223</v>
      </c>
      <c r="C385" s="37" t="s">
        <v>4158</v>
      </c>
      <c r="D385" s="37" t="s">
        <v>3424</v>
      </c>
      <c r="E385" s="37">
        <v>800000</v>
      </c>
      <c r="F385" s="37" t="s">
        <v>3650</v>
      </c>
      <c r="G385" s="37" t="s">
        <v>4159</v>
      </c>
      <c r="H385" s="37" t="s">
        <v>3423</v>
      </c>
      <c r="I385" s="53">
        <v>15120</v>
      </c>
    </row>
    <row r="386" spans="1:9" x14ac:dyDescent="0.25">
      <c r="A386" s="37">
        <v>815</v>
      </c>
      <c r="B386" s="37">
        <v>1207553</v>
      </c>
      <c r="C386" s="37" t="s">
        <v>93</v>
      </c>
      <c r="D386" s="37" t="s">
        <v>3424</v>
      </c>
      <c r="E386" s="37">
        <v>800000</v>
      </c>
      <c r="F386" s="37" t="s">
        <v>159</v>
      </c>
      <c r="G386" s="37" t="s">
        <v>4160</v>
      </c>
      <c r="H386" s="37" t="s">
        <v>3423</v>
      </c>
      <c r="I386" s="53">
        <v>460903.2</v>
      </c>
    </row>
    <row r="387" spans="1:9" x14ac:dyDescent="0.25">
      <c r="A387" s="37">
        <v>815</v>
      </c>
      <c r="B387" s="37">
        <v>1207909</v>
      </c>
      <c r="C387" s="37" t="s">
        <v>140</v>
      </c>
      <c r="D387" s="37" t="s">
        <v>3424</v>
      </c>
      <c r="E387" s="37">
        <v>20000</v>
      </c>
      <c r="F387" s="37" t="s">
        <v>3949</v>
      </c>
      <c r="G387" s="37" t="s">
        <v>4161</v>
      </c>
      <c r="H387" s="37" t="s">
        <v>3423</v>
      </c>
      <c r="I387" s="53">
        <v>9841204.8000000007</v>
      </c>
    </row>
    <row r="388" spans="1:9" x14ac:dyDescent="0.25">
      <c r="A388" s="37">
        <v>815</v>
      </c>
      <c r="B388" s="37">
        <v>1208160</v>
      </c>
      <c r="C388" s="37" t="s">
        <v>4162</v>
      </c>
      <c r="D388" s="37" t="s">
        <v>3424</v>
      </c>
      <c r="E388" s="37">
        <v>20000</v>
      </c>
      <c r="F388" s="37" t="s">
        <v>3478</v>
      </c>
      <c r="G388" s="37" t="s">
        <v>4163</v>
      </c>
      <c r="H388" s="37" t="s">
        <v>3423</v>
      </c>
      <c r="I388" s="53">
        <v>42660</v>
      </c>
    </row>
    <row r="389" spans="1:9" x14ac:dyDescent="0.25">
      <c r="A389" s="37">
        <v>815</v>
      </c>
      <c r="B389" s="37">
        <v>1208538</v>
      </c>
      <c r="C389" s="37" t="s">
        <v>4164</v>
      </c>
      <c r="D389" s="37" t="s">
        <v>3424</v>
      </c>
      <c r="E389" s="37">
        <v>800000</v>
      </c>
      <c r="F389" s="37" t="s">
        <v>3442</v>
      </c>
      <c r="G389" s="37" t="s">
        <v>4165</v>
      </c>
      <c r="H389" s="37" t="s">
        <v>3423</v>
      </c>
      <c r="I389" s="53">
        <v>108864</v>
      </c>
    </row>
    <row r="390" spans="1:9" x14ac:dyDescent="0.25">
      <c r="A390" s="37">
        <v>815</v>
      </c>
      <c r="B390" s="37">
        <v>1209120</v>
      </c>
      <c r="C390" s="37" t="s">
        <v>1677</v>
      </c>
      <c r="D390" s="37" t="s">
        <v>3424</v>
      </c>
      <c r="E390" s="37">
        <v>10000</v>
      </c>
      <c r="F390" s="37" t="s">
        <v>3434</v>
      </c>
      <c r="G390" s="37" t="s">
        <v>4166</v>
      </c>
      <c r="H390" s="37" t="s">
        <v>3423</v>
      </c>
      <c r="I390" s="53">
        <v>6782896.0800000001</v>
      </c>
    </row>
    <row r="391" spans="1:9" x14ac:dyDescent="0.25">
      <c r="A391" s="37">
        <v>815</v>
      </c>
      <c r="B391" s="37">
        <v>1209121</v>
      </c>
      <c r="C391" s="37" t="s">
        <v>4167</v>
      </c>
      <c r="D391" s="37" t="s">
        <v>3424</v>
      </c>
      <c r="E391" s="37">
        <v>10000</v>
      </c>
      <c r="F391" s="37" t="s">
        <v>159</v>
      </c>
      <c r="G391" s="37" t="s">
        <v>4168</v>
      </c>
      <c r="H391" s="37" t="s">
        <v>3423</v>
      </c>
      <c r="I391" s="53">
        <v>3124683.89</v>
      </c>
    </row>
    <row r="392" spans="1:9" x14ac:dyDescent="0.25">
      <c r="A392" s="37">
        <v>815</v>
      </c>
      <c r="B392" s="37">
        <v>1209139</v>
      </c>
      <c r="C392" s="37" t="s">
        <v>4169</v>
      </c>
      <c r="D392" s="37" t="s">
        <v>3424</v>
      </c>
      <c r="E392" s="37">
        <v>10000</v>
      </c>
      <c r="F392" s="37" t="s">
        <v>3434</v>
      </c>
      <c r="G392" s="37" t="s">
        <v>4170</v>
      </c>
      <c r="H392" s="37" t="s">
        <v>3423</v>
      </c>
      <c r="I392" s="53">
        <v>102751.2</v>
      </c>
    </row>
    <row r="393" spans="1:9" x14ac:dyDescent="0.25">
      <c r="A393" s="37">
        <v>815</v>
      </c>
      <c r="B393" s="37">
        <v>1209202</v>
      </c>
      <c r="C393" s="37" t="s">
        <v>4171</v>
      </c>
      <c r="D393" s="37" t="s">
        <v>3424</v>
      </c>
      <c r="E393" s="37">
        <v>23000</v>
      </c>
      <c r="F393" s="37" t="s">
        <v>159</v>
      </c>
      <c r="G393" s="37" t="s">
        <v>4172</v>
      </c>
      <c r="H393" s="37" t="s">
        <v>3423</v>
      </c>
      <c r="I393" s="53">
        <v>7104</v>
      </c>
    </row>
    <row r="394" spans="1:9" x14ac:dyDescent="0.25">
      <c r="A394" s="37">
        <v>815</v>
      </c>
      <c r="B394" s="37">
        <v>1209539</v>
      </c>
      <c r="C394" s="37" t="s">
        <v>4173</v>
      </c>
      <c r="D394" s="37" t="s">
        <v>3424</v>
      </c>
      <c r="E394" s="37">
        <v>23000</v>
      </c>
      <c r="F394" s="37" t="s">
        <v>159</v>
      </c>
      <c r="G394" s="37" t="s">
        <v>4174</v>
      </c>
      <c r="H394" s="37" t="s">
        <v>3423</v>
      </c>
      <c r="I394" s="53">
        <v>54720</v>
      </c>
    </row>
    <row r="395" spans="1:9" x14ac:dyDescent="0.25">
      <c r="A395" s="37">
        <v>815</v>
      </c>
      <c r="B395" s="37">
        <v>1209577</v>
      </c>
      <c r="C395" s="37" t="s">
        <v>4175</v>
      </c>
      <c r="D395" s="37" t="s">
        <v>3424</v>
      </c>
      <c r="E395" s="37">
        <v>800000</v>
      </c>
      <c r="F395" s="37" t="s">
        <v>143</v>
      </c>
      <c r="G395" s="37" t="s">
        <v>4176</v>
      </c>
      <c r="H395" s="37" t="s">
        <v>3423</v>
      </c>
      <c r="I395" s="53">
        <v>585368.99</v>
      </c>
    </row>
    <row r="396" spans="1:9" x14ac:dyDescent="0.25">
      <c r="A396" s="37">
        <v>815</v>
      </c>
      <c r="B396" s="37">
        <v>1209672</v>
      </c>
      <c r="C396" s="37" t="s">
        <v>4177</v>
      </c>
      <c r="D396" s="37" t="s">
        <v>3424</v>
      </c>
      <c r="E396" s="37">
        <v>23000</v>
      </c>
      <c r="F396" s="37" t="s">
        <v>159</v>
      </c>
      <c r="G396" s="37" t="s">
        <v>4178</v>
      </c>
      <c r="H396" s="37" t="s">
        <v>3423</v>
      </c>
      <c r="I396" s="53">
        <v>43212</v>
      </c>
    </row>
    <row r="397" spans="1:9" x14ac:dyDescent="0.25">
      <c r="A397" s="37">
        <v>815</v>
      </c>
      <c r="B397" s="37">
        <v>1209843</v>
      </c>
      <c r="C397" s="37" t="s">
        <v>4179</v>
      </c>
      <c r="D397" s="37" t="s">
        <v>3424</v>
      </c>
      <c r="E397" s="37">
        <v>0</v>
      </c>
      <c r="F397" s="37" t="s">
        <v>3526</v>
      </c>
      <c r="G397" s="37" t="s">
        <v>4180</v>
      </c>
      <c r="H397" s="37" t="s">
        <v>3423</v>
      </c>
      <c r="I397" s="53">
        <v>274119.59999999998</v>
      </c>
    </row>
    <row r="398" spans="1:9" x14ac:dyDescent="0.25">
      <c r="A398" s="37">
        <v>815</v>
      </c>
      <c r="B398" s="37">
        <v>1209874</v>
      </c>
      <c r="C398" s="37" t="s">
        <v>4181</v>
      </c>
      <c r="D398" s="37" t="s">
        <v>3424</v>
      </c>
      <c r="E398" s="37">
        <v>10000</v>
      </c>
      <c r="F398" s="37" t="s">
        <v>3434</v>
      </c>
      <c r="G398" s="37" t="s">
        <v>4182</v>
      </c>
      <c r="H398" s="37" t="s">
        <v>3423</v>
      </c>
      <c r="I398" s="53">
        <v>1850169.6</v>
      </c>
    </row>
    <row r="399" spans="1:9" x14ac:dyDescent="0.25">
      <c r="A399" s="37">
        <v>815</v>
      </c>
      <c r="B399" s="37">
        <v>1209881</v>
      </c>
      <c r="C399" s="37" t="s">
        <v>4183</v>
      </c>
      <c r="D399" s="37" t="s">
        <v>3424</v>
      </c>
      <c r="E399" s="37">
        <v>23000</v>
      </c>
      <c r="F399" s="37" t="s">
        <v>159</v>
      </c>
      <c r="G399" s="37" t="s">
        <v>4184</v>
      </c>
      <c r="H399" s="37" t="s">
        <v>3423</v>
      </c>
      <c r="I399" s="53">
        <v>3537923.4</v>
      </c>
    </row>
    <row r="400" spans="1:9" x14ac:dyDescent="0.25">
      <c r="A400" s="37">
        <v>815</v>
      </c>
      <c r="B400" s="37">
        <v>1210426</v>
      </c>
      <c r="C400" s="37" t="s">
        <v>4185</v>
      </c>
      <c r="D400" s="37" t="s">
        <v>3424</v>
      </c>
      <c r="E400" s="37">
        <v>800000</v>
      </c>
      <c r="F400" s="37" t="s">
        <v>143</v>
      </c>
      <c r="G400" s="37" t="s">
        <v>4186</v>
      </c>
      <c r="H400" s="37" t="s">
        <v>3423</v>
      </c>
      <c r="I400" s="53">
        <v>228930</v>
      </c>
    </row>
    <row r="401" spans="1:9" x14ac:dyDescent="0.25">
      <c r="A401" s="37">
        <v>815</v>
      </c>
      <c r="B401" s="37">
        <v>1210592</v>
      </c>
      <c r="C401" s="37" t="s">
        <v>4187</v>
      </c>
      <c r="D401" s="37" t="s">
        <v>3424</v>
      </c>
      <c r="E401" s="37">
        <v>10000</v>
      </c>
      <c r="F401" s="37" t="s">
        <v>4188</v>
      </c>
      <c r="G401" s="37" t="s">
        <v>4189</v>
      </c>
      <c r="H401" s="37" t="s">
        <v>3423</v>
      </c>
      <c r="I401" s="53">
        <v>5331738</v>
      </c>
    </row>
    <row r="402" spans="1:9" x14ac:dyDescent="0.25">
      <c r="A402" s="37">
        <v>815</v>
      </c>
      <c r="B402" s="37">
        <v>1210607</v>
      </c>
      <c r="C402" s="37" t="s">
        <v>4190</v>
      </c>
      <c r="D402" s="37" t="s">
        <v>3424</v>
      </c>
      <c r="E402" s="37">
        <v>0</v>
      </c>
      <c r="F402" s="37" t="s">
        <v>3434</v>
      </c>
      <c r="G402" s="37" t="s">
        <v>4191</v>
      </c>
      <c r="H402" s="37" t="s">
        <v>3423</v>
      </c>
      <c r="I402" s="53">
        <v>2708578.63</v>
      </c>
    </row>
    <row r="403" spans="1:9" x14ac:dyDescent="0.25">
      <c r="A403" s="37">
        <v>815</v>
      </c>
      <c r="B403" s="37">
        <v>1210609</v>
      </c>
      <c r="C403" s="37" t="s">
        <v>4192</v>
      </c>
      <c r="D403" s="37" t="s">
        <v>3424</v>
      </c>
      <c r="E403" s="37">
        <v>10000</v>
      </c>
      <c r="F403" s="37" t="s">
        <v>3434</v>
      </c>
      <c r="G403" s="37" t="s">
        <v>4193</v>
      </c>
      <c r="H403" s="37" t="s">
        <v>3423</v>
      </c>
      <c r="I403" s="53">
        <v>13510.8</v>
      </c>
    </row>
    <row r="404" spans="1:9" x14ac:dyDescent="0.25">
      <c r="A404" s="37">
        <v>815</v>
      </c>
      <c r="B404" s="37">
        <v>1210701</v>
      </c>
      <c r="C404" s="37" t="s">
        <v>31</v>
      </c>
      <c r="D404" s="37" t="s">
        <v>3424</v>
      </c>
      <c r="E404" s="37">
        <v>0</v>
      </c>
      <c r="F404" s="37" t="s">
        <v>3515</v>
      </c>
      <c r="G404" s="37" t="s">
        <v>4194</v>
      </c>
      <c r="H404" s="37" t="s">
        <v>3423</v>
      </c>
      <c r="I404" s="53">
        <v>3120</v>
      </c>
    </row>
    <row r="405" spans="1:9" x14ac:dyDescent="0.25">
      <c r="A405" s="37">
        <v>815</v>
      </c>
      <c r="B405" s="37">
        <v>1210802</v>
      </c>
      <c r="C405" s="37" t="s">
        <v>4195</v>
      </c>
      <c r="D405" s="37" t="s">
        <v>3424</v>
      </c>
      <c r="E405" s="37">
        <v>0</v>
      </c>
      <c r="F405" s="37" t="s">
        <v>159</v>
      </c>
      <c r="G405" s="37" t="s">
        <v>4196</v>
      </c>
      <c r="H405" s="37" t="s">
        <v>3423</v>
      </c>
      <c r="I405" s="53">
        <v>134304</v>
      </c>
    </row>
    <row r="406" spans="1:9" x14ac:dyDescent="0.25">
      <c r="A406" s="37">
        <v>815</v>
      </c>
      <c r="B406" s="37">
        <v>1210816</v>
      </c>
      <c r="C406" s="37" t="s">
        <v>4197</v>
      </c>
      <c r="D406" s="37" t="s">
        <v>3424</v>
      </c>
      <c r="E406" s="37">
        <v>0</v>
      </c>
      <c r="F406" s="37" t="s">
        <v>4198</v>
      </c>
      <c r="G406" s="37" t="s">
        <v>4198</v>
      </c>
      <c r="H406" s="37" t="s">
        <v>3423</v>
      </c>
      <c r="I406" s="53">
        <v>13724.04</v>
      </c>
    </row>
    <row r="407" spans="1:9" x14ac:dyDescent="0.25">
      <c r="A407" s="37">
        <v>815</v>
      </c>
      <c r="B407" s="37">
        <v>1210818</v>
      </c>
      <c r="C407" s="37" t="s">
        <v>818</v>
      </c>
      <c r="D407" s="37" t="s">
        <v>3424</v>
      </c>
      <c r="E407" s="37">
        <v>0</v>
      </c>
      <c r="F407" s="37" t="s">
        <v>159</v>
      </c>
      <c r="G407" s="37" t="s">
        <v>4199</v>
      </c>
      <c r="H407" s="37" t="s">
        <v>3423</v>
      </c>
      <c r="I407" s="53">
        <v>431082</v>
      </c>
    </row>
    <row r="408" spans="1:9" x14ac:dyDescent="0.25">
      <c r="A408" s="37">
        <v>815</v>
      </c>
      <c r="B408" s="37">
        <v>1210832</v>
      </c>
      <c r="C408" s="37" t="s">
        <v>4200</v>
      </c>
      <c r="D408" s="37" t="s">
        <v>3424</v>
      </c>
      <c r="E408" s="37">
        <v>0</v>
      </c>
      <c r="F408" s="37" t="s">
        <v>3442</v>
      </c>
      <c r="G408" s="37" t="s">
        <v>4201</v>
      </c>
      <c r="H408" s="37" t="s">
        <v>3423</v>
      </c>
      <c r="I408" s="53">
        <v>55974</v>
      </c>
    </row>
    <row r="409" spans="1:9" x14ac:dyDescent="0.25">
      <c r="A409" s="37">
        <v>815</v>
      </c>
      <c r="B409" s="37">
        <v>1210871</v>
      </c>
      <c r="C409" s="37" t="s">
        <v>4202</v>
      </c>
      <c r="D409" s="37" t="s">
        <v>3424</v>
      </c>
      <c r="E409" s="37">
        <v>23000</v>
      </c>
      <c r="F409" s="37" t="s">
        <v>4203</v>
      </c>
      <c r="G409" s="37" t="s">
        <v>4204</v>
      </c>
      <c r="H409" s="37" t="s">
        <v>3423</v>
      </c>
      <c r="I409" s="53">
        <v>589147.80000000005</v>
      </c>
    </row>
    <row r="410" spans="1:9" x14ac:dyDescent="0.25">
      <c r="A410" s="37">
        <v>815</v>
      </c>
      <c r="B410" s="37">
        <v>1211604</v>
      </c>
      <c r="C410" s="37" t="s">
        <v>4205</v>
      </c>
      <c r="D410" s="37" t="s">
        <v>3424</v>
      </c>
      <c r="E410" s="37">
        <v>20150</v>
      </c>
      <c r="F410" s="37" t="s">
        <v>159</v>
      </c>
      <c r="G410" s="37" t="s">
        <v>4206</v>
      </c>
      <c r="H410" s="37" t="s">
        <v>3423</v>
      </c>
      <c r="I410" s="53">
        <v>1461476.93</v>
      </c>
    </row>
    <row r="411" spans="1:9" x14ac:dyDescent="0.25">
      <c r="A411" s="37">
        <v>815</v>
      </c>
      <c r="B411" s="37">
        <v>1211854</v>
      </c>
      <c r="C411" s="37" t="s">
        <v>1556</v>
      </c>
      <c r="D411" s="37" t="s">
        <v>3424</v>
      </c>
      <c r="E411" s="37">
        <v>23000</v>
      </c>
      <c r="F411" s="37" t="s">
        <v>159</v>
      </c>
      <c r="G411" s="37" t="s">
        <v>4207</v>
      </c>
      <c r="H411" s="37" t="s">
        <v>3423</v>
      </c>
      <c r="I411" s="53">
        <v>793656</v>
      </c>
    </row>
    <row r="412" spans="1:9" x14ac:dyDescent="0.25">
      <c r="A412" s="37">
        <v>815</v>
      </c>
      <c r="B412" s="37">
        <v>1211974</v>
      </c>
      <c r="C412" s="37" t="s">
        <v>1688</v>
      </c>
      <c r="D412" s="37" t="s">
        <v>3424</v>
      </c>
      <c r="E412" s="37">
        <v>20000</v>
      </c>
      <c r="F412" s="37" t="s">
        <v>159</v>
      </c>
      <c r="G412" s="37" t="s">
        <v>4208</v>
      </c>
      <c r="H412" s="37" t="s">
        <v>3423</v>
      </c>
      <c r="I412" s="53">
        <v>38090424</v>
      </c>
    </row>
    <row r="413" spans="1:9" x14ac:dyDescent="0.25">
      <c r="A413" s="37">
        <v>815</v>
      </c>
      <c r="B413" s="37">
        <v>1212028</v>
      </c>
      <c r="C413" s="37" t="s">
        <v>4209</v>
      </c>
      <c r="D413" s="37" t="s">
        <v>3424</v>
      </c>
      <c r="E413" s="37">
        <v>23000</v>
      </c>
      <c r="F413" s="37" t="s">
        <v>159</v>
      </c>
      <c r="G413" s="37" t="s">
        <v>4210</v>
      </c>
      <c r="H413" s="37" t="s">
        <v>3423</v>
      </c>
      <c r="I413" s="53">
        <v>2048469</v>
      </c>
    </row>
    <row r="414" spans="1:9" x14ac:dyDescent="0.25">
      <c r="A414" s="37">
        <v>815</v>
      </c>
      <c r="B414" s="37">
        <v>1212284</v>
      </c>
      <c r="C414" s="37" t="s">
        <v>4211</v>
      </c>
      <c r="D414" s="37" t="s">
        <v>3424</v>
      </c>
      <c r="E414" s="37">
        <v>0</v>
      </c>
      <c r="F414" s="37" t="s">
        <v>159</v>
      </c>
      <c r="G414" s="37" t="s">
        <v>4212</v>
      </c>
      <c r="H414" s="37" t="s">
        <v>3423</v>
      </c>
      <c r="I414" s="53">
        <v>703913.95</v>
      </c>
    </row>
    <row r="415" spans="1:9" x14ac:dyDescent="0.25">
      <c r="A415" s="37">
        <v>815</v>
      </c>
      <c r="B415" s="37">
        <v>1212288</v>
      </c>
      <c r="C415" s="37" t="s">
        <v>4213</v>
      </c>
      <c r="D415" s="37" t="s">
        <v>3424</v>
      </c>
      <c r="E415" s="37">
        <v>23000</v>
      </c>
      <c r="F415" s="37" t="s">
        <v>3442</v>
      </c>
      <c r="G415" s="37" t="s">
        <v>4214</v>
      </c>
      <c r="H415" s="37" t="s">
        <v>3423</v>
      </c>
      <c r="I415" s="53">
        <v>355152</v>
      </c>
    </row>
    <row r="416" spans="1:9" x14ac:dyDescent="0.25">
      <c r="A416" s="37">
        <v>815</v>
      </c>
      <c r="B416" s="37">
        <v>1212358</v>
      </c>
      <c r="C416" s="37" t="s">
        <v>479</v>
      </c>
      <c r="D416" s="37" t="s">
        <v>3424</v>
      </c>
      <c r="E416" s="37">
        <v>23000</v>
      </c>
      <c r="F416" s="37" t="s">
        <v>4215</v>
      </c>
      <c r="G416" s="37" t="s">
        <v>4216</v>
      </c>
      <c r="H416" s="37" t="s">
        <v>3423</v>
      </c>
      <c r="I416" s="53">
        <v>838128</v>
      </c>
    </row>
    <row r="417" spans="1:9" x14ac:dyDescent="0.25">
      <c r="A417" s="37">
        <v>815</v>
      </c>
      <c r="B417" s="37">
        <v>1212514</v>
      </c>
      <c r="C417" s="37" t="s">
        <v>209</v>
      </c>
      <c r="D417" s="37" t="s">
        <v>3424</v>
      </c>
      <c r="E417" s="37">
        <v>800000</v>
      </c>
      <c r="F417" s="37" t="s">
        <v>143</v>
      </c>
      <c r="G417" s="37" t="s">
        <v>4217</v>
      </c>
      <c r="H417" s="37" t="s">
        <v>3423</v>
      </c>
      <c r="I417" s="53">
        <v>115440</v>
      </c>
    </row>
    <row r="418" spans="1:9" x14ac:dyDescent="0.25">
      <c r="A418" s="37">
        <v>815</v>
      </c>
      <c r="B418" s="37">
        <v>1212557</v>
      </c>
      <c r="C418" s="37" t="s">
        <v>4218</v>
      </c>
      <c r="D418" s="37" t="s">
        <v>3424</v>
      </c>
      <c r="E418" s="37">
        <v>800000</v>
      </c>
      <c r="F418" s="37" t="s">
        <v>143</v>
      </c>
      <c r="G418" s="37" t="s">
        <v>4219</v>
      </c>
      <c r="H418" s="37" t="s">
        <v>3423</v>
      </c>
      <c r="I418" s="53">
        <v>107160</v>
      </c>
    </row>
    <row r="419" spans="1:9" x14ac:dyDescent="0.25">
      <c r="A419" s="37">
        <v>815</v>
      </c>
      <c r="B419" s="37">
        <v>1212681</v>
      </c>
      <c r="C419" s="37" t="s">
        <v>4220</v>
      </c>
      <c r="D419" s="37" t="s">
        <v>3424</v>
      </c>
      <c r="E419" s="37">
        <v>0</v>
      </c>
      <c r="F419" s="37" t="s">
        <v>3571</v>
      </c>
      <c r="G419" s="37" t="s">
        <v>4221</v>
      </c>
      <c r="H419" s="37" t="s">
        <v>3423</v>
      </c>
      <c r="I419" s="53">
        <v>378432</v>
      </c>
    </row>
    <row r="420" spans="1:9" x14ac:dyDescent="0.25">
      <c r="A420" s="37">
        <v>815</v>
      </c>
      <c r="B420" s="37">
        <v>1213547</v>
      </c>
      <c r="C420" s="37" t="s">
        <v>4222</v>
      </c>
      <c r="D420" s="37" t="s">
        <v>3424</v>
      </c>
      <c r="E420" s="37">
        <v>0</v>
      </c>
      <c r="F420" s="37" t="s">
        <v>143</v>
      </c>
      <c r="G420" s="37" t="s">
        <v>4223</v>
      </c>
      <c r="H420" s="37" t="s">
        <v>3423</v>
      </c>
      <c r="I420" s="53">
        <v>639374.88</v>
      </c>
    </row>
    <row r="421" spans="1:9" x14ac:dyDescent="0.25">
      <c r="A421" s="37">
        <v>815</v>
      </c>
      <c r="B421" s="37">
        <v>1213553</v>
      </c>
      <c r="C421" s="37" t="s">
        <v>125</v>
      </c>
      <c r="D421" s="37" t="s">
        <v>3424</v>
      </c>
      <c r="E421" s="37">
        <v>20000</v>
      </c>
      <c r="F421" s="37" t="s">
        <v>159</v>
      </c>
      <c r="G421" s="37" t="s">
        <v>4224</v>
      </c>
      <c r="H421" s="37" t="s">
        <v>3423</v>
      </c>
      <c r="I421" s="53">
        <v>103811.95</v>
      </c>
    </row>
    <row r="422" spans="1:9" x14ac:dyDescent="0.25">
      <c r="A422" s="37">
        <v>815</v>
      </c>
      <c r="B422" s="37">
        <v>1213683</v>
      </c>
      <c r="C422" s="37" t="s">
        <v>46</v>
      </c>
      <c r="D422" s="37" t="s">
        <v>3424</v>
      </c>
      <c r="E422" s="37">
        <v>20000</v>
      </c>
      <c r="F422" s="37" t="s">
        <v>159</v>
      </c>
      <c r="G422" s="37" t="s">
        <v>4225</v>
      </c>
      <c r="H422" s="37" t="s">
        <v>3423</v>
      </c>
      <c r="I422" s="53">
        <v>194940</v>
      </c>
    </row>
    <row r="423" spans="1:9" x14ac:dyDescent="0.25">
      <c r="A423" s="37">
        <v>815</v>
      </c>
      <c r="B423" s="37">
        <v>1213948</v>
      </c>
      <c r="C423" s="37" t="s">
        <v>4226</v>
      </c>
      <c r="D423" s="37" t="s">
        <v>3424</v>
      </c>
      <c r="E423" s="37">
        <v>0</v>
      </c>
      <c r="F423" s="37" t="s">
        <v>3571</v>
      </c>
      <c r="G423" s="37" t="s">
        <v>4227</v>
      </c>
      <c r="H423" s="37" t="s">
        <v>3423</v>
      </c>
      <c r="I423" s="53">
        <v>3592356</v>
      </c>
    </row>
    <row r="424" spans="1:9" x14ac:dyDescent="0.25">
      <c r="A424" s="37">
        <v>815</v>
      </c>
      <c r="B424" s="37">
        <v>1213968</v>
      </c>
      <c r="C424" s="37" t="s">
        <v>4228</v>
      </c>
      <c r="D424" s="37" t="s">
        <v>3424</v>
      </c>
      <c r="E424" s="37">
        <v>20000</v>
      </c>
      <c r="F424" s="37" t="s">
        <v>159</v>
      </c>
      <c r="G424" s="37" t="s">
        <v>4229</v>
      </c>
      <c r="H424" s="37" t="s">
        <v>3423</v>
      </c>
      <c r="I424" s="53">
        <v>32092.79</v>
      </c>
    </row>
    <row r="425" spans="1:9" x14ac:dyDescent="0.25">
      <c r="A425" s="37">
        <v>815</v>
      </c>
      <c r="B425" s="37">
        <v>1214119</v>
      </c>
      <c r="C425" s="37" t="s">
        <v>4230</v>
      </c>
      <c r="D425" s="37" t="s">
        <v>3424</v>
      </c>
      <c r="E425" s="37">
        <v>20000</v>
      </c>
      <c r="F425" s="37" t="s">
        <v>159</v>
      </c>
      <c r="G425" s="37" t="s">
        <v>4231</v>
      </c>
      <c r="H425" s="37" t="s">
        <v>3423</v>
      </c>
      <c r="I425" s="53">
        <v>162744</v>
      </c>
    </row>
    <row r="426" spans="1:9" x14ac:dyDescent="0.25">
      <c r="A426" s="37">
        <v>815</v>
      </c>
      <c r="B426" s="37">
        <v>1214626</v>
      </c>
      <c r="C426" s="37" t="s">
        <v>562</v>
      </c>
      <c r="D426" s="37" t="s">
        <v>3424</v>
      </c>
      <c r="E426" s="37">
        <v>0</v>
      </c>
      <c r="F426" s="37" t="s">
        <v>143</v>
      </c>
      <c r="G426" s="37" t="s">
        <v>4232</v>
      </c>
      <c r="H426" s="37" t="s">
        <v>3423</v>
      </c>
      <c r="I426" s="53">
        <v>85272</v>
      </c>
    </row>
    <row r="427" spans="1:9" x14ac:dyDescent="0.25">
      <c r="A427" s="37">
        <v>815</v>
      </c>
      <c r="B427" s="37">
        <v>1214738</v>
      </c>
      <c r="C427" s="37" t="s">
        <v>4233</v>
      </c>
      <c r="D427" s="37" t="s">
        <v>3424</v>
      </c>
      <c r="E427" s="37">
        <v>40000</v>
      </c>
      <c r="F427" s="37" t="s">
        <v>3455</v>
      </c>
      <c r="G427" s="37" t="s">
        <v>4234</v>
      </c>
      <c r="H427" s="37" t="s">
        <v>3423</v>
      </c>
      <c r="I427" s="53">
        <v>1594115.54</v>
      </c>
    </row>
    <row r="428" spans="1:9" x14ac:dyDescent="0.25">
      <c r="A428" s="37">
        <v>815</v>
      </c>
      <c r="B428" s="37">
        <v>1214739</v>
      </c>
      <c r="C428" s="37" t="s">
        <v>4235</v>
      </c>
      <c r="D428" s="37" t="s">
        <v>3424</v>
      </c>
      <c r="E428" s="37">
        <v>0</v>
      </c>
      <c r="F428" s="37" t="s">
        <v>3455</v>
      </c>
      <c r="G428" s="37" t="s">
        <v>4236</v>
      </c>
      <c r="H428" s="37" t="s">
        <v>3423</v>
      </c>
      <c r="I428" s="53">
        <v>435864.4</v>
      </c>
    </row>
    <row r="429" spans="1:9" x14ac:dyDescent="0.25">
      <c r="A429" s="37">
        <v>815</v>
      </c>
      <c r="B429" s="37">
        <v>1214740</v>
      </c>
      <c r="C429" s="37" t="s">
        <v>4237</v>
      </c>
      <c r="D429" s="37" t="s">
        <v>3424</v>
      </c>
      <c r="E429" s="37">
        <v>0</v>
      </c>
      <c r="F429" s="37" t="s">
        <v>4238</v>
      </c>
      <c r="G429" s="37" t="s">
        <v>4239</v>
      </c>
      <c r="H429" s="37" t="s">
        <v>3423</v>
      </c>
      <c r="I429" s="53">
        <v>29112</v>
      </c>
    </row>
    <row r="430" spans="1:9" x14ac:dyDescent="0.25">
      <c r="A430" s="37">
        <v>815</v>
      </c>
      <c r="B430" s="37">
        <v>1214747</v>
      </c>
      <c r="C430" s="37" t="s">
        <v>256</v>
      </c>
      <c r="D430" s="37" t="s">
        <v>3424</v>
      </c>
      <c r="E430" s="37">
        <v>0</v>
      </c>
      <c r="F430" s="37" t="s">
        <v>4240</v>
      </c>
      <c r="G430" s="37" t="s">
        <v>4241</v>
      </c>
      <c r="H430" s="37" t="s">
        <v>3423</v>
      </c>
      <c r="I430" s="53">
        <v>90489.02</v>
      </c>
    </row>
    <row r="431" spans="1:9" x14ac:dyDescent="0.25">
      <c r="A431" s="37">
        <v>815</v>
      </c>
      <c r="B431" s="37">
        <v>1214836</v>
      </c>
      <c r="C431" s="37" t="s">
        <v>4242</v>
      </c>
      <c r="D431" s="37" t="s">
        <v>3424</v>
      </c>
      <c r="E431" s="37">
        <v>0</v>
      </c>
      <c r="F431" s="37" t="s">
        <v>143</v>
      </c>
      <c r="G431" s="37" t="s">
        <v>4243</v>
      </c>
      <c r="H431" s="37" t="s">
        <v>3423</v>
      </c>
      <c r="I431" s="53">
        <v>9984</v>
      </c>
    </row>
    <row r="432" spans="1:9" x14ac:dyDescent="0.25">
      <c r="A432" s="37">
        <v>815</v>
      </c>
      <c r="B432" s="37">
        <v>1214992</v>
      </c>
      <c r="C432" s="37" t="s">
        <v>4244</v>
      </c>
      <c r="D432" s="37" t="s">
        <v>3424</v>
      </c>
      <c r="E432" s="37">
        <v>20000</v>
      </c>
      <c r="F432" s="37" t="s">
        <v>159</v>
      </c>
      <c r="G432" s="37" t="s">
        <v>4245</v>
      </c>
      <c r="H432" s="37" t="s">
        <v>3423</v>
      </c>
      <c r="I432" s="53">
        <v>71160</v>
      </c>
    </row>
    <row r="433" spans="1:9" x14ac:dyDescent="0.25">
      <c r="A433" s="37">
        <v>815</v>
      </c>
      <c r="B433" s="37">
        <v>1215181</v>
      </c>
      <c r="C433" s="37" t="s">
        <v>4246</v>
      </c>
      <c r="D433" s="37" t="s">
        <v>3424</v>
      </c>
      <c r="E433" s="37">
        <v>0</v>
      </c>
      <c r="F433" s="37" t="s">
        <v>3588</v>
      </c>
      <c r="G433" s="37" t="s">
        <v>4247</v>
      </c>
      <c r="H433" s="37" t="s">
        <v>3423</v>
      </c>
      <c r="I433" s="53">
        <v>1800.05</v>
      </c>
    </row>
    <row r="434" spans="1:9" x14ac:dyDescent="0.25">
      <c r="A434" s="37">
        <v>815</v>
      </c>
      <c r="B434" s="37">
        <v>1215386</v>
      </c>
      <c r="C434" s="37" t="s">
        <v>4248</v>
      </c>
      <c r="D434" s="37" t="s">
        <v>3424</v>
      </c>
      <c r="E434" s="37">
        <v>20000</v>
      </c>
      <c r="F434" s="37" t="s">
        <v>3683</v>
      </c>
      <c r="G434" s="37" t="s">
        <v>4249</v>
      </c>
      <c r="H434" s="37" t="s">
        <v>3423</v>
      </c>
      <c r="I434" s="53">
        <v>2033781</v>
      </c>
    </row>
    <row r="435" spans="1:9" x14ac:dyDescent="0.25">
      <c r="A435" s="37">
        <v>815</v>
      </c>
      <c r="B435" s="37">
        <v>1216032</v>
      </c>
      <c r="C435" s="37" t="s">
        <v>245</v>
      </c>
      <c r="D435" s="37" t="s">
        <v>3424</v>
      </c>
      <c r="E435" s="37">
        <v>0</v>
      </c>
      <c r="F435" s="37" t="s">
        <v>4250</v>
      </c>
      <c r="G435" s="37" t="s">
        <v>4251</v>
      </c>
      <c r="H435" s="37" t="s">
        <v>3423</v>
      </c>
      <c r="I435" s="53">
        <v>4996.08</v>
      </c>
    </row>
    <row r="436" spans="1:9" x14ac:dyDescent="0.25">
      <c r="A436" s="37">
        <v>815</v>
      </c>
      <c r="B436" s="37">
        <v>1216091</v>
      </c>
      <c r="C436" s="37" t="s">
        <v>4252</v>
      </c>
      <c r="D436" s="37" t="s">
        <v>3424</v>
      </c>
      <c r="E436" s="37">
        <v>0</v>
      </c>
      <c r="F436" s="37" t="s">
        <v>4253</v>
      </c>
      <c r="G436" s="37" t="s">
        <v>4254</v>
      </c>
      <c r="H436" s="37" t="s">
        <v>3423</v>
      </c>
      <c r="I436" s="53">
        <v>3078136.8</v>
      </c>
    </row>
    <row r="437" spans="1:9" x14ac:dyDescent="0.25">
      <c r="A437" s="37">
        <v>815</v>
      </c>
      <c r="B437" s="37">
        <v>1216148</v>
      </c>
      <c r="C437" s="37" t="s">
        <v>1766</v>
      </c>
      <c r="D437" s="37" t="s">
        <v>3424</v>
      </c>
      <c r="E437" s="37">
        <v>0</v>
      </c>
      <c r="F437" s="37" t="s">
        <v>3780</v>
      </c>
      <c r="G437" s="37" t="s">
        <v>4255</v>
      </c>
      <c r="H437" s="37" t="s">
        <v>3423</v>
      </c>
      <c r="I437" s="53">
        <v>4887170.0999999996</v>
      </c>
    </row>
    <row r="438" spans="1:9" x14ac:dyDescent="0.25">
      <c r="A438" s="37">
        <v>815</v>
      </c>
      <c r="B438" s="37">
        <v>1216256</v>
      </c>
      <c r="C438" s="37" t="s">
        <v>3037</v>
      </c>
      <c r="D438" s="37" t="s">
        <v>3424</v>
      </c>
      <c r="E438" s="37">
        <v>0</v>
      </c>
      <c r="F438" s="37" t="s">
        <v>6</v>
      </c>
      <c r="G438" s="37" t="s">
        <v>4256</v>
      </c>
      <c r="H438" s="37" t="s">
        <v>3423</v>
      </c>
      <c r="I438" s="53">
        <v>3536300.69</v>
      </c>
    </row>
    <row r="439" spans="1:9" x14ac:dyDescent="0.25">
      <c r="A439" s="37">
        <v>815</v>
      </c>
      <c r="B439" s="37">
        <v>1216383</v>
      </c>
      <c r="C439" s="37" t="s">
        <v>4257</v>
      </c>
      <c r="D439" s="37" t="s">
        <v>3424</v>
      </c>
      <c r="E439" s="37">
        <v>0</v>
      </c>
      <c r="F439" s="37" t="s">
        <v>159</v>
      </c>
      <c r="G439" s="37" t="s">
        <v>4258</v>
      </c>
      <c r="H439" s="37" t="s">
        <v>3423</v>
      </c>
      <c r="I439" s="53">
        <v>2814097.2</v>
      </c>
    </row>
    <row r="440" spans="1:9" x14ac:dyDescent="0.25">
      <c r="A440" s="37">
        <v>815</v>
      </c>
      <c r="B440" s="37">
        <v>1216646</v>
      </c>
      <c r="C440" s="37" t="s">
        <v>4259</v>
      </c>
      <c r="D440" s="37" t="s">
        <v>3424</v>
      </c>
      <c r="E440" s="37">
        <v>0</v>
      </c>
      <c r="F440" s="37" t="s">
        <v>157</v>
      </c>
      <c r="G440" s="37" t="s">
        <v>4260</v>
      </c>
      <c r="H440" s="37" t="s">
        <v>3423</v>
      </c>
      <c r="I440" s="53">
        <v>404581.67</v>
      </c>
    </row>
    <row r="441" spans="1:9" x14ac:dyDescent="0.25">
      <c r="A441" s="37">
        <v>815</v>
      </c>
      <c r="B441" s="37">
        <v>1216656</v>
      </c>
      <c r="C441" s="37" t="s">
        <v>4261</v>
      </c>
      <c r="D441" s="37" t="s">
        <v>3424</v>
      </c>
      <c r="E441" s="37">
        <v>0</v>
      </c>
      <c r="F441" s="37" t="s">
        <v>3434</v>
      </c>
      <c r="G441" s="37" t="s">
        <v>4262</v>
      </c>
      <c r="H441" s="37" t="s">
        <v>3423</v>
      </c>
      <c r="I441" s="53">
        <v>936661.44</v>
      </c>
    </row>
    <row r="442" spans="1:9" x14ac:dyDescent="0.25">
      <c r="A442" s="37">
        <v>815</v>
      </c>
      <c r="B442" s="37">
        <v>1216667</v>
      </c>
      <c r="C442" s="37" t="s">
        <v>4263</v>
      </c>
      <c r="D442" s="37" t="s">
        <v>3424</v>
      </c>
      <c r="E442" s="37">
        <v>86350</v>
      </c>
      <c r="F442" s="37" t="s">
        <v>3492</v>
      </c>
      <c r="G442" s="37" t="s">
        <v>4264</v>
      </c>
      <c r="H442" s="37" t="s">
        <v>3423</v>
      </c>
      <c r="I442" s="53">
        <v>48806170.539999999</v>
      </c>
    </row>
    <row r="443" spans="1:9" x14ac:dyDescent="0.25">
      <c r="A443" s="37">
        <v>815</v>
      </c>
      <c r="B443" s="37">
        <v>1216670</v>
      </c>
      <c r="C443" s="37" t="s">
        <v>4265</v>
      </c>
      <c r="D443" s="37" t="s">
        <v>3424</v>
      </c>
      <c r="E443" s="37">
        <v>0</v>
      </c>
      <c r="F443" s="37" t="s">
        <v>3780</v>
      </c>
      <c r="G443" s="37" t="s">
        <v>4266</v>
      </c>
      <c r="H443" s="37" t="s">
        <v>3423</v>
      </c>
      <c r="I443" s="53">
        <v>756880.2</v>
      </c>
    </row>
    <row r="444" spans="1:9" x14ac:dyDescent="0.25">
      <c r="A444" s="37">
        <v>815</v>
      </c>
      <c r="B444" s="37">
        <v>1216703</v>
      </c>
      <c r="C444" s="37" t="s">
        <v>4267</v>
      </c>
      <c r="D444" s="37" t="s">
        <v>3424</v>
      </c>
      <c r="E444" s="37">
        <v>0</v>
      </c>
      <c r="F444" s="37" t="s">
        <v>143</v>
      </c>
      <c r="G444" s="37" t="s">
        <v>4268</v>
      </c>
      <c r="H444" s="37" t="s">
        <v>3423</v>
      </c>
      <c r="I444" s="53">
        <v>1660921.58</v>
      </c>
    </row>
    <row r="445" spans="1:9" x14ac:dyDescent="0.25">
      <c r="A445" s="37">
        <v>815</v>
      </c>
      <c r="B445" s="37">
        <v>1216704</v>
      </c>
      <c r="C445" s="37" t="s">
        <v>4269</v>
      </c>
      <c r="D445" s="37" t="s">
        <v>3424</v>
      </c>
      <c r="E445" s="37">
        <v>0</v>
      </c>
      <c r="F445" s="37" t="s">
        <v>3437</v>
      </c>
      <c r="G445" s="37" t="s">
        <v>4270</v>
      </c>
      <c r="H445" s="37" t="s">
        <v>3423</v>
      </c>
      <c r="I445" s="53">
        <v>40532.400000000001</v>
      </c>
    </row>
    <row r="446" spans="1:9" x14ac:dyDescent="0.25">
      <c r="A446" s="37">
        <v>815</v>
      </c>
      <c r="B446" s="37">
        <v>1216874</v>
      </c>
      <c r="C446" s="37" t="s">
        <v>4271</v>
      </c>
      <c r="D446" s="37" t="s">
        <v>3424</v>
      </c>
      <c r="E446" s="37">
        <v>0</v>
      </c>
      <c r="F446" s="37" t="s">
        <v>3571</v>
      </c>
      <c r="G446" s="37" t="s">
        <v>4272</v>
      </c>
      <c r="H446" s="37" t="s">
        <v>3423</v>
      </c>
      <c r="I446" s="53">
        <v>21336</v>
      </c>
    </row>
    <row r="447" spans="1:9" x14ac:dyDescent="0.25">
      <c r="A447" s="37">
        <v>815</v>
      </c>
      <c r="B447" s="37">
        <v>1217434</v>
      </c>
      <c r="C447" s="37" t="s">
        <v>4273</v>
      </c>
      <c r="D447" s="37" t="s">
        <v>3424</v>
      </c>
      <c r="E447" s="37">
        <v>20000</v>
      </c>
      <c r="F447" s="37" t="s">
        <v>159</v>
      </c>
      <c r="G447" s="37" t="s">
        <v>4274</v>
      </c>
      <c r="H447" s="37" t="s">
        <v>3423</v>
      </c>
      <c r="I447" s="53">
        <v>268512</v>
      </c>
    </row>
    <row r="448" spans="1:9" x14ac:dyDescent="0.25">
      <c r="A448" s="37">
        <v>815</v>
      </c>
      <c r="B448" s="37">
        <v>1217803</v>
      </c>
      <c r="C448" s="37" t="s">
        <v>4275</v>
      </c>
      <c r="D448" s="37" t="s">
        <v>3424</v>
      </c>
      <c r="E448" s="37">
        <v>0</v>
      </c>
      <c r="F448" s="37" t="s">
        <v>159</v>
      </c>
      <c r="G448" s="37" t="s">
        <v>4276</v>
      </c>
      <c r="H448" s="37" t="s">
        <v>3423</v>
      </c>
      <c r="I448" s="53">
        <v>425256.39</v>
      </c>
    </row>
    <row r="449" spans="1:9" x14ac:dyDescent="0.25">
      <c r="A449" s="37">
        <v>815</v>
      </c>
      <c r="B449" s="37">
        <v>1218357</v>
      </c>
      <c r="C449" s="37" t="s">
        <v>262</v>
      </c>
      <c r="D449" s="37" t="s">
        <v>3424</v>
      </c>
      <c r="E449" s="37">
        <v>20000</v>
      </c>
      <c r="F449" s="37" t="s">
        <v>159</v>
      </c>
      <c r="G449" s="37" t="s">
        <v>4277</v>
      </c>
      <c r="H449" s="37" t="s">
        <v>3423</v>
      </c>
      <c r="I449" s="53">
        <v>3528</v>
      </c>
    </row>
    <row r="450" spans="1:9" x14ac:dyDescent="0.25">
      <c r="A450" s="37">
        <v>815</v>
      </c>
      <c r="B450" s="37">
        <v>1218574</v>
      </c>
      <c r="C450" s="37" t="s">
        <v>4278</v>
      </c>
      <c r="D450" s="37" t="s">
        <v>3424</v>
      </c>
      <c r="E450" s="37">
        <v>0</v>
      </c>
      <c r="F450" s="37" t="s">
        <v>3780</v>
      </c>
      <c r="G450" s="37" t="s">
        <v>4279</v>
      </c>
      <c r="H450" s="37" t="s">
        <v>3423</v>
      </c>
      <c r="I450" s="53">
        <v>1362079.44</v>
      </c>
    </row>
    <row r="451" spans="1:9" x14ac:dyDescent="0.25">
      <c r="A451" s="37">
        <v>815</v>
      </c>
      <c r="B451" s="37">
        <v>1218655</v>
      </c>
      <c r="C451" s="37" t="s">
        <v>110</v>
      </c>
      <c r="D451" s="37" t="s">
        <v>3424</v>
      </c>
      <c r="E451" s="37">
        <v>0</v>
      </c>
      <c r="F451" s="37" t="s">
        <v>159</v>
      </c>
      <c r="G451" s="37" t="s">
        <v>4280</v>
      </c>
      <c r="H451" s="37" t="s">
        <v>3423</v>
      </c>
      <c r="I451" s="53">
        <v>1420878</v>
      </c>
    </row>
    <row r="452" spans="1:9" x14ac:dyDescent="0.25">
      <c r="A452" s="37">
        <v>815</v>
      </c>
      <c r="B452" s="37">
        <v>1218757</v>
      </c>
      <c r="C452" s="37" t="s">
        <v>4281</v>
      </c>
      <c r="D452" s="37" t="s">
        <v>3424</v>
      </c>
      <c r="E452" s="37">
        <v>20000</v>
      </c>
      <c r="F452" s="37" t="s">
        <v>159</v>
      </c>
      <c r="G452" s="37" t="s">
        <v>4282</v>
      </c>
      <c r="H452" s="37" t="s">
        <v>3423</v>
      </c>
      <c r="I452" s="53">
        <v>414592.89</v>
      </c>
    </row>
    <row r="453" spans="1:9" x14ac:dyDescent="0.25">
      <c r="A453" s="37">
        <v>815</v>
      </c>
      <c r="B453" s="37">
        <v>1218823</v>
      </c>
      <c r="C453" s="37" t="s">
        <v>4283</v>
      </c>
      <c r="D453" s="37" t="s">
        <v>3424</v>
      </c>
      <c r="E453" s="37">
        <v>0</v>
      </c>
      <c r="F453" s="37" t="s">
        <v>3453</v>
      </c>
      <c r="G453" s="37" t="s">
        <v>4284</v>
      </c>
      <c r="H453" s="37" t="s">
        <v>3423</v>
      </c>
      <c r="I453" s="53">
        <v>9244878.6600000001</v>
      </c>
    </row>
    <row r="454" spans="1:9" x14ac:dyDescent="0.25">
      <c r="A454" s="37">
        <v>815</v>
      </c>
      <c r="B454" s="37">
        <v>1218839</v>
      </c>
      <c r="C454" s="37" t="s">
        <v>4285</v>
      </c>
      <c r="D454" s="37" t="s">
        <v>3424</v>
      </c>
      <c r="E454" s="37">
        <v>0</v>
      </c>
      <c r="F454" s="37" t="s">
        <v>3448</v>
      </c>
      <c r="G454" s="37" t="s">
        <v>4286</v>
      </c>
      <c r="H454" s="37" t="s">
        <v>3423</v>
      </c>
      <c r="I454" s="53">
        <v>120333.6</v>
      </c>
    </row>
    <row r="455" spans="1:9" x14ac:dyDescent="0.25">
      <c r="A455" s="37">
        <v>815</v>
      </c>
      <c r="B455" s="37">
        <v>1219422</v>
      </c>
      <c r="C455" s="37" t="s">
        <v>4287</v>
      </c>
      <c r="D455" s="37" t="s">
        <v>3424</v>
      </c>
      <c r="E455" s="37">
        <v>10000</v>
      </c>
      <c r="F455" s="37" t="s">
        <v>3442</v>
      </c>
      <c r="G455" s="37" t="s">
        <v>4288</v>
      </c>
      <c r="H455" s="37" t="s">
        <v>3423</v>
      </c>
      <c r="I455" s="53">
        <v>754956</v>
      </c>
    </row>
    <row r="456" spans="1:9" x14ac:dyDescent="0.25">
      <c r="A456" s="37">
        <v>815</v>
      </c>
      <c r="B456" s="37">
        <v>1219524</v>
      </c>
      <c r="C456" s="37" t="s">
        <v>77</v>
      </c>
      <c r="D456" s="37" t="s">
        <v>3424</v>
      </c>
      <c r="E456" s="37">
        <v>0</v>
      </c>
      <c r="F456" s="37" t="s">
        <v>143</v>
      </c>
      <c r="G456" s="37" t="s">
        <v>4289</v>
      </c>
      <c r="H456" s="37" t="s">
        <v>3423</v>
      </c>
      <c r="I456" s="53">
        <v>173285.98</v>
      </c>
    </row>
    <row r="457" spans="1:9" x14ac:dyDescent="0.25">
      <c r="A457" s="37">
        <v>815</v>
      </c>
      <c r="B457" s="37">
        <v>1219541</v>
      </c>
      <c r="C457" s="37" t="s">
        <v>4290</v>
      </c>
      <c r="D457" s="37" t="s">
        <v>3424</v>
      </c>
      <c r="E457" s="37">
        <v>0</v>
      </c>
      <c r="F457" s="37" t="s">
        <v>3683</v>
      </c>
      <c r="G457" s="37" t="s">
        <v>4291</v>
      </c>
      <c r="H457" s="37" t="s">
        <v>3423</v>
      </c>
      <c r="I457" s="53">
        <v>6176.4</v>
      </c>
    </row>
    <row r="458" spans="1:9" x14ac:dyDescent="0.25">
      <c r="A458" s="37">
        <v>815</v>
      </c>
      <c r="B458" s="37">
        <v>1219680</v>
      </c>
      <c r="C458" s="37" t="s">
        <v>341</v>
      </c>
      <c r="D458" s="37" t="s">
        <v>3424</v>
      </c>
      <c r="E458" s="37">
        <v>0</v>
      </c>
      <c r="F458" s="37" t="s">
        <v>3554</v>
      </c>
      <c r="G458" s="37" t="s">
        <v>4292</v>
      </c>
      <c r="H458" s="37" t="s">
        <v>3423</v>
      </c>
      <c r="I458" s="53">
        <v>488262.8</v>
      </c>
    </row>
    <row r="459" spans="1:9" x14ac:dyDescent="0.25">
      <c r="A459" s="37">
        <v>815</v>
      </c>
      <c r="B459" s="37">
        <v>1219980</v>
      </c>
      <c r="C459" s="37" t="s">
        <v>2148</v>
      </c>
      <c r="D459" s="37" t="s">
        <v>3424</v>
      </c>
      <c r="E459" s="37">
        <v>0</v>
      </c>
      <c r="F459" s="37" t="s">
        <v>3540</v>
      </c>
      <c r="G459" s="37" t="s">
        <v>4293</v>
      </c>
      <c r="H459" s="37" t="s">
        <v>3423</v>
      </c>
      <c r="I459" s="53">
        <v>48746721.600000001</v>
      </c>
    </row>
    <row r="460" spans="1:9" x14ac:dyDescent="0.25">
      <c r="A460" s="37">
        <v>815</v>
      </c>
      <c r="B460" s="37">
        <v>1220115</v>
      </c>
      <c r="C460" s="37" t="s">
        <v>4294</v>
      </c>
      <c r="D460" s="37" t="s">
        <v>3424</v>
      </c>
      <c r="E460" s="37">
        <v>0</v>
      </c>
      <c r="F460" s="37" t="s">
        <v>3588</v>
      </c>
      <c r="G460" s="37" t="s">
        <v>4295</v>
      </c>
      <c r="H460" s="37" t="s">
        <v>3423</v>
      </c>
      <c r="I460" s="53">
        <v>92556</v>
      </c>
    </row>
    <row r="461" spans="1:9" x14ac:dyDescent="0.25">
      <c r="A461" s="37">
        <v>815</v>
      </c>
      <c r="B461" s="37">
        <v>1220234</v>
      </c>
      <c r="C461" s="37" t="s">
        <v>73</v>
      </c>
      <c r="D461" s="37" t="s">
        <v>3424</v>
      </c>
      <c r="E461" s="37">
        <v>0</v>
      </c>
      <c r="F461" s="37" t="s">
        <v>3683</v>
      </c>
      <c r="G461" s="37" t="s">
        <v>4296</v>
      </c>
      <c r="H461" s="37" t="s">
        <v>3423</v>
      </c>
      <c r="I461" s="53">
        <v>723329.62</v>
      </c>
    </row>
    <row r="462" spans="1:9" x14ac:dyDescent="0.25">
      <c r="A462" s="37">
        <v>815</v>
      </c>
      <c r="B462" s="37">
        <v>1220278</v>
      </c>
      <c r="C462" s="37" t="s">
        <v>144</v>
      </c>
      <c r="D462" s="37" t="s">
        <v>3424</v>
      </c>
      <c r="E462" s="37">
        <v>0</v>
      </c>
      <c r="F462" s="37" t="s">
        <v>159</v>
      </c>
      <c r="G462" s="37" t="s">
        <v>4297</v>
      </c>
      <c r="H462" s="37" t="s">
        <v>3423</v>
      </c>
      <c r="I462" s="53">
        <v>24600</v>
      </c>
    </row>
    <row r="463" spans="1:9" x14ac:dyDescent="0.25">
      <c r="A463" s="37">
        <v>815</v>
      </c>
      <c r="B463" s="37">
        <v>1220385</v>
      </c>
      <c r="C463" s="37" t="s">
        <v>103</v>
      </c>
      <c r="D463" s="37" t="s">
        <v>3424</v>
      </c>
      <c r="E463" s="37">
        <v>0</v>
      </c>
      <c r="F463" s="37" t="s">
        <v>157</v>
      </c>
      <c r="G463" s="37" t="s">
        <v>4298</v>
      </c>
      <c r="H463" s="37" t="s">
        <v>3423</v>
      </c>
      <c r="I463" s="53">
        <v>532805.4</v>
      </c>
    </row>
    <row r="464" spans="1:9" x14ac:dyDescent="0.25">
      <c r="A464" s="37">
        <v>815</v>
      </c>
      <c r="B464" s="37">
        <v>1220398</v>
      </c>
      <c r="C464" s="37" t="s">
        <v>4299</v>
      </c>
      <c r="D464" s="37" t="s">
        <v>3424</v>
      </c>
      <c r="E464" s="37">
        <v>0</v>
      </c>
      <c r="F464" s="37" t="s">
        <v>4300</v>
      </c>
      <c r="G464" s="37" t="s">
        <v>4301</v>
      </c>
      <c r="H464" s="37" t="s">
        <v>3423</v>
      </c>
      <c r="I464" s="53">
        <v>584412</v>
      </c>
    </row>
    <row r="465" spans="1:9" x14ac:dyDescent="0.25">
      <c r="A465" s="37">
        <v>815</v>
      </c>
      <c r="B465" s="37">
        <v>1220454</v>
      </c>
      <c r="C465" s="37" t="s">
        <v>4302</v>
      </c>
      <c r="D465" s="37" t="s">
        <v>3424</v>
      </c>
      <c r="E465" s="37">
        <v>0</v>
      </c>
      <c r="F465" s="37" t="s">
        <v>143</v>
      </c>
      <c r="G465" s="37" t="s">
        <v>4303</v>
      </c>
      <c r="H465" s="37" t="s">
        <v>3423</v>
      </c>
      <c r="I465" s="53">
        <v>28032</v>
      </c>
    </row>
    <row r="466" spans="1:9" x14ac:dyDescent="0.25">
      <c r="A466" s="37">
        <v>815</v>
      </c>
      <c r="B466" s="37">
        <v>1220639</v>
      </c>
      <c r="C466" s="37" t="s">
        <v>4304</v>
      </c>
      <c r="D466" s="37" t="s">
        <v>3424</v>
      </c>
      <c r="E466" s="37">
        <v>83200</v>
      </c>
      <c r="F466" s="37" t="s">
        <v>3434</v>
      </c>
      <c r="G466" s="37" t="s">
        <v>4305</v>
      </c>
      <c r="H466" s="37" t="s">
        <v>3423</v>
      </c>
      <c r="I466" s="53">
        <v>1039991.4</v>
      </c>
    </row>
    <row r="467" spans="1:9" x14ac:dyDescent="0.25">
      <c r="A467" s="37">
        <v>815</v>
      </c>
      <c r="B467" s="37">
        <v>1220737</v>
      </c>
      <c r="C467" s="37" t="s">
        <v>4306</v>
      </c>
      <c r="D467" s="37" t="s">
        <v>3424</v>
      </c>
      <c r="E467" s="37">
        <v>0</v>
      </c>
      <c r="F467" s="37" t="s">
        <v>4250</v>
      </c>
      <c r="G467" s="37" t="s">
        <v>4307</v>
      </c>
      <c r="H467" s="37" t="s">
        <v>3423</v>
      </c>
      <c r="I467" s="53">
        <v>3961437</v>
      </c>
    </row>
    <row r="468" spans="1:9" x14ac:dyDescent="0.25">
      <c r="A468" s="37">
        <v>815</v>
      </c>
      <c r="B468" s="37">
        <v>1220813</v>
      </c>
      <c r="C468" s="37" t="s">
        <v>4308</v>
      </c>
      <c r="D468" s="37" t="s">
        <v>3424</v>
      </c>
      <c r="E468" s="37">
        <v>0</v>
      </c>
      <c r="F468" s="37" t="s">
        <v>3455</v>
      </c>
      <c r="G468" s="37" t="s">
        <v>4309</v>
      </c>
      <c r="H468" s="37" t="s">
        <v>3423</v>
      </c>
      <c r="I468" s="53">
        <v>651659.54</v>
      </c>
    </row>
    <row r="469" spans="1:9" x14ac:dyDescent="0.25">
      <c r="A469" s="37">
        <v>815</v>
      </c>
      <c r="B469" s="37">
        <v>1221227</v>
      </c>
      <c r="C469" s="37" t="s">
        <v>4310</v>
      </c>
      <c r="D469" s="37" t="s">
        <v>3424</v>
      </c>
      <c r="E469" s="37">
        <v>0</v>
      </c>
      <c r="F469" s="37" t="s">
        <v>4311</v>
      </c>
      <c r="G469" s="37" t="s">
        <v>4312</v>
      </c>
      <c r="H469" s="37" t="s">
        <v>3423</v>
      </c>
      <c r="I469" s="53">
        <v>261704.4</v>
      </c>
    </row>
    <row r="470" spans="1:9" x14ac:dyDescent="0.25">
      <c r="A470" s="37">
        <v>815</v>
      </c>
      <c r="B470" s="37">
        <v>1221325</v>
      </c>
      <c r="C470" s="37" t="s">
        <v>131</v>
      </c>
      <c r="D470" s="37" t="s">
        <v>3424</v>
      </c>
      <c r="E470" s="37">
        <v>0</v>
      </c>
      <c r="F470" s="37" t="s">
        <v>159</v>
      </c>
      <c r="G470" s="37" t="s">
        <v>4313</v>
      </c>
      <c r="H470" s="37" t="s">
        <v>3423</v>
      </c>
      <c r="I470" s="53">
        <v>86472</v>
      </c>
    </row>
    <row r="471" spans="1:9" x14ac:dyDescent="0.25">
      <c r="A471" s="37">
        <v>815</v>
      </c>
      <c r="B471" s="37">
        <v>1221334</v>
      </c>
      <c r="C471" s="37" t="s">
        <v>4314</v>
      </c>
      <c r="D471" s="37" t="s">
        <v>3424</v>
      </c>
      <c r="E471" s="37">
        <v>0</v>
      </c>
      <c r="F471" s="37" t="s">
        <v>143</v>
      </c>
      <c r="G471" s="37" t="s">
        <v>4315</v>
      </c>
      <c r="H471" s="37" t="s">
        <v>3423</v>
      </c>
      <c r="I471" s="53">
        <v>472880.4</v>
      </c>
    </row>
    <row r="472" spans="1:9" x14ac:dyDescent="0.25">
      <c r="A472" s="37">
        <v>815</v>
      </c>
      <c r="B472" s="37">
        <v>1221417</v>
      </c>
      <c r="C472" s="37" t="s">
        <v>4316</v>
      </c>
      <c r="D472" s="37" t="s">
        <v>3424</v>
      </c>
      <c r="E472" s="37">
        <v>0</v>
      </c>
      <c r="F472" s="37" t="s">
        <v>3554</v>
      </c>
      <c r="G472" s="37" t="s">
        <v>4317</v>
      </c>
      <c r="H472" s="37" t="s">
        <v>3423</v>
      </c>
      <c r="I472" s="53">
        <v>1464000</v>
      </c>
    </row>
    <row r="473" spans="1:9" x14ac:dyDescent="0.25">
      <c r="A473" s="37">
        <v>815</v>
      </c>
      <c r="B473" s="37">
        <v>1221575</v>
      </c>
      <c r="C473" s="37" t="s">
        <v>4318</v>
      </c>
      <c r="D473" s="37" t="s">
        <v>3424</v>
      </c>
      <c r="E473" s="37">
        <v>0</v>
      </c>
      <c r="F473" s="37" t="s">
        <v>159</v>
      </c>
      <c r="G473" s="37" t="s">
        <v>4319</v>
      </c>
      <c r="H473" s="37" t="s">
        <v>3423</v>
      </c>
      <c r="I473" s="53">
        <v>1511559.96</v>
      </c>
    </row>
    <row r="474" spans="1:9" x14ac:dyDescent="0.25">
      <c r="A474" s="37">
        <v>815</v>
      </c>
      <c r="B474" s="37">
        <v>1221602</v>
      </c>
      <c r="C474" s="37" t="s">
        <v>4320</v>
      </c>
      <c r="D474" s="37" t="s">
        <v>3424</v>
      </c>
      <c r="E474" s="37">
        <v>0</v>
      </c>
      <c r="F474" s="37" t="s">
        <v>159</v>
      </c>
      <c r="G474" s="37" t="s">
        <v>4321</v>
      </c>
      <c r="H474" s="37" t="s">
        <v>3423</v>
      </c>
      <c r="I474" s="53">
        <v>7200</v>
      </c>
    </row>
    <row r="475" spans="1:9" x14ac:dyDescent="0.25">
      <c r="A475" s="37">
        <v>815</v>
      </c>
      <c r="B475" s="37">
        <v>1221674</v>
      </c>
      <c r="C475" s="37" t="s">
        <v>4322</v>
      </c>
      <c r="D475" s="37" t="s">
        <v>3424</v>
      </c>
      <c r="E475" s="37">
        <v>0</v>
      </c>
      <c r="F475" s="37" t="s">
        <v>3571</v>
      </c>
      <c r="G475" s="37" t="s">
        <v>4323</v>
      </c>
      <c r="H475" s="37" t="s">
        <v>3423</v>
      </c>
      <c r="I475" s="53">
        <v>173039.88</v>
      </c>
    </row>
    <row r="476" spans="1:9" x14ac:dyDescent="0.25">
      <c r="A476" s="37">
        <v>815</v>
      </c>
      <c r="B476" s="37">
        <v>1221699</v>
      </c>
      <c r="C476" s="37" t="s">
        <v>4324</v>
      </c>
      <c r="D476" s="37" t="s">
        <v>3424</v>
      </c>
      <c r="E476" s="37">
        <v>0</v>
      </c>
      <c r="F476" s="37" t="s">
        <v>143</v>
      </c>
      <c r="G476" s="37" t="s">
        <v>4325</v>
      </c>
      <c r="H476" s="37" t="s">
        <v>3423</v>
      </c>
      <c r="I476" s="53">
        <v>160998</v>
      </c>
    </row>
    <row r="477" spans="1:9" x14ac:dyDescent="0.25">
      <c r="A477" s="37">
        <v>815</v>
      </c>
      <c r="B477" s="37">
        <v>1221936</v>
      </c>
      <c r="C477" s="37" t="s">
        <v>4326</v>
      </c>
      <c r="D477" s="37" t="s">
        <v>3424</v>
      </c>
      <c r="E477" s="37">
        <v>20150</v>
      </c>
      <c r="F477" s="37" t="s">
        <v>159</v>
      </c>
      <c r="G477" s="37" t="s">
        <v>4327</v>
      </c>
      <c r="H477" s="37" t="s">
        <v>3423</v>
      </c>
      <c r="I477" s="53">
        <v>1515179.52</v>
      </c>
    </row>
    <row r="478" spans="1:9" x14ac:dyDescent="0.25">
      <c r="A478" s="37">
        <v>815</v>
      </c>
      <c r="B478" s="37">
        <v>1222002</v>
      </c>
      <c r="C478" s="37" t="s">
        <v>4328</v>
      </c>
      <c r="D478" s="37" t="s">
        <v>3424</v>
      </c>
      <c r="E478" s="37">
        <v>0</v>
      </c>
      <c r="F478" s="37" t="s">
        <v>159</v>
      </c>
      <c r="G478" s="37" t="s">
        <v>4329</v>
      </c>
      <c r="H478" s="37" t="s">
        <v>3423</v>
      </c>
      <c r="I478" s="53">
        <v>113250</v>
      </c>
    </row>
    <row r="479" spans="1:9" x14ac:dyDescent="0.25">
      <c r="A479" s="37">
        <v>815</v>
      </c>
      <c r="B479" s="37">
        <v>1222053</v>
      </c>
      <c r="C479" s="37" t="s">
        <v>4330</v>
      </c>
      <c r="D479" s="37" t="s">
        <v>3424</v>
      </c>
      <c r="E479" s="37">
        <v>0</v>
      </c>
      <c r="F479" s="37" t="s">
        <v>143</v>
      </c>
      <c r="G479" s="37" t="s">
        <v>4331</v>
      </c>
      <c r="H479" s="37" t="s">
        <v>3423</v>
      </c>
      <c r="I479" s="53">
        <v>222177.6</v>
      </c>
    </row>
    <row r="480" spans="1:9" x14ac:dyDescent="0.25">
      <c r="A480" s="37">
        <v>815</v>
      </c>
      <c r="B480" s="37">
        <v>1222193</v>
      </c>
      <c r="C480" s="37" t="s">
        <v>4332</v>
      </c>
      <c r="D480" s="37" t="s">
        <v>3424</v>
      </c>
      <c r="E480" s="37">
        <v>0</v>
      </c>
      <c r="F480" s="37" t="s">
        <v>3431</v>
      </c>
      <c r="G480" s="37" t="s">
        <v>4333</v>
      </c>
      <c r="H480" s="37" t="s">
        <v>3423</v>
      </c>
      <c r="I480" s="53">
        <v>1947133.57</v>
      </c>
    </row>
    <row r="481" spans="1:9" x14ac:dyDescent="0.25">
      <c r="A481" s="37">
        <v>815</v>
      </c>
      <c r="B481" s="37">
        <v>1222293</v>
      </c>
      <c r="C481" s="37" t="s">
        <v>4334</v>
      </c>
      <c r="D481" s="37" t="s">
        <v>3424</v>
      </c>
      <c r="E481" s="37">
        <v>0</v>
      </c>
      <c r="F481" s="37" t="s">
        <v>3455</v>
      </c>
      <c r="G481" s="37" t="s">
        <v>4335</v>
      </c>
      <c r="H481" s="37" t="s">
        <v>3423</v>
      </c>
      <c r="I481" s="53">
        <v>579131.04</v>
      </c>
    </row>
    <row r="482" spans="1:9" x14ac:dyDescent="0.25">
      <c r="A482" s="37">
        <v>815</v>
      </c>
      <c r="B482" s="37">
        <v>1222427</v>
      </c>
      <c r="C482" s="37" t="s">
        <v>116</v>
      </c>
      <c r="D482" s="37" t="s">
        <v>3424</v>
      </c>
      <c r="E482" s="37">
        <v>0</v>
      </c>
      <c r="F482" s="37" t="s">
        <v>159</v>
      </c>
      <c r="G482" s="37" t="s">
        <v>4336</v>
      </c>
      <c r="H482" s="37" t="s">
        <v>3423</v>
      </c>
      <c r="I482" s="53">
        <v>154648.56</v>
      </c>
    </row>
    <row r="483" spans="1:9" x14ac:dyDescent="0.25">
      <c r="A483" s="37">
        <v>815</v>
      </c>
      <c r="B483" s="37">
        <v>1222467</v>
      </c>
      <c r="C483" s="37" t="s">
        <v>4337</v>
      </c>
      <c r="D483" s="37" t="s">
        <v>3424</v>
      </c>
      <c r="E483" s="37">
        <v>0</v>
      </c>
      <c r="F483" s="37" t="s">
        <v>3515</v>
      </c>
      <c r="G483" s="37" t="s">
        <v>4338</v>
      </c>
      <c r="H483" s="37" t="s">
        <v>3423</v>
      </c>
      <c r="I483" s="53">
        <v>1733607.14</v>
      </c>
    </row>
    <row r="484" spans="1:9" x14ac:dyDescent="0.25">
      <c r="A484" s="37">
        <v>815</v>
      </c>
      <c r="B484" s="37">
        <v>1222720</v>
      </c>
      <c r="C484" s="37" t="s">
        <v>4339</v>
      </c>
      <c r="D484" s="37" t="s">
        <v>3424</v>
      </c>
      <c r="E484" s="37">
        <v>0</v>
      </c>
      <c r="F484" s="37" t="s">
        <v>3431</v>
      </c>
      <c r="G484" s="37" t="s">
        <v>4340</v>
      </c>
      <c r="H484" s="37" t="s">
        <v>3423</v>
      </c>
      <c r="I484" s="53">
        <v>1361137.56</v>
      </c>
    </row>
    <row r="485" spans="1:9" x14ac:dyDescent="0.25">
      <c r="A485" s="37">
        <v>815</v>
      </c>
      <c r="B485" s="37">
        <v>1222735</v>
      </c>
      <c r="C485" s="37" t="s">
        <v>4341</v>
      </c>
      <c r="D485" s="37" t="s">
        <v>3424</v>
      </c>
      <c r="E485" s="37">
        <v>0</v>
      </c>
      <c r="F485" s="37" t="s">
        <v>3650</v>
      </c>
      <c r="G485" s="37" t="s">
        <v>4342</v>
      </c>
      <c r="H485" s="37" t="s">
        <v>3423</v>
      </c>
      <c r="I485" s="53">
        <v>31525.200000000001</v>
      </c>
    </row>
    <row r="486" spans="1:9" x14ac:dyDescent="0.25">
      <c r="A486" s="37">
        <v>815</v>
      </c>
      <c r="B486" s="37">
        <v>1222855</v>
      </c>
      <c r="C486" s="37" t="s">
        <v>82</v>
      </c>
      <c r="D486" s="37" t="s">
        <v>3424</v>
      </c>
      <c r="E486" s="37">
        <v>0</v>
      </c>
      <c r="F486" s="37" t="s">
        <v>143</v>
      </c>
      <c r="G486" s="37" t="s">
        <v>4343</v>
      </c>
      <c r="H486" s="37" t="s">
        <v>3423</v>
      </c>
      <c r="I486" s="53">
        <v>804822</v>
      </c>
    </row>
    <row r="487" spans="1:9" x14ac:dyDescent="0.25">
      <c r="A487" s="37">
        <v>815</v>
      </c>
      <c r="B487" s="37">
        <v>1222908</v>
      </c>
      <c r="C487" s="37" t="s">
        <v>4344</v>
      </c>
      <c r="D487" s="37" t="s">
        <v>3424</v>
      </c>
      <c r="E487" s="37">
        <v>0</v>
      </c>
      <c r="F487" s="37" t="s">
        <v>3455</v>
      </c>
      <c r="G487" s="37" t="s">
        <v>4345</v>
      </c>
      <c r="H487" s="37" t="s">
        <v>3423</v>
      </c>
      <c r="I487" s="53">
        <v>384079.18</v>
      </c>
    </row>
    <row r="488" spans="1:9" x14ac:dyDescent="0.25">
      <c r="A488" s="37">
        <v>815</v>
      </c>
      <c r="B488" s="37">
        <v>1222957</v>
      </c>
      <c r="C488" s="37" t="s">
        <v>4346</v>
      </c>
      <c r="D488" s="37" t="s">
        <v>3424</v>
      </c>
      <c r="E488" s="37">
        <v>0</v>
      </c>
      <c r="F488" s="37" t="s">
        <v>3448</v>
      </c>
      <c r="G488" s="37" t="s">
        <v>4347</v>
      </c>
      <c r="H488" s="37" t="s">
        <v>3423</v>
      </c>
      <c r="I488" s="53">
        <v>64629</v>
      </c>
    </row>
    <row r="489" spans="1:9" x14ac:dyDescent="0.25">
      <c r="A489" s="37">
        <v>815</v>
      </c>
      <c r="B489" s="37">
        <v>1223169</v>
      </c>
      <c r="C489" s="37" t="s">
        <v>4348</v>
      </c>
      <c r="D489" s="37" t="s">
        <v>3424</v>
      </c>
      <c r="E489" s="37">
        <v>0</v>
      </c>
      <c r="F489" s="37" t="s">
        <v>3442</v>
      </c>
      <c r="G489" s="37" t="s">
        <v>4349</v>
      </c>
      <c r="H489" s="37" t="s">
        <v>3423</v>
      </c>
      <c r="I489" s="53">
        <v>180054</v>
      </c>
    </row>
    <row r="490" spans="1:9" x14ac:dyDescent="0.25">
      <c r="A490" s="37">
        <v>815</v>
      </c>
      <c r="B490" s="37">
        <v>1223292</v>
      </c>
      <c r="C490" s="37" t="s">
        <v>4350</v>
      </c>
      <c r="D490" s="37" t="s">
        <v>3424</v>
      </c>
      <c r="E490" s="37">
        <v>0</v>
      </c>
      <c r="F490" s="37" t="s">
        <v>185</v>
      </c>
      <c r="G490" s="37" t="s">
        <v>4351</v>
      </c>
      <c r="H490" s="37" t="s">
        <v>3423</v>
      </c>
      <c r="I490" s="53">
        <v>510584.18</v>
      </c>
    </row>
    <row r="491" spans="1:9" x14ac:dyDescent="0.25">
      <c r="A491" s="37">
        <v>815</v>
      </c>
      <c r="B491" s="37">
        <v>1223450</v>
      </c>
      <c r="C491" s="37" t="s">
        <v>553</v>
      </c>
      <c r="D491" s="37" t="s">
        <v>3424</v>
      </c>
      <c r="E491" s="37">
        <v>0</v>
      </c>
      <c r="F491" s="37" t="s">
        <v>143</v>
      </c>
      <c r="G491" s="37" t="s">
        <v>4352</v>
      </c>
      <c r="H491" s="37" t="s">
        <v>3423</v>
      </c>
      <c r="I491" s="53">
        <v>27264</v>
      </c>
    </row>
    <row r="492" spans="1:9" x14ac:dyDescent="0.25">
      <c r="A492" s="37">
        <v>815</v>
      </c>
      <c r="B492" s="37">
        <v>1223540</v>
      </c>
      <c r="C492" s="37" t="s">
        <v>4353</v>
      </c>
      <c r="D492" s="37" t="s">
        <v>3424</v>
      </c>
      <c r="E492" s="37">
        <v>0</v>
      </c>
      <c r="F492" s="37" t="s">
        <v>3683</v>
      </c>
      <c r="G492" s="37" t="s">
        <v>4354</v>
      </c>
      <c r="H492" s="37" t="s">
        <v>3423</v>
      </c>
      <c r="I492" s="53">
        <v>43608</v>
      </c>
    </row>
    <row r="493" spans="1:9" x14ac:dyDescent="0.25">
      <c r="A493" s="37">
        <v>815</v>
      </c>
      <c r="B493" s="37">
        <v>1223614</v>
      </c>
      <c r="C493" s="37" t="s">
        <v>1222</v>
      </c>
      <c r="D493" s="37" t="s">
        <v>3424</v>
      </c>
      <c r="E493" s="37">
        <v>0</v>
      </c>
      <c r="F493" s="37" t="s">
        <v>159</v>
      </c>
      <c r="G493" s="37" t="s">
        <v>4355</v>
      </c>
      <c r="H493" s="37" t="s">
        <v>3423</v>
      </c>
      <c r="I493" s="53">
        <v>1104036</v>
      </c>
    </row>
    <row r="494" spans="1:9" x14ac:dyDescent="0.25">
      <c r="A494" s="37">
        <v>815</v>
      </c>
      <c r="B494" s="37">
        <v>1223623</v>
      </c>
      <c r="C494" s="37" t="s">
        <v>4356</v>
      </c>
      <c r="D494" s="37" t="s">
        <v>3424</v>
      </c>
      <c r="E494" s="37">
        <v>0</v>
      </c>
      <c r="F494" s="37" t="s">
        <v>2285</v>
      </c>
      <c r="G494" s="37" t="s">
        <v>4357</v>
      </c>
      <c r="H494" s="37" t="s">
        <v>3423</v>
      </c>
      <c r="I494" s="53">
        <v>165765</v>
      </c>
    </row>
    <row r="495" spans="1:9" x14ac:dyDescent="0.25">
      <c r="A495" s="37">
        <v>815</v>
      </c>
      <c r="B495" s="37">
        <v>1223696</v>
      </c>
      <c r="C495" s="37" t="s">
        <v>126</v>
      </c>
      <c r="D495" s="37" t="s">
        <v>3424</v>
      </c>
      <c r="E495" s="37">
        <v>0</v>
      </c>
      <c r="F495" s="37" t="s">
        <v>3442</v>
      </c>
      <c r="G495" s="37" t="s">
        <v>4358</v>
      </c>
      <c r="H495" s="37" t="s">
        <v>3423</v>
      </c>
      <c r="I495" s="53">
        <v>153384</v>
      </c>
    </row>
    <row r="496" spans="1:9" x14ac:dyDescent="0.25">
      <c r="A496" s="37">
        <v>815</v>
      </c>
      <c r="B496" s="37">
        <v>1223747</v>
      </c>
      <c r="C496" s="37" t="s">
        <v>848</v>
      </c>
      <c r="D496" s="37" t="s">
        <v>3424</v>
      </c>
      <c r="E496" s="37">
        <v>0</v>
      </c>
      <c r="F496" s="37" t="s">
        <v>3949</v>
      </c>
      <c r="G496" s="37" t="s">
        <v>4359</v>
      </c>
      <c r="H496" s="37" t="s">
        <v>3423</v>
      </c>
      <c r="I496" s="53">
        <v>1882333.62</v>
      </c>
    </row>
    <row r="497" spans="1:9" x14ac:dyDescent="0.25">
      <c r="A497" s="37">
        <v>815</v>
      </c>
      <c r="B497" s="37">
        <v>1223927</v>
      </c>
      <c r="C497" s="37" t="s">
        <v>4360</v>
      </c>
      <c r="D497" s="37" t="s">
        <v>3424</v>
      </c>
      <c r="E497" s="37">
        <v>0</v>
      </c>
      <c r="F497" s="37" t="s">
        <v>159</v>
      </c>
      <c r="G497" s="37" t="s">
        <v>4361</v>
      </c>
      <c r="H497" s="37" t="s">
        <v>3423</v>
      </c>
      <c r="I497" s="53">
        <v>19451.900000000001</v>
      </c>
    </row>
    <row r="498" spans="1:9" x14ac:dyDescent="0.25">
      <c r="A498" s="37">
        <v>815</v>
      </c>
      <c r="B498" s="37">
        <v>1223971</v>
      </c>
      <c r="C498" s="37" t="s">
        <v>4362</v>
      </c>
      <c r="D498" s="37" t="s">
        <v>3424</v>
      </c>
      <c r="E498" s="37">
        <v>0</v>
      </c>
      <c r="F498" s="37" t="s">
        <v>3478</v>
      </c>
      <c r="G498" s="37" t="s">
        <v>4363</v>
      </c>
      <c r="H498" s="37" t="s">
        <v>3423</v>
      </c>
      <c r="I498" s="53">
        <v>12628.8</v>
      </c>
    </row>
    <row r="499" spans="1:9" x14ac:dyDescent="0.25">
      <c r="A499" s="37">
        <v>815</v>
      </c>
      <c r="B499" s="37">
        <v>1224397</v>
      </c>
      <c r="C499" s="37" t="s">
        <v>4364</v>
      </c>
      <c r="D499" s="37" t="s">
        <v>3424</v>
      </c>
      <c r="E499" s="37">
        <v>0</v>
      </c>
      <c r="F499" s="37" t="s">
        <v>159</v>
      </c>
      <c r="G499" s="37" t="s">
        <v>4365</v>
      </c>
      <c r="H499" s="37" t="s">
        <v>3423</v>
      </c>
      <c r="I499" s="53">
        <v>6048</v>
      </c>
    </row>
    <row r="500" spans="1:9" x14ac:dyDescent="0.25">
      <c r="A500" s="37">
        <v>815</v>
      </c>
      <c r="B500" s="37">
        <v>1224399</v>
      </c>
      <c r="C500" s="37" t="s">
        <v>4366</v>
      </c>
      <c r="D500" s="37" t="s">
        <v>3424</v>
      </c>
      <c r="E500" s="37">
        <v>0</v>
      </c>
      <c r="F500" s="37" t="s">
        <v>143</v>
      </c>
      <c r="G500" s="37" t="s">
        <v>4367</v>
      </c>
      <c r="H500" s="37" t="s">
        <v>3423</v>
      </c>
      <c r="I500" s="53">
        <v>4766088.5999999996</v>
      </c>
    </row>
    <row r="501" spans="1:9" x14ac:dyDescent="0.25">
      <c r="A501" s="37">
        <v>815</v>
      </c>
      <c r="B501" s="37">
        <v>1224447</v>
      </c>
      <c r="C501" s="37" t="s">
        <v>4368</v>
      </c>
      <c r="D501" s="37" t="s">
        <v>3424</v>
      </c>
      <c r="E501" s="37">
        <v>0</v>
      </c>
      <c r="F501" s="37" t="s">
        <v>2283</v>
      </c>
      <c r="G501" s="37" t="s">
        <v>4369</v>
      </c>
      <c r="H501" s="37" t="s">
        <v>3423</v>
      </c>
      <c r="I501" s="53">
        <v>19013.830000000002</v>
      </c>
    </row>
    <row r="502" spans="1:9" x14ac:dyDescent="0.25">
      <c r="A502" s="37">
        <v>815</v>
      </c>
      <c r="B502" s="37">
        <v>1224519</v>
      </c>
      <c r="C502" s="37" t="s">
        <v>4370</v>
      </c>
      <c r="D502" s="37" t="s">
        <v>3424</v>
      </c>
      <c r="E502" s="37">
        <v>0</v>
      </c>
      <c r="F502" s="37" t="s">
        <v>159</v>
      </c>
      <c r="G502" s="37" t="s">
        <v>4371</v>
      </c>
      <c r="H502" s="37" t="s">
        <v>3423</v>
      </c>
      <c r="I502" s="53">
        <v>715374</v>
      </c>
    </row>
    <row r="503" spans="1:9" x14ac:dyDescent="0.25">
      <c r="A503" s="37">
        <v>815</v>
      </c>
      <c r="B503" s="37">
        <v>1224634</v>
      </c>
      <c r="C503" s="37" t="s">
        <v>52</v>
      </c>
      <c r="D503" s="37" t="s">
        <v>3424</v>
      </c>
      <c r="E503" s="37">
        <v>0</v>
      </c>
      <c r="F503" s="37" t="s">
        <v>2283</v>
      </c>
      <c r="G503" s="37" t="s">
        <v>4372</v>
      </c>
      <c r="H503" s="37" t="s">
        <v>3423</v>
      </c>
      <c r="I503" s="53">
        <v>88000.48</v>
      </c>
    </row>
    <row r="504" spans="1:9" x14ac:dyDescent="0.25">
      <c r="A504" s="37">
        <v>815</v>
      </c>
      <c r="B504" s="37">
        <v>1224848</v>
      </c>
      <c r="C504" s="37" t="s">
        <v>1938</v>
      </c>
      <c r="D504" s="37" t="s">
        <v>3424</v>
      </c>
      <c r="E504" s="37">
        <v>0</v>
      </c>
      <c r="F504" s="37" t="s">
        <v>3515</v>
      </c>
      <c r="G504" s="37" t="s">
        <v>4373</v>
      </c>
      <c r="H504" s="37" t="s">
        <v>3423</v>
      </c>
      <c r="I504" s="53">
        <v>4746867.72</v>
      </c>
    </row>
    <row r="505" spans="1:9" x14ac:dyDescent="0.25">
      <c r="A505" s="37">
        <v>815</v>
      </c>
      <c r="B505" s="37">
        <v>1224859</v>
      </c>
      <c r="C505" s="37" t="s">
        <v>3341</v>
      </c>
      <c r="D505" s="37" t="s">
        <v>3424</v>
      </c>
      <c r="E505" s="37">
        <v>0</v>
      </c>
      <c r="F505" s="37" t="s">
        <v>3492</v>
      </c>
      <c r="G505" s="37" t="s">
        <v>4374</v>
      </c>
      <c r="H505" s="37" t="s">
        <v>3423</v>
      </c>
      <c r="I505" s="53">
        <v>54216</v>
      </c>
    </row>
    <row r="506" spans="1:9" x14ac:dyDescent="0.25">
      <c r="A506" s="37">
        <v>815</v>
      </c>
      <c r="B506" s="37">
        <v>1224871</v>
      </c>
      <c r="C506" s="37" t="s">
        <v>4375</v>
      </c>
      <c r="D506" s="37" t="s">
        <v>3424</v>
      </c>
      <c r="E506" s="37">
        <v>0</v>
      </c>
      <c r="F506" s="37" t="s">
        <v>143</v>
      </c>
      <c r="G506" s="37" t="s">
        <v>4376</v>
      </c>
      <c r="H506" s="37" t="s">
        <v>3423</v>
      </c>
      <c r="I506" s="53">
        <v>1894514.4</v>
      </c>
    </row>
    <row r="507" spans="1:9" x14ac:dyDescent="0.25">
      <c r="A507" s="37">
        <v>815</v>
      </c>
      <c r="B507" s="37">
        <v>1225026</v>
      </c>
      <c r="C507" s="37" t="s">
        <v>4377</v>
      </c>
      <c r="D507" s="37" t="s">
        <v>3424</v>
      </c>
      <c r="E507" s="37">
        <v>0</v>
      </c>
      <c r="F507" s="37" t="s">
        <v>159</v>
      </c>
      <c r="G507" s="37" t="s">
        <v>4378</v>
      </c>
      <c r="H507" s="37" t="s">
        <v>3423</v>
      </c>
      <c r="I507" s="53">
        <v>81972</v>
      </c>
    </row>
    <row r="508" spans="1:9" x14ac:dyDescent="0.25">
      <c r="A508" s="37">
        <v>815</v>
      </c>
      <c r="B508" s="37">
        <v>1225723</v>
      </c>
      <c r="C508" s="37" t="s">
        <v>4379</v>
      </c>
      <c r="D508" s="37" t="s">
        <v>3424</v>
      </c>
      <c r="E508" s="37">
        <v>0</v>
      </c>
      <c r="F508" s="37" t="s">
        <v>159</v>
      </c>
      <c r="G508" s="37" t="s">
        <v>4380</v>
      </c>
      <c r="H508" s="37" t="s">
        <v>3423</v>
      </c>
      <c r="I508" s="53">
        <v>4136.3999999999996</v>
      </c>
    </row>
    <row r="509" spans="1:9" x14ac:dyDescent="0.25">
      <c r="A509" s="37">
        <v>815</v>
      </c>
      <c r="B509" s="37">
        <v>1225972</v>
      </c>
      <c r="C509" s="37" t="s">
        <v>158</v>
      </c>
      <c r="D509" s="37" t="s">
        <v>3424</v>
      </c>
      <c r="E509" s="37">
        <v>0</v>
      </c>
      <c r="F509" s="37" t="s">
        <v>3442</v>
      </c>
      <c r="G509" s="37" t="s">
        <v>4381</v>
      </c>
      <c r="H509" s="37" t="s">
        <v>3423</v>
      </c>
      <c r="I509" s="53">
        <v>116868</v>
      </c>
    </row>
    <row r="510" spans="1:9" x14ac:dyDescent="0.25">
      <c r="A510" s="37">
        <v>815</v>
      </c>
      <c r="B510" s="37">
        <v>1226006</v>
      </c>
      <c r="C510" s="37" t="s">
        <v>4382</v>
      </c>
      <c r="D510" s="37" t="s">
        <v>3424</v>
      </c>
      <c r="E510" s="37">
        <v>0</v>
      </c>
      <c r="F510" s="37" t="s">
        <v>3571</v>
      </c>
      <c r="G510" s="37" t="s">
        <v>4383</v>
      </c>
      <c r="H510" s="37" t="s">
        <v>3423</v>
      </c>
      <c r="I510" s="53">
        <v>3004194</v>
      </c>
    </row>
    <row r="511" spans="1:9" x14ac:dyDescent="0.25">
      <c r="A511" s="37">
        <v>815</v>
      </c>
      <c r="B511" s="37">
        <v>1226033</v>
      </c>
      <c r="C511" s="37" t="s">
        <v>4384</v>
      </c>
      <c r="D511" s="37" t="s">
        <v>3424</v>
      </c>
      <c r="E511" s="37">
        <v>0</v>
      </c>
      <c r="F511" s="37" t="s">
        <v>3442</v>
      </c>
      <c r="G511" s="37" t="s">
        <v>4385</v>
      </c>
      <c r="H511" s="37" t="s">
        <v>3423</v>
      </c>
      <c r="I511" s="53">
        <v>304560</v>
      </c>
    </row>
    <row r="512" spans="1:9" x14ac:dyDescent="0.25">
      <c r="A512" s="37">
        <v>815</v>
      </c>
      <c r="B512" s="37">
        <v>1226034</v>
      </c>
      <c r="C512" s="37" t="s">
        <v>4386</v>
      </c>
      <c r="D512" s="37" t="s">
        <v>3424</v>
      </c>
      <c r="E512" s="37">
        <v>0</v>
      </c>
      <c r="F512" s="37" t="s">
        <v>143</v>
      </c>
      <c r="G512" s="37" t="s">
        <v>4387</v>
      </c>
      <c r="H512" s="37" t="s">
        <v>3423</v>
      </c>
      <c r="I512" s="53">
        <v>2204764.0099999998</v>
      </c>
    </row>
    <row r="513" spans="1:9" x14ac:dyDescent="0.25">
      <c r="A513" s="37">
        <v>815</v>
      </c>
      <c r="B513" s="37">
        <v>1226192</v>
      </c>
      <c r="C513" s="37" t="s">
        <v>137</v>
      </c>
      <c r="D513" s="37" t="s">
        <v>3424</v>
      </c>
      <c r="E513" s="37">
        <v>0</v>
      </c>
      <c r="F513" s="37" t="s">
        <v>157</v>
      </c>
      <c r="G513" s="37" t="s">
        <v>4388</v>
      </c>
      <c r="H513" s="37" t="s">
        <v>3423</v>
      </c>
      <c r="I513" s="53">
        <v>2222.4</v>
      </c>
    </row>
    <row r="514" spans="1:9" x14ac:dyDescent="0.25">
      <c r="A514" s="37">
        <v>815</v>
      </c>
      <c r="B514" s="37">
        <v>1226202</v>
      </c>
      <c r="C514" s="37" t="s">
        <v>4389</v>
      </c>
      <c r="D514" s="37" t="s">
        <v>3424</v>
      </c>
      <c r="E514" s="37">
        <v>0</v>
      </c>
      <c r="F514" s="37" t="s">
        <v>4300</v>
      </c>
      <c r="G514" s="37" t="s">
        <v>4390</v>
      </c>
      <c r="H514" s="37" t="s">
        <v>3423</v>
      </c>
      <c r="I514" s="53">
        <v>4575.3599999999997</v>
      </c>
    </row>
    <row r="515" spans="1:9" x14ac:dyDescent="0.25">
      <c r="A515" s="37">
        <v>815</v>
      </c>
      <c r="B515" s="37">
        <v>1226209</v>
      </c>
      <c r="C515" s="37" t="s">
        <v>278</v>
      </c>
      <c r="D515" s="37" t="s">
        <v>3424</v>
      </c>
      <c r="E515" s="37">
        <v>0</v>
      </c>
      <c r="F515" s="37" t="s">
        <v>143</v>
      </c>
      <c r="G515" s="37" t="s">
        <v>4391</v>
      </c>
      <c r="H515" s="37" t="s">
        <v>3423</v>
      </c>
      <c r="I515" s="53">
        <v>110094</v>
      </c>
    </row>
    <row r="516" spans="1:9" x14ac:dyDescent="0.25">
      <c r="A516" s="37">
        <v>815</v>
      </c>
      <c r="B516" s="37">
        <v>1226210</v>
      </c>
      <c r="C516" s="37" t="s">
        <v>4392</v>
      </c>
      <c r="D516" s="37" t="s">
        <v>3424</v>
      </c>
      <c r="E516" s="37">
        <v>0</v>
      </c>
      <c r="F516" s="37" t="s">
        <v>143</v>
      </c>
      <c r="G516" s="37" t="s">
        <v>4393</v>
      </c>
      <c r="H516" s="37" t="s">
        <v>3423</v>
      </c>
      <c r="I516" s="53">
        <v>105912</v>
      </c>
    </row>
    <row r="517" spans="1:9" x14ac:dyDescent="0.25">
      <c r="A517" s="37">
        <v>815</v>
      </c>
      <c r="B517" s="37">
        <v>1226433</v>
      </c>
      <c r="C517" s="37" t="s">
        <v>4394</v>
      </c>
      <c r="D517" s="37" t="s">
        <v>3424</v>
      </c>
      <c r="E517" s="37">
        <v>0</v>
      </c>
      <c r="F517" s="37" t="s">
        <v>2283</v>
      </c>
      <c r="G517" s="37" t="s">
        <v>4395</v>
      </c>
      <c r="H517" s="37" t="s">
        <v>3423</v>
      </c>
      <c r="I517" s="53">
        <v>940908</v>
      </c>
    </row>
    <row r="518" spans="1:9" x14ac:dyDescent="0.25">
      <c r="A518" s="37">
        <v>815</v>
      </c>
      <c r="B518" s="37">
        <v>1226514</v>
      </c>
      <c r="C518" s="37" t="s">
        <v>4396</v>
      </c>
      <c r="D518" s="37" t="s">
        <v>3424</v>
      </c>
      <c r="E518" s="37">
        <v>0</v>
      </c>
      <c r="F518" s="37" t="s">
        <v>159</v>
      </c>
      <c r="G518" s="37" t="s">
        <v>4397</v>
      </c>
      <c r="H518" s="37" t="s">
        <v>3423</v>
      </c>
      <c r="I518" s="53">
        <v>25823.95</v>
      </c>
    </row>
    <row r="519" spans="1:9" x14ac:dyDescent="0.25">
      <c r="A519" s="37">
        <v>815</v>
      </c>
      <c r="B519" s="37">
        <v>1226515</v>
      </c>
      <c r="C519" s="37" t="s">
        <v>4398</v>
      </c>
      <c r="D519" s="37" t="s">
        <v>3424</v>
      </c>
      <c r="E519" s="37">
        <v>0</v>
      </c>
      <c r="F519" s="37" t="s">
        <v>159</v>
      </c>
      <c r="G519" s="37" t="s">
        <v>4399</v>
      </c>
      <c r="H519" s="37" t="s">
        <v>3423</v>
      </c>
      <c r="I519" s="53">
        <v>20544177.120000001</v>
      </c>
    </row>
    <row r="520" spans="1:9" x14ac:dyDescent="0.25">
      <c r="A520" s="37">
        <v>815</v>
      </c>
      <c r="B520" s="37">
        <v>1226523</v>
      </c>
      <c r="C520" s="37" t="s">
        <v>4400</v>
      </c>
      <c r="D520" s="37" t="s">
        <v>3424</v>
      </c>
      <c r="E520" s="37">
        <v>0</v>
      </c>
      <c r="F520" s="37" t="s">
        <v>4401</v>
      </c>
      <c r="G520" s="37" t="s">
        <v>4402</v>
      </c>
      <c r="H520" s="37" t="s">
        <v>3423</v>
      </c>
      <c r="I520" s="53">
        <v>547194</v>
      </c>
    </row>
    <row r="521" spans="1:9" x14ac:dyDescent="0.25">
      <c r="A521" s="37">
        <v>815</v>
      </c>
      <c r="B521" s="37">
        <v>1226570</v>
      </c>
      <c r="C521" s="37" t="s">
        <v>4403</v>
      </c>
      <c r="D521" s="37" t="s">
        <v>3424</v>
      </c>
      <c r="E521" s="37">
        <v>0</v>
      </c>
      <c r="F521" s="37" t="s">
        <v>3434</v>
      </c>
      <c r="G521" s="37" t="s">
        <v>4404</v>
      </c>
      <c r="H521" s="37" t="s">
        <v>3423</v>
      </c>
      <c r="I521" s="53">
        <v>1368352.8</v>
      </c>
    </row>
    <row r="522" spans="1:9" x14ac:dyDescent="0.25">
      <c r="A522" s="37">
        <v>815</v>
      </c>
      <c r="B522" s="37">
        <v>1226784</v>
      </c>
      <c r="C522" s="37" t="s">
        <v>4405</v>
      </c>
      <c r="D522" s="37" t="s">
        <v>3424</v>
      </c>
      <c r="E522" s="37">
        <v>0</v>
      </c>
      <c r="F522" s="37" t="s">
        <v>143</v>
      </c>
      <c r="G522" s="37" t="s">
        <v>4406</v>
      </c>
      <c r="H522" s="37" t="s">
        <v>3423</v>
      </c>
      <c r="I522" s="53">
        <v>82061.98</v>
      </c>
    </row>
    <row r="523" spans="1:9" x14ac:dyDescent="0.25">
      <c r="A523" s="37">
        <v>815</v>
      </c>
      <c r="B523" s="37">
        <v>1226875</v>
      </c>
      <c r="C523" s="37" t="s">
        <v>2236</v>
      </c>
      <c r="D523" s="37" t="s">
        <v>3424</v>
      </c>
      <c r="E523" s="37">
        <v>0</v>
      </c>
      <c r="F523" s="37" t="s">
        <v>143</v>
      </c>
      <c r="G523" s="37" t="s">
        <v>4407</v>
      </c>
      <c r="H523" s="37" t="s">
        <v>3423</v>
      </c>
      <c r="I523" s="53">
        <v>39403322.350000001</v>
      </c>
    </row>
    <row r="524" spans="1:9" x14ac:dyDescent="0.25">
      <c r="A524" s="37">
        <v>815</v>
      </c>
      <c r="B524" s="37">
        <v>1226947</v>
      </c>
      <c r="C524" s="37" t="s">
        <v>4408</v>
      </c>
      <c r="D524" s="37" t="s">
        <v>3424</v>
      </c>
      <c r="E524" s="37">
        <v>0</v>
      </c>
      <c r="F524" s="37" t="s">
        <v>2283</v>
      </c>
      <c r="G524" s="37" t="s">
        <v>4409</v>
      </c>
      <c r="H524" s="37" t="s">
        <v>3423</v>
      </c>
      <c r="I524" s="53">
        <v>51864</v>
      </c>
    </row>
    <row r="525" spans="1:9" x14ac:dyDescent="0.25">
      <c r="A525" s="37">
        <v>815</v>
      </c>
      <c r="B525" s="37">
        <v>1227010</v>
      </c>
      <c r="C525" s="37" t="s">
        <v>4410</v>
      </c>
      <c r="D525" s="37" t="s">
        <v>3424</v>
      </c>
      <c r="E525" s="37">
        <v>0</v>
      </c>
      <c r="F525" s="37" t="s">
        <v>3768</v>
      </c>
      <c r="G525" s="37" t="s">
        <v>4411</v>
      </c>
      <c r="H525" s="37" t="s">
        <v>3423</v>
      </c>
      <c r="I525" s="53">
        <v>393921</v>
      </c>
    </row>
    <row r="526" spans="1:9" x14ac:dyDescent="0.25">
      <c r="A526" s="37">
        <v>815</v>
      </c>
      <c r="B526" s="37">
        <v>1227173</v>
      </c>
      <c r="C526" s="37" t="s">
        <v>4412</v>
      </c>
      <c r="D526" s="37" t="s">
        <v>3424</v>
      </c>
      <c r="E526" s="37">
        <v>0</v>
      </c>
      <c r="F526" s="37" t="s">
        <v>3442</v>
      </c>
      <c r="G526" s="37" t="s">
        <v>4413</v>
      </c>
      <c r="H526" s="37" t="s">
        <v>3423</v>
      </c>
      <c r="I526" s="53">
        <v>131868</v>
      </c>
    </row>
    <row r="527" spans="1:9" x14ac:dyDescent="0.25">
      <c r="A527" s="37">
        <v>815</v>
      </c>
      <c r="B527" s="37">
        <v>1227466</v>
      </c>
      <c r="C527" s="37" t="s">
        <v>4414</v>
      </c>
      <c r="D527" s="37" t="s">
        <v>3424</v>
      </c>
      <c r="E527" s="37">
        <v>0</v>
      </c>
      <c r="F527" s="37" t="s">
        <v>2283</v>
      </c>
      <c r="G527" s="37" t="s">
        <v>4415</v>
      </c>
      <c r="H527" s="37" t="s">
        <v>3423</v>
      </c>
      <c r="I527" s="53">
        <v>14054.4</v>
      </c>
    </row>
    <row r="528" spans="1:9" x14ac:dyDescent="0.25">
      <c r="A528" s="37">
        <v>815</v>
      </c>
      <c r="B528" s="37">
        <v>1227704</v>
      </c>
      <c r="C528" s="37" t="s">
        <v>4416</v>
      </c>
      <c r="D528" s="37" t="s">
        <v>3424</v>
      </c>
      <c r="E528" s="37">
        <v>0</v>
      </c>
      <c r="F528" s="37" t="s">
        <v>159</v>
      </c>
      <c r="G528" s="37" t="s">
        <v>4417</v>
      </c>
      <c r="H528" s="37" t="s">
        <v>3423</v>
      </c>
      <c r="I528" s="53">
        <v>265812</v>
      </c>
    </row>
    <row r="529" spans="1:9" x14ac:dyDescent="0.25">
      <c r="A529" s="37">
        <v>815</v>
      </c>
      <c r="B529" s="37">
        <v>1228059</v>
      </c>
      <c r="C529" s="37" t="s">
        <v>4418</v>
      </c>
      <c r="D529" s="37" t="s">
        <v>3424</v>
      </c>
      <c r="E529" s="37">
        <v>0</v>
      </c>
      <c r="F529" s="37" t="s">
        <v>159</v>
      </c>
      <c r="G529" s="37" t="s">
        <v>4419</v>
      </c>
      <c r="H529" s="37" t="s">
        <v>3423</v>
      </c>
      <c r="I529" s="53">
        <v>970132.08</v>
      </c>
    </row>
    <row r="530" spans="1:9" x14ac:dyDescent="0.25">
      <c r="A530" s="37">
        <v>815</v>
      </c>
      <c r="B530" s="37">
        <v>1228279</v>
      </c>
      <c r="C530" s="37" t="s">
        <v>4420</v>
      </c>
      <c r="D530" s="37" t="s">
        <v>3424</v>
      </c>
      <c r="E530" s="37">
        <v>0</v>
      </c>
      <c r="F530" s="37" t="s">
        <v>159</v>
      </c>
      <c r="G530" s="37" t="s">
        <v>4421</v>
      </c>
      <c r="H530" s="37" t="s">
        <v>3423</v>
      </c>
      <c r="I530" s="53">
        <v>1320</v>
      </c>
    </row>
    <row r="531" spans="1:9" x14ac:dyDescent="0.25">
      <c r="A531" s="37">
        <v>815</v>
      </c>
      <c r="B531" s="37">
        <v>1228301</v>
      </c>
      <c r="C531" s="37" t="s">
        <v>422</v>
      </c>
      <c r="D531" s="37" t="s">
        <v>3424</v>
      </c>
      <c r="E531" s="37">
        <v>0</v>
      </c>
      <c r="F531" s="37" t="s">
        <v>3455</v>
      </c>
      <c r="G531" s="37" t="s">
        <v>4422</v>
      </c>
      <c r="H531" s="37" t="s">
        <v>3423</v>
      </c>
      <c r="I531" s="53">
        <v>172200</v>
      </c>
    </row>
    <row r="532" spans="1:9" x14ac:dyDescent="0.25">
      <c r="A532" s="37">
        <v>815</v>
      </c>
      <c r="B532" s="37">
        <v>1228361</v>
      </c>
      <c r="C532" s="37" t="s">
        <v>1236</v>
      </c>
      <c r="D532" s="37" t="s">
        <v>3424</v>
      </c>
      <c r="E532" s="37">
        <v>0</v>
      </c>
      <c r="F532" s="37" t="s">
        <v>159</v>
      </c>
      <c r="G532" s="37" t="s">
        <v>4423</v>
      </c>
      <c r="H532" s="37" t="s">
        <v>3423</v>
      </c>
      <c r="I532" s="53">
        <v>217104</v>
      </c>
    </row>
    <row r="533" spans="1:9" x14ac:dyDescent="0.25">
      <c r="A533" s="37">
        <v>815</v>
      </c>
      <c r="B533" s="37">
        <v>1228449</v>
      </c>
      <c r="C533" s="37" t="s">
        <v>4424</v>
      </c>
      <c r="D533" s="37" t="s">
        <v>3424</v>
      </c>
      <c r="E533" s="37">
        <v>0</v>
      </c>
      <c r="F533" s="37" t="s">
        <v>2283</v>
      </c>
      <c r="G533" s="37" t="s">
        <v>4425</v>
      </c>
      <c r="H533" s="37" t="s">
        <v>3423</v>
      </c>
      <c r="I533" s="37">
        <v>-24228.5</v>
      </c>
    </row>
    <row r="534" spans="1:9" x14ac:dyDescent="0.25">
      <c r="A534" s="37">
        <v>815</v>
      </c>
      <c r="B534" s="37">
        <v>1228548</v>
      </c>
      <c r="C534" s="37" t="s">
        <v>4426</v>
      </c>
      <c r="D534" s="37" t="s">
        <v>3424</v>
      </c>
      <c r="E534" s="37">
        <v>0</v>
      </c>
      <c r="F534" s="37" t="s">
        <v>159</v>
      </c>
      <c r="G534" s="37" t="s">
        <v>4427</v>
      </c>
      <c r="H534" s="37" t="s">
        <v>3423</v>
      </c>
      <c r="I534" s="53">
        <v>19392</v>
      </c>
    </row>
    <row r="535" spans="1:9" x14ac:dyDescent="0.25">
      <c r="A535" s="37">
        <v>815</v>
      </c>
      <c r="B535" s="37">
        <v>1228574</v>
      </c>
      <c r="C535" s="37" t="s">
        <v>4428</v>
      </c>
      <c r="D535" s="37" t="s">
        <v>3424</v>
      </c>
      <c r="E535" s="37">
        <v>0</v>
      </c>
      <c r="F535" s="37" t="s">
        <v>159</v>
      </c>
      <c r="G535" s="37" t="s">
        <v>4429</v>
      </c>
      <c r="H535" s="37" t="s">
        <v>3423</v>
      </c>
      <c r="I535" s="53">
        <v>258480</v>
      </c>
    </row>
    <row r="536" spans="1:9" x14ac:dyDescent="0.25">
      <c r="A536" s="37">
        <v>815</v>
      </c>
      <c r="B536" s="37">
        <v>1228972</v>
      </c>
      <c r="C536" s="37" t="s">
        <v>441</v>
      </c>
      <c r="D536" s="37" t="s">
        <v>3424</v>
      </c>
      <c r="E536" s="37">
        <v>0</v>
      </c>
      <c r="F536" s="37" t="s">
        <v>3571</v>
      </c>
      <c r="G536" s="37" t="s">
        <v>4430</v>
      </c>
      <c r="H536" s="37" t="s">
        <v>3423</v>
      </c>
      <c r="I536" s="53">
        <v>264498</v>
      </c>
    </row>
    <row r="537" spans="1:9" x14ac:dyDescent="0.25">
      <c r="A537" s="37">
        <v>815</v>
      </c>
      <c r="B537" s="37">
        <v>1228985</v>
      </c>
      <c r="C537" s="37" t="s">
        <v>4431</v>
      </c>
      <c r="D537" s="37" t="s">
        <v>3424</v>
      </c>
      <c r="E537" s="37">
        <v>0</v>
      </c>
      <c r="F537" s="37" t="s">
        <v>3478</v>
      </c>
      <c r="G537" s="37" t="s">
        <v>4432</v>
      </c>
      <c r="H537" s="37" t="s">
        <v>3423</v>
      </c>
      <c r="I537" s="53">
        <v>4752</v>
      </c>
    </row>
    <row r="538" spans="1:9" x14ac:dyDescent="0.25">
      <c r="A538" s="37">
        <v>815</v>
      </c>
      <c r="B538" s="37">
        <v>1229152</v>
      </c>
      <c r="C538" s="37" t="s">
        <v>4433</v>
      </c>
      <c r="D538" s="37" t="s">
        <v>3424</v>
      </c>
      <c r="E538" s="37">
        <v>0</v>
      </c>
      <c r="F538" s="37" t="s">
        <v>3442</v>
      </c>
      <c r="G538" s="37" t="s">
        <v>4434</v>
      </c>
      <c r="H538" s="37" t="s">
        <v>3423</v>
      </c>
      <c r="I538" s="53">
        <v>21512.94</v>
      </c>
    </row>
    <row r="539" spans="1:9" x14ac:dyDescent="0.25">
      <c r="A539" s="37">
        <v>815</v>
      </c>
      <c r="B539" s="37">
        <v>1229310</v>
      </c>
      <c r="C539" s="37" t="s">
        <v>141</v>
      </c>
      <c r="D539" s="37" t="s">
        <v>3424</v>
      </c>
      <c r="E539" s="37">
        <v>0</v>
      </c>
      <c r="F539" s="37" t="s">
        <v>3442</v>
      </c>
      <c r="G539" s="37" t="s">
        <v>4435</v>
      </c>
      <c r="H539" s="37" t="s">
        <v>3423</v>
      </c>
      <c r="I539" s="53">
        <v>1353300</v>
      </c>
    </row>
    <row r="540" spans="1:9" x14ac:dyDescent="0.25">
      <c r="A540" s="37">
        <v>815</v>
      </c>
      <c r="B540" s="37">
        <v>1229576</v>
      </c>
      <c r="C540" s="37" t="s">
        <v>4436</v>
      </c>
      <c r="D540" s="37" t="s">
        <v>3424</v>
      </c>
      <c r="E540" s="37">
        <v>0</v>
      </c>
      <c r="F540" s="37" t="s">
        <v>3442</v>
      </c>
      <c r="G540" s="37" t="s">
        <v>4437</v>
      </c>
      <c r="H540" s="37" t="s">
        <v>3423</v>
      </c>
      <c r="I540" s="53">
        <v>23652</v>
      </c>
    </row>
    <row r="541" spans="1:9" x14ac:dyDescent="0.25">
      <c r="A541" s="37">
        <v>815</v>
      </c>
      <c r="B541" s="37">
        <v>1229622</v>
      </c>
      <c r="C541" s="37" t="s">
        <v>4438</v>
      </c>
      <c r="D541" s="37" t="s">
        <v>3424</v>
      </c>
      <c r="E541" s="37">
        <v>0</v>
      </c>
      <c r="F541" s="37" t="s">
        <v>159</v>
      </c>
      <c r="G541" s="37" t="s">
        <v>4439</v>
      </c>
      <c r="H541" s="37" t="s">
        <v>3423</v>
      </c>
      <c r="I541" s="53">
        <v>31728</v>
      </c>
    </row>
    <row r="542" spans="1:9" x14ac:dyDescent="0.25">
      <c r="A542" s="37">
        <v>815</v>
      </c>
      <c r="B542" s="37">
        <v>1229746</v>
      </c>
      <c r="C542" s="37" t="s">
        <v>4440</v>
      </c>
      <c r="D542" s="37" t="s">
        <v>3424</v>
      </c>
      <c r="E542" s="37">
        <v>0</v>
      </c>
      <c r="F542" s="37" t="s">
        <v>2283</v>
      </c>
      <c r="G542" s="37" t="s">
        <v>4441</v>
      </c>
      <c r="H542" s="37" t="s">
        <v>3423</v>
      </c>
      <c r="I542" s="53">
        <v>4072320</v>
      </c>
    </row>
    <row r="543" spans="1:9" x14ac:dyDescent="0.25">
      <c r="A543" s="37">
        <v>815</v>
      </c>
      <c r="B543" s="37">
        <v>1231164</v>
      </c>
      <c r="C543" s="37" t="s">
        <v>1618</v>
      </c>
      <c r="D543" s="37" t="s">
        <v>3424</v>
      </c>
      <c r="E543" s="37">
        <v>0</v>
      </c>
      <c r="F543" s="37" t="s">
        <v>3627</v>
      </c>
      <c r="G543" s="37" t="s">
        <v>4442</v>
      </c>
      <c r="H543" s="37" t="s">
        <v>3423</v>
      </c>
      <c r="I543" s="53">
        <v>578370.24</v>
      </c>
    </row>
    <row r="544" spans="1:9" x14ac:dyDescent="0.25">
      <c r="A544" s="37">
        <v>815</v>
      </c>
      <c r="B544" s="37">
        <v>1231587</v>
      </c>
      <c r="C544" s="37" t="s">
        <v>2130</v>
      </c>
      <c r="D544" s="37" t="s">
        <v>3424</v>
      </c>
      <c r="E544" s="37">
        <v>0</v>
      </c>
      <c r="F544" s="37" t="s">
        <v>4121</v>
      </c>
      <c r="G544" s="37" t="s">
        <v>4443</v>
      </c>
      <c r="H544" s="37" t="s">
        <v>3423</v>
      </c>
      <c r="I544" s="53">
        <v>36265358.219999999</v>
      </c>
    </row>
    <row r="545" spans="1:9" x14ac:dyDescent="0.25">
      <c r="A545" s="37">
        <v>815</v>
      </c>
      <c r="B545" s="37">
        <v>1231588</v>
      </c>
      <c r="C545" s="37" t="s">
        <v>4444</v>
      </c>
      <c r="D545" s="37" t="s">
        <v>3424</v>
      </c>
      <c r="E545" s="37">
        <v>0</v>
      </c>
      <c r="F545" s="37" t="s">
        <v>3515</v>
      </c>
      <c r="G545" s="37" t="s">
        <v>4445</v>
      </c>
      <c r="H545" s="37" t="s">
        <v>3423</v>
      </c>
      <c r="I545" s="53">
        <v>47012541.880000003</v>
      </c>
    </row>
    <row r="546" spans="1:9" x14ac:dyDescent="0.25">
      <c r="A546" s="37">
        <v>815</v>
      </c>
      <c r="B546" s="37">
        <v>1231589</v>
      </c>
      <c r="C546" s="37" t="s">
        <v>4446</v>
      </c>
      <c r="D546" s="37" t="s">
        <v>3424</v>
      </c>
      <c r="E546" s="37">
        <v>0</v>
      </c>
      <c r="F546" s="37" t="s">
        <v>4121</v>
      </c>
      <c r="G546" s="37" t="s">
        <v>4447</v>
      </c>
      <c r="H546" s="37" t="s">
        <v>3423</v>
      </c>
      <c r="I546" s="53">
        <v>1758355.2</v>
      </c>
    </row>
    <row r="547" spans="1:9" x14ac:dyDescent="0.25">
      <c r="A547" s="37">
        <v>815</v>
      </c>
      <c r="B547" s="37">
        <v>1231590</v>
      </c>
      <c r="C547" s="37" t="s">
        <v>4448</v>
      </c>
      <c r="D547" s="37" t="s">
        <v>3424</v>
      </c>
      <c r="E547" s="37">
        <v>0</v>
      </c>
      <c r="F547" s="37" t="s">
        <v>4121</v>
      </c>
      <c r="G547" s="37" t="s">
        <v>4449</v>
      </c>
      <c r="H547" s="37" t="s">
        <v>3423</v>
      </c>
      <c r="I547" s="53">
        <v>1797292.8</v>
      </c>
    </row>
    <row r="548" spans="1:9" x14ac:dyDescent="0.25">
      <c r="A548" s="37">
        <v>815</v>
      </c>
      <c r="B548" s="37">
        <v>1231623</v>
      </c>
      <c r="C548" s="37" t="s">
        <v>4450</v>
      </c>
      <c r="D548" s="37" t="s">
        <v>3424</v>
      </c>
      <c r="E548" s="37">
        <v>0</v>
      </c>
      <c r="F548" s="37" t="s">
        <v>3554</v>
      </c>
      <c r="G548" s="37" t="s">
        <v>4451</v>
      </c>
      <c r="H548" s="37" t="s">
        <v>3423</v>
      </c>
      <c r="I548" s="53">
        <v>15096</v>
      </c>
    </row>
    <row r="549" spans="1:9" x14ac:dyDescent="0.25">
      <c r="A549" s="37">
        <v>815</v>
      </c>
      <c r="B549" s="37">
        <v>1231746</v>
      </c>
      <c r="C549" s="37" t="s">
        <v>4452</v>
      </c>
      <c r="D549" s="37" t="s">
        <v>3424</v>
      </c>
      <c r="E549" s="37">
        <v>0</v>
      </c>
      <c r="F549" s="37" t="s">
        <v>4107</v>
      </c>
      <c r="G549" s="37" t="s">
        <v>4453</v>
      </c>
      <c r="H549" s="37" t="s">
        <v>3423</v>
      </c>
      <c r="I549" s="53">
        <v>917730</v>
      </c>
    </row>
    <row r="550" spans="1:9" x14ac:dyDescent="0.25">
      <c r="A550" s="37">
        <v>815</v>
      </c>
      <c r="B550" s="37">
        <v>1231895</v>
      </c>
      <c r="C550" s="37" t="s">
        <v>4454</v>
      </c>
      <c r="D550" s="37" t="s">
        <v>3424</v>
      </c>
      <c r="E550" s="37">
        <v>0</v>
      </c>
      <c r="F550" s="37" t="s">
        <v>3455</v>
      </c>
      <c r="G550" s="37" t="s">
        <v>4455</v>
      </c>
      <c r="H550" s="37" t="s">
        <v>3423</v>
      </c>
      <c r="I550" s="53">
        <v>3641505</v>
      </c>
    </row>
    <row r="551" spans="1:9" x14ac:dyDescent="0.25">
      <c r="A551" s="37">
        <v>815</v>
      </c>
      <c r="B551" s="37">
        <v>1232041</v>
      </c>
      <c r="C551" s="37" t="s">
        <v>229</v>
      </c>
      <c r="D551" s="37" t="s">
        <v>3424</v>
      </c>
      <c r="E551" s="37">
        <v>0</v>
      </c>
      <c r="F551" s="37" t="s">
        <v>3442</v>
      </c>
      <c r="G551" s="37" t="s">
        <v>4456</v>
      </c>
      <c r="H551" s="37" t="s">
        <v>3423</v>
      </c>
      <c r="I551" s="53">
        <v>39290.160000000003</v>
      </c>
    </row>
    <row r="552" spans="1:9" x14ac:dyDescent="0.25">
      <c r="A552" s="37">
        <v>815</v>
      </c>
      <c r="B552" s="37">
        <v>1232940</v>
      </c>
      <c r="C552" s="37" t="s">
        <v>4457</v>
      </c>
      <c r="D552" s="37" t="s">
        <v>3424</v>
      </c>
      <c r="E552" s="37">
        <v>0</v>
      </c>
      <c r="F552" s="37" t="s">
        <v>159</v>
      </c>
      <c r="G552" s="37" t="s">
        <v>4458</v>
      </c>
      <c r="H552" s="37" t="s">
        <v>3423</v>
      </c>
      <c r="I552" s="53">
        <v>11190122.98</v>
      </c>
    </row>
    <row r="553" spans="1:9" x14ac:dyDescent="0.25">
      <c r="A553" s="37">
        <v>815</v>
      </c>
      <c r="B553" s="37">
        <v>1233179</v>
      </c>
      <c r="C553" s="37" t="s">
        <v>4459</v>
      </c>
      <c r="D553" s="37" t="s">
        <v>3424</v>
      </c>
      <c r="E553" s="37">
        <v>0</v>
      </c>
      <c r="F553" s="37" t="s">
        <v>3455</v>
      </c>
      <c r="G553" s="37" t="s">
        <v>4460</v>
      </c>
      <c r="H553" s="37" t="s">
        <v>3423</v>
      </c>
      <c r="I553" s="53">
        <v>94230</v>
      </c>
    </row>
    <row r="554" spans="1:9" x14ac:dyDescent="0.25">
      <c r="A554" s="37">
        <v>815</v>
      </c>
      <c r="B554" s="37">
        <v>1233223</v>
      </c>
      <c r="C554" s="37" t="s">
        <v>4461</v>
      </c>
      <c r="D554" s="37" t="s">
        <v>3424</v>
      </c>
      <c r="E554" s="37">
        <v>0</v>
      </c>
      <c r="F554" s="37" t="s">
        <v>159</v>
      </c>
      <c r="G554" s="37" t="s">
        <v>4462</v>
      </c>
      <c r="H554" s="37" t="s">
        <v>3423</v>
      </c>
      <c r="I554" s="53">
        <v>17568</v>
      </c>
    </row>
    <row r="555" spans="1:9" x14ac:dyDescent="0.25">
      <c r="A555" s="37">
        <v>815</v>
      </c>
      <c r="B555" s="37">
        <v>1233485</v>
      </c>
      <c r="C555" s="37" t="s">
        <v>4463</v>
      </c>
      <c r="D555" s="37" t="s">
        <v>3424</v>
      </c>
      <c r="E555" s="37">
        <v>0</v>
      </c>
      <c r="F555" s="37" t="s">
        <v>3442</v>
      </c>
      <c r="G555" s="37" t="s">
        <v>4464</v>
      </c>
      <c r="H555" s="37" t="s">
        <v>3423</v>
      </c>
      <c r="I555" s="53">
        <v>210028.2</v>
      </c>
    </row>
    <row r="556" spans="1:9" x14ac:dyDescent="0.25">
      <c r="A556" s="37">
        <v>815</v>
      </c>
      <c r="B556" s="37">
        <v>1233568</v>
      </c>
      <c r="C556" s="37" t="s">
        <v>4465</v>
      </c>
      <c r="D556" s="37" t="s">
        <v>3424</v>
      </c>
      <c r="E556" s="37">
        <v>0</v>
      </c>
      <c r="F556" s="37" t="s">
        <v>159</v>
      </c>
      <c r="G556" s="37" t="s">
        <v>4466</v>
      </c>
      <c r="H556" s="37" t="s">
        <v>3423</v>
      </c>
      <c r="I556" s="53">
        <v>192864</v>
      </c>
    </row>
    <row r="557" spans="1:9" x14ac:dyDescent="0.25">
      <c r="A557" s="37">
        <v>815</v>
      </c>
      <c r="B557" s="37">
        <v>1233780</v>
      </c>
      <c r="C557" s="37" t="s">
        <v>4467</v>
      </c>
      <c r="D557" s="37" t="s">
        <v>3424</v>
      </c>
      <c r="E557" s="37">
        <v>0</v>
      </c>
      <c r="F557" s="37" t="s">
        <v>159</v>
      </c>
      <c r="G557" s="37" t="s">
        <v>4468</v>
      </c>
      <c r="H557" s="37" t="s">
        <v>3423</v>
      </c>
      <c r="I557" s="53">
        <v>172029</v>
      </c>
    </row>
    <row r="558" spans="1:9" x14ac:dyDescent="0.25">
      <c r="A558" s="37">
        <v>815</v>
      </c>
      <c r="B558" s="37">
        <v>1233820</v>
      </c>
      <c r="C558" s="37" t="s">
        <v>4469</v>
      </c>
      <c r="D558" s="37" t="s">
        <v>3424</v>
      </c>
      <c r="E558" s="37">
        <v>0</v>
      </c>
      <c r="F558" s="37" t="s">
        <v>3442</v>
      </c>
      <c r="G558" s="37" t="s">
        <v>4470</v>
      </c>
      <c r="H558" s="37" t="s">
        <v>3423</v>
      </c>
      <c r="I558" s="53">
        <v>124586.4</v>
      </c>
    </row>
    <row r="559" spans="1:9" x14ac:dyDescent="0.25">
      <c r="A559" s="37">
        <v>815</v>
      </c>
      <c r="B559" s="37">
        <v>1234132</v>
      </c>
      <c r="C559" s="37" t="s">
        <v>4471</v>
      </c>
      <c r="D559" s="37" t="s">
        <v>3424</v>
      </c>
      <c r="E559" s="37">
        <v>0</v>
      </c>
      <c r="F559" s="37" t="s">
        <v>4472</v>
      </c>
      <c r="G559" s="37" t="s">
        <v>4473</v>
      </c>
      <c r="H559" s="37" t="s">
        <v>3423</v>
      </c>
      <c r="I559" s="53">
        <v>4680</v>
      </c>
    </row>
    <row r="560" spans="1:9" x14ac:dyDescent="0.25">
      <c r="A560" s="37">
        <v>815</v>
      </c>
      <c r="B560" s="37">
        <v>1234238</v>
      </c>
      <c r="C560" s="37" t="s">
        <v>4474</v>
      </c>
      <c r="D560" s="37" t="s">
        <v>3424</v>
      </c>
      <c r="E560" s="37">
        <v>0</v>
      </c>
      <c r="F560" s="37" t="s">
        <v>3442</v>
      </c>
      <c r="G560" s="37" t="s">
        <v>4475</v>
      </c>
      <c r="H560" s="37" t="s">
        <v>3423</v>
      </c>
      <c r="I560" s="53">
        <v>512049.6</v>
      </c>
    </row>
    <row r="561" spans="1:9" x14ac:dyDescent="0.25">
      <c r="A561" s="37">
        <v>815</v>
      </c>
      <c r="B561" s="37">
        <v>1234241</v>
      </c>
      <c r="C561" s="37" t="s">
        <v>4476</v>
      </c>
      <c r="D561" s="37" t="s">
        <v>3424</v>
      </c>
      <c r="E561" s="37">
        <v>0</v>
      </c>
      <c r="F561" s="37" t="s">
        <v>2283</v>
      </c>
      <c r="G561" s="37" t="s">
        <v>4477</v>
      </c>
      <c r="H561" s="37" t="s">
        <v>3423</v>
      </c>
      <c r="I561" s="53">
        <v>1822199.24</v>
      </c>
    </row>
    <row r="562" spans="1:9" x14ac:dyDescent="0.25">
      <c r="A562" s="37">
        <v>815</v>
      </c>
      <c r="B562" s="37">
        <v>1234242</v>
      </c>
      <c r="C562" s="37" t="s">
        <v>4478</v>
      </c>
      <c r="D562" s="37" t="s">
        <v>3424</v>
      </c>
      <c r="E562" s="37">
        <v>0</v>
      </c>
      <c r="F562" s="37" t="s">
        <v>159</v>
      </c>
      <c r="G562" s="37" t="s">
        <v>4479</v>
      </c>
      <c r="H562" s="37" t="s">
        <v>3423</v>
      </c>
      <c r="I562" s="53">
        <v>697148.25</v>
      </c>
    </row>
    <row r="563" spans="1:9" x14ac:dyDescent="0.25">
      <c r="A563" s="37">
        <v>815</v>
      </c>
      <c r="B563" s="37">
        <v>1234267</v>
      </c>
      <c r="C563" s="37" t="s">
        <v>4480</v>
      </c>
      <c r="D563" s="37" t="s">
        <v>3424</v>
      </c>
      <c r="E563" s="37">
        <v>0</v>
      </c>
      <c r="F563" s="37" t="s">
        <v>159</v>
      </c>
      <c r="G563" s="37" t="s">
        <v>4481</v>
      </c>
      <c r="H563" s="37" t="s">
        <v>3423</v>
      </c>
      <c r="I563" s="53">
        <v>15072</v>
      </c>
    </row>
    <row r="564" spans="1:9" x14ac:dyDescent="0.25">
      <c r="A564" s="37">
        <v>815</v>
      </c>
      <c r="B564" s="37">
        <v>1234552</v>
      </c>
      <c r="C564" s="37" t="s">
        <v>4482</v>
      </c>
      <c r="D564" s="37" t="s">
        <v>3424</v>
      </c>
      <c r="E564" s="37">
        <v>0</v>
      </c>
      <c r="F564" s="37" t="s">
        <v>3455</v>
      </c>
      <c r="G564" s="37" t="s">
        <v>4483</v>
      </c>
      <c r="H564" s="37" t="s">
        <v>3423</v>
      </c>
      <c r="I564" s="53">
        <v>40532.400000000001</v>
      </c>
    </row>
    <row r="565" spans="1:9" x14ac:dyDescent="0.25">
      <c r="A565" s="37">
        <v>815</v>
      </c>
      <c r="B565" s="37">
        <v>1234595</v>
      </c>
      <c r="C565" s="37" t="s">
        <v>4484</v>
      </c>
      <c r="D565" s="37" t="s">
        <v>3424</v>
      </c>
      <c r="E565" s="37">
        <v>0</v>
      </c>
      <c r="F565" s="37" t="s">
        <v>143</v>
      </c>
      <c r="G565" s="37" t="s">
        <v>4485</v>
      </c>
      <c r="H565" s="37" t="s">
        <v>3423</v>
      </c>
      <c r="I565" s="53">
        <v>139002</v>
      </c>
    </row>
    <row r="566" spans="1:9" x14ac:dyDescent="0.25">
      <c r="A566" s="37">
        <v>815</v>
      </c>
      <c r="B566" s="37">
        <v>1234660</v>
      </c>
      <c r="C566" s="37" t="s">
        <v>4486</v>
      </c>
      <c r="D566" s="37" t="s">
        <v>3424</v>
      </c>
      <c r="E566" s="37">
        <v>24000</v>
      </c>
      <c r="F566" s="37" t="s">
        <v>4486</v>
      </c>
      <c r="G566" s="37" t="s">
        <v>4486</v>
      </c>
      <c r="H566" s="37" t="s">
        <v>3423</v>
      </c>
      <c r="I566" s="53">
        <v>2753</v>
      </c>
    </row>
    <row r="567" spans="1:9" x14ac:dyDescent="0.25">
      <c r="A567" s="37">
        <v>815</v>
      </c>
      <c r="B567" s="37">
        <v>1234783</v>
      </c>
      <c r="C567" s="37" t="s">
        <v>4487</v>
      </c>
      <c r="D567" s="37" t="s">
        <v>3424</v>
      </c>
      <c r="E567" s="37">
        <v>0</v>
      </c>
      <c r="F567" s="37" t="s">
        <v>159</v>
      </c>
      <c r="G567" s="37" t="s">
        <v>4488</v>
      </c>
      <c r="H567" s="37" t="s">
        <v>3423</v>
      </c>
      <c r="I567" s="53">
        <v>569721.59999999998</v>
      </c>
    </row>
    <row r="568" spans="1:9" x14ac:dyDescent="0.25">
      <c r="A568" s="37">
        <v>815</v>
      </c>
      <c r="B568" s="37">
        <v>1234784</v>
      </c>
      <c r="C568" s="37" t="s">
        <v>3407</v>
      </c>
      <c r="D568" s="37" t="s">
        <v>3424</v>
      </c>
      <c r="E568" s="37">
        <v>0</v>
      </c>
      <c r="F568" s="37" t="s">
        <v>3442</v>
      </c>
      <c r="G568" s="37" t="s">
        <v>4489</v>
      </c>
      <c r="H568" s="37" t="s">
        <v>3423</v>
      </c>
      <c r="I568" s="53">
        <v>489889.92</v>
      </c>
    </row>
    <row r="569" spans="1:9" x14ac:dyDescent="0.25">
      <c r="A569" s="37">
        <v>815</v>
      </c>
      <c r="B569" s="37">
        <v>1234792</v>
      </c>
      <c r="C569" s="37" t="s">
        <v>4490</v>
      </c>
      <c r="D569" s="37" t="s">
        <v>3424</v>
      </c>
      <c r="E569" s="37">
        <v>0</v>
      </c>
      <c r="F569" s="37" t="s">
        <v>143</v>
      </c>
      <c r="G569" s="37" t="s">
        <v>4491</v>
      </c>
      <c r="H569" s="37" t="s">
        <v>3423</v>
      </c>
      <c r="I569" s="53">
        <v>782868</v>
      </c>
    </row>
    <row r="570" spans="1:9" x14ac:dyDescent="0.25">
      <c r="A570" s="37">
        <v>815</v>
      </c>
      <c r="B570" s="37">
        <v>1234818</v>
      </c>
      <c r="C570" s="37" t="s">
        <v>160</v>
      </c>
      <c r="D570" s="37" t="s">
        <v>3424</v>
      </c>
      <c r="E570" s="37">
        <v>0</v>
      </c>
      <c r="F570" s="37" t="s">
        <v>3455</v>
      </c>
      <c r="G570" s="37" t="s">
        <v>4492</v>
      </c>
      <c r="H570" s="37" t="s">
        <v>3423</v>
      </c>
      <c r="I570" s="53">
        <v>914603.19</v>
      </c>
    </row>
    <row r="571" spans="1:9" x14ac:dyDescent="0.25">
      <c r="A571" s="37">
        <v>815</v>
      </c>
      <c r="B571" s="37">
        <v>1235082</v>
      </c>
      <c r="C571" s="37" t="s">
        <v>4493</v>
      </c>
      <c r="D571" s="37" t="s">
        <v>3424</v>
      </c>
      <c r="E571" s="37">
        <v>0</v>
      </c>
      <c r="F571" s="37" t="s">
        <v>159</v>
      </c>
      <c r="G571" s="37" t="s">
        <v>4494</v>
      </c>
      <c r="H571" s="37" t="s">
        <v>3423</v>
      </c>
      <c r="I571" s="53">
        <v>853134.71</v>
      </c>
    </row>
    <row r="572" spans="1:9" x14ac:dyDescent="0.25">
      <c r="A572" s="37">
        <v>815</v>
      </c>
      <c r="B572" s="37">
        <v>1235083</v>
      </c>
      <c r="C572" s="37" t="s">
        <v>4495</v>
      </c>
      <c r="D572" s="37" t="s">
        <v>3424</v>
      </c>
      <c r="E572" s="37">
        <v>0</v>
      </c>
      <c r="F572" s="37" t="s">
        <v>159</v>
      </c>
      <c r="G572" s="37" t="s">
        <v>4496</v>
      </c>
      <c r="H572" s="37" t="s">
        <v>3423</v>
      </c>
      <c r="I572" s="53">
        <v>4604833.46</v>
      </c>
    </row>
    <row r="573" spans="1:9" x14ac:dyDescent="0.25">
      <c r="A573" s="37">
        <v>815</v>
      </c>
      <c r="B573" s="37">
        <v>1235111</v>
      </c>
      <c r="C573" s="37" t="s">
        <v>1083</v>
      </c>
      <c r="D573" s="37" t="s">
        <v>3424</v>
      </c>
      <c r="E573" s="37">
        <v>0</v>
      </c>
      <c r="F573" s="37" t="s">
        <v>159</v>
      </c>
      <c r="G573" s="37" t="s">
        <v>4497</v>
      </c>
      <c r="H573" s="37" t="s">
        <v>3423</v>
      </c>
      <c r="I573" s="53">
        <v>39114</v>
      </c>
    </row>
    <row r="574" spans="1:9" x14ac:dyDescent="0.25">
      <c r="A574" s="37">
        <v>815</v>
      </c>
      <c r="B574" s="37">
        <v>1235188</v>
      </c>
      <c r="C574" s="37" t="s">
        <v>4498</v>
      </c>
      <c r="D574" s="37" t="s">
        <v>3424</v>
      </c>
      <c r="E574" s="37">
        <v>0</v>
      </c>
      <c r="F574" s="37" t="s">
        <v>159</v>
      </c>
      <c r="G574" s="37" t="s">
        <v>4499</v>
      </c>
      <c r="H574" s="37" t="s">
        <v>3423</v>
      </c>
      <c r="I574" s="53">
        <v>284400</v>
      </c>
    </row>
    <row r="575" spans="1:9" x14ac:dyDescent="0.25">
      <c r="A575" s="37">
        <v>815</v>
      </c>
      <c r="B575" s="37">
        <v>1235189</v>
      </c>
      <c r="C575" s="37" t="s">
        <v>4500</v>
      </c>
      <c r="D575" s="37" t="s">
        <v>3424</v>
      </c>
      <c r="E575" s="37">
        <v>0</v>
      </c>
      <c r="F575" s="37" t="s">
        <v>159</v>
      </c>
      <c r="G575" s="37" t="s">
        <v>4501</v>
      </c>
      <c r="H575" s="37" t="s">
        <v>3423</v>
      </c>
      <c r="I575" s="53">
        <v>92496</v>
      </c>
    </row>
    <row r="576" spans="1:9" x14ac:dyDescent="0.25">
      <c r="A576" s="37">
        <v>815</v>
      </c>
      <c r="B576" s="37">
        <v>1235223</v>
      </c>
      <c r="C576" s="37" t="s">
        <v>4502</v>
      </c>
      <c r="D576" s="37" t="s">
        <v>3424</v>
      </c>
      <c r="E576" s="37">
        <v>0</v>
      </c>
      <c r="F576" s="37" t="s">
        <v>143</v>
      </c>
      <c r="G576" s="37" t="s">
        <v>4503</v>
      </c>
      <c r="H576" s="37" t="s">
        <v>3423</v>
      </c>
      <c r="I576" s="53">
        <v>356983.2</v>
      </c>
    </row>
    <row r="577" spans="1:9" x14ac:dyDescent="0.25">
      <c r="A577" s="37">
        <v>815</v>
      </c>
      <c r="B577" s="37">
        <v>1235291</v>
      </c>
      <c r="C577" s="37" t="s">
        <v>4504</v>
      </c>
      <c r="D577" s="37" t="s">
        <v>3424</v>
      </c>
      <c r="E577" s="37">
        <v>0</v>
      </c>
      <c r="F577" s="37" t="s">
        <v>159</v>
      </c>
      <c r="G577" s="37" t="s">
        <v>4505</v>
      </c>
      <c r="H577" s="37" t="s">
        <v>3423</v>
      </c>
      <c r="I577" s="53">
        <v>61758</v>
      </c>
    </row>
    <row r="578" spans="1:9" x14ac:dyDescent="0.25">
      <c r="A578" s="37">
        <v>815</v>
      </c>
      <c r="B578" s="37">
        <v>1235332</v>
      </c>
      <c r="C578" s="37" t="s">
        <v>4506</v>
      </c>
      <c r="D578" s="37" t="s">
        <v>3424</v>
      </c>
      <c r="E578" s="37">
        <v>0</v>
      </c>
      <c r="F578" s="37" t="s">
        <v>159</v>
      </c>
      <c r="G578" s="37" t="s">
        <v>4507</v>
      </c>
      <c r="H578" s="37" t="s">
        <v>3423</v>
      </c>
      <c r="I578" s="53">
        <v>8832</v>
      </c>
    </row>
    <row r="579" spans="1:9" x14ac:dyDescent="0.25">
      <c r="A579" s="37">
        <v>815</v>
      </c>
      <c r="B579" s="37">
        <v>1235417</v>
      </c>
      <c r="C579" s="37" t="s">
        <v>4508</v>
      </c>
      <c r="D579" s="37" t="s">
        <v>3424</v>
      </c>
      <c r="E579" s="37">
        <v>0</v>
      </c>
      <c r="F579" s="37" t="s">
        <v>159</v>
      </c>
      <c r="G579" s="37" t="s">
        <v>4509</v>
      </c>
      <c r="H579" s="37" t="s">
        <v>3423</v>
      </c>
      <c r="I579" s="53">
        <v>13140</v>
      </c>
    </row>
    <row r="580" spans="1:9" x14ac:dyDescent="0.25">
      <c r="A580" s="37">
        <v>815</v>
      </c>
      <c r="B580" s="37">
        <v>1235797</v>
      </c>
      <c r="C580" s="37" t="s">
        <v>264</v>
      </c>
      <c r="D580" s="37" t="s">
        <v>3424</v>
      </c>
      <c r="E580" s="37">
        <v>0</v>
      </c>
      <c r="F580" s="37" t="s">
        <v>3992</v>
      </c>
      <c r="G580" s="37" t="s">
        <v>4510</v>
      </c>
      <c r="H580" s="37" t="s">
        <v>3423</v>
      </c>
      <c r="I580" s="53">
        <v>208318.46</v>
      </c>
    </row>
    <row r="581" spans="1:9" x14ac:dyDescent="0.25">
      <c r="A581" s="37">
        <v>815</v>
      </c>
      <c r="B581" s="37">
        <v>1236126</v>
      </c>
      <c r="C581" s="37" t="s">
        <v>1718</v>
      </c>
      <c r="D581" s="37" t="s">
        <v>3424</v>
      </c>
      <c r="E581" s="37">
        <v>0</v>
      </c>
      <c r="F581" s="37" t="s">
        <v>3455</v>
      </c>
      <c r="G581" s="37" t="s">
        <v>4511</v>
      </c>
      <c r="H581" s="37" t="s">
        <v>3423</v>
      </c>
      <c r="I581" s="53">
        <v>2760024.96</v>
      </c>
    </row>
    <row r="582" spans="1:9" x14ac:dyDescent="0.25">
      <c r="A582" s="37">
        <v>815</v>
      </c>
      <c r="B582" s="37">
        <v>1236147</v>
      </c>
      <c r="C582" s="37" t="s">
        <v>4512</v>
      </c>
      <c r="D582" s="37" t="s">
        <v>3424</v>
      </c>
      <c r="E582" s="37">
        <v>0</v>
      </c>
      <c r="F582" s="37" t="s">
        <v>159</v>
      </c>
      <c r="G582" s="37" t="s">
        <v>4513</v>
      </c>
      <c r="H582" s="37" t="s">
        <v>3423</v>
      </c>
      <c r="I582" s="53">
        <v>2137495.37</v>
      </c>
    </row>
    <row r="583" spans="1:9" x14ac:dyDescent="0.25">
      <c r="A583" s="37">
        <v>815</v>
      </c>
      <c r="B583" s="37">
        <v>1236149</v>
      </c>
      <c r="C583" s="37" t="s">
        <v>1625</v>
      </c>
      <c r="D583" s="37" t="s">
        <v>3424</v>
      </c>
      <c r="E583" s="37">
        <v>0</v>
      </c>
      <c r="F583" s="37" t="s">
        <v>159</v>
      </c>
      <c r="G583" s="37" t="s">
        <v>4514</v>
      </c>
      <c r="H583" s="37" t="s">
        <v>3423</v>
      </c>
      <c r="I583" s="53">
        <v>1360605.6</v>
      </c>
    </row>
    <row r="584" spans="1:9" x14ac:dyDescent="0.25">
      <c r="A584" s="37">
        <v>815</v>
      </c>
      <c r="B584" s="37">
        <v>1236195</v>
      </c>
      <c r="C584" s="37" t="s">
        <v>1307</v>
      </c>
      <c r="D584" s="37" t="s">
        <v>3424</v>
      </c>
      <c r="E584" s="37">
        <v>0</v>
      </c>
      <c r="F584" s="37" t="s">
        <v>143</v>
      </c>
      <c r="G584" s="37" t="s">
        <v>4515</v>
      </c>
      <c r="H584" s="37" t="s">
        <v>3423</v>
      </c>
      <c r="I584" s="53">
        <v>412512</v>
      </c>
    </row>
    <row r="585" spans="1:9" x14ac:dyDescent="0.25">
      <c r="A585" s="37">
        <v>815</v>
      </c>
      <c r="B585" s="37">
        <v>1236243</v>
      </c>
      <c r="C585" s="37" t="s">
        <v>4516</v>
      </c>
      <c r="D585" s="37" t="s">
        <v>3424</v>
      </c>
      <c r="E585" s="37">
        <v>0</v>
      </c>
      <c r="F585" s="37" t="s">
        <v>159</v>
      </c>
      <c r="G585" s="37" t="s">
        <v>4517</v>
      </c>
      <c r="H585" s="37" t="s">
        <v>3423</v>
      </c>
      <c r="I585" s="53">
        <v>299724</v>
      </c>
    </row>
    <row r="586" spans="1:9" x14ac:dyDescent="0.25">
      <c r="A586" s="37">
        <v>815</v>
      </c>
      <c r="B586" s="37">
        <v>1236707</v>
      </c>
      <c r="C586" s="37" t="s">
        <v>4518</v>
      </c>
      <c r="D586" s="37" t="s">
        <v>3424</v>
      </c>
      <c r="E586" s="37">
        <v>0</v>
      </c>
      <c r="F586" s="37" t="s">
        <v>159</v>
      </c>
      <c r="G586" s="37" t="s">
        <v>4519</v>
      </c>
      <c r="H586" s="37" t="s">
        <v>3423</v>
      </c>
      <c r="I586" s="53">
        <v>3460772.81</v>
      </c>
    </row>
    <row r="587" spans="1:9" x14ac:dyDescent="0.25">
      <c r="A587" s="37">
        <v>815</v>
      </c>
      <c r="B587" s="37">
        <v>1236718</v>
      </c>
      <c r="C587" s="37" t="s">
        <v>4520</v>
      </c>
      <c r="D587" s="37" t="s">
        <v>3424</v>
      </c>
      <c r="E587" s="37">
        <v>0</v>
      </c>
      <c r="F587" s="37" t="s">
        <v>159</v>
      </c>
      <c r="G587" s="37" t="s">
        <v>4521</v>
      </c>
      <c r="H587" s="37" t="s">
        <v>3423</v>
      </c>
      <c r="I587" s="53">
        <v>7980</v>
      </c>
    </row>
    <row r="588" spans="1:9" x14ac:dyDescent="0.25">
      <c r="A588" s="37">
        <v>815</v>
      </c>
      <c r="B588" s="37">
        <v>1236748</v>
      </c>
      <c r="C588" s="37" t="s">
        <v>4522</v>
      </c>
      <c r="D588" s="37" t="s">
        <v>3424</v>
      </c>
      <c r="E588" s="37">
        <v>0</v>
      </c>
      <c r="F588" s="37" t="s">
        <v>4121</v>
      </c>
      <c r="G588" s="37" t="s">
        <v>4523</v>
      </c>
      <c r="H588" s="37" t="s">
        <v>3423</v>
      </c>
      <c r="I588" s="53">
        <v>2947560</v>
      </c>
    </row>
    <row r="589" spans="1:9" x14ac:dyDescent="0.25">
      <c r="A589" s="37">
        <v>815</v>
      </c>
      <c r="B589" s="37">
        <v>1236763</v>
      </c>
      <c r="C589" s="37" t="s">
        <v>4524</v>
      </c>
      <c r="D589" s="37" t="s">
        <v>3424</v>
      </c>
      <c r="E589" s="37">
        <v>0</v>
      </c>
      <c r="F589" s="37" t="s">
        <v>159</v>
      </c>
      <c r="G589" s="37" t="s">
        <v>4525</v>
      </c>
      <c r="H589" s="37" t="s">
        <v>3423</v>
      </c>
      <c r="I589" s="53">
        <v>54302.400000000001</v>
      </c>
    </row>
    <row r="590" spans="1:9" x14ac:dyDescent="0.25">
      <c r="A590" s="37">
        <v>815</v>
      </c>
      <c r="B590" s="37">
        <v>1237109</v>
      </c>
      <c r="C590" s="37" t="s">
        <v>918</v>
      </c>
      <c r="D590" s="37" t="s">
        <v>3424</v>
      </c>
      <c r="E590" s="37">
        <v>0</v>
      </c>
      <c r="F590" s="37" t="s">
        <v>3949</v>
      </c>
      <c r="G590" s="37" t="s">
        <v>4526</v>
      </c>
      <c r="H590" s="37" t="s">
        <v>3423</v>
      </c>
      <c r="I590" s="53">
        <v>2391116.0699999998</v>
      </c>
    </row>
    <row r="591" spans="1:9" x14ac:dyDescent="0.25">
      <c r="A591" s="37">
        <v>815</v>
      </c>
      <c r="B591" s="37">
        <v>1237112</v>
      </c>
      <c r="C591" s="37" t="s">
        <v>4527</v>
      </c>
      <c r="D591" s="37" t="s">
        <v>3424</v>
      </c>
      <c r="E591" s="37">
        <v>0</v>
      </c>
      <c r="F591" s="37" t="s">
        <v>159</v>
      </c>
      <c r="G591" s="37" t="s">
        <v>4528</v>
      </c>
      <c r="H591" s="37" t="s">
        <v>3423</v>
      </c>
      <c r="I591" s="53">
        <v>1893769.7</v>
      </c>
    </row>
    <row r="592" spans="1:9" x14ac:dyDescent="0.25">
      <c r="A592" s="37">
        <v>815</v>
      </c>
      <c r="B592" s="37">
        <v>1237254</v>
      </c>
      <c r="C592" s="37" t="s">
        <v>4529</v>
      </c>
      <c r="D592" s="37" t="s">
        <v>3424</v>
      </c>
      <c r="E592" s="37">
        <v>0</v>
      </c>
      <c r="F592" s="37" t="s">
        <v>159</v>
      </c>
      <c r="G592" s="37" t="s">
        <v>4530</v>
      </c>
      <c r="H592" s="37" t="s">
        <v>3423</v>
      </c>
      <c r="I592" s="53">
        <v>11448</v>
      </c>
    </row>
    <row r="593" spans="1:9" x14ac:dyDescent="0.25">
      <c r="A593" s="37">
        <v>815</v>
      </c>
      <c r="B593" s="37">
        <v>1237369</v>
      </c>
      <c r="C593" s="37" t="s">
        <v>4531</v>
      </c>
      <c r="D593" s="37" t="s">
        <v>3424</v>
      </c>
      <c r="E593" s="37">
        <v>0</v>
      </c>
      <c r="F593" s="37" t="s">
        <v>159</v>
      </c>
      <c r="G593" s="37" t="s">
        <v>4532</v>
      </c>
      <c r="H593" s="37" t="s">
        <v>3423</v>
      </c>
      <c r="I593" s="53">
        <v>1506288</v>
      </c>
    </row>
    <row r="594" spans="1:9" x14ac:dyDescent="0.25">
      <c r="A594" s="37">
        <v>815</v>
      </c>
      <c r="B594" s="37">
        <v>1237428</v>
      </c>
      <c r="C594" s="37" t="s">
        <v>4533</v>
      </c>
      <c r="D594" s="37" t="s">
        <v>3424</v>
      </c>
      <c r="E594" s="37">
        <v>0</v>
      </c>
      <c r="F594" s="37" t="s">
        <v>159</v>
      </c>
      <c r="G594" s="37" t="s">
        <v>4534</v>
      </c>
      <c r="H594" s="37" t="s">
        <v>3423</v>
      </c>
      <c r="I594" s="53">
        <v>4032</v>
      </c>
    </row>
    <row r="595" spans="1:9" x14ac:dyDescent="0.25">
      <c r="A595" s="37">
        <v>815</v>
      </c>
      <c r="B595" s="37">
        <v>1237429</v>
      </c>
      <c r="C595" s="37" t="s">
        <v>1987</v>
      </c>
      <c r="D595" s="37" t="s">
        <v>3424</v>
      </c>
      <c r="E595" s="37">
        <v>0</v>
      </c>
      <c r="F595" s="37" t="s">
        <v>4535</v>
      </c>
      <c r="G595" s="37" t="s">
        <v>4536</v>
      </c>
      <c r="H595" s="37" t="s">
        <v>3423</v>
      </c>
      <c r="I595" s="53">
        <v>3496498.14</v>
      </c>
    </row>
    <row r="596" spans="1:9" x14ac:dyDescent="0.25">
      <c r="A596" s="37">
        <v>815</v>
      </c>
      <c r="B596" s="37">
        <v>1237783</v>
      </c>
      <c r="C596" s="37" t="s">
        <v>4537</v>
      </c>
      <c r="D596" s="37" t="s">
        <v>3424</v>
      </c>
      <c r="E596" s="37">
        <v>0</v>
      </c>
      <c r="F596" s="37" t="s">
        <v>4100</v>
      </c>
      <c r="G596" s="37" t="s">
        <v>4538</v>
      </c>
      <c r="H596" s="37" t="s">
        <v>3423</v>
      </c>
      <c r="I596" s="53">
        <v>38625.599999999999</v>
      </c>
    </row>
    <row r="597" spans="1:9" x14ac:dyDescent="0.25">
      <c r="A597" s="37">
        <v>815</v>
      </c>
      <c r="B597" s="37">
        <v>1237993</v>
      </c>
      <c r="C597" s="37" t="s">
        <v>4539</v>
      </c>
      <c r="D597" s="37" t="s">
        <v>3424</v>
      </c>
      <c r="E597" s="37">
        <v>45900</v>
      </c>
      <c r="F597" s="37" t="s">
        <v>4238</v>
      </c>
      <c r="G597" s="37" t="s">
        <v>4540</v>
      </c>
      <c r="H597" s="37" t="s">
        <v>3423</v>
      </c>
      <c r="I597" s="53">
        <v>431659.2</v>
      </c>
    </row>
    <row r="598" spans="1:9" x14ac:dyDescent="0.25">
      <c r="A598" s="37">
        <v>815</v>
      </c>
      <c r="B598" s="37">
        <v>1238049</v>
      </c>
      <c r="C598" s="37" t="s">
        <v>254</v>
      </c>
      <c r="D598" s="37" t="s">
        <v>3424</v>
      </c>
      <c r="E598" s="37">
        <v>0</v>
      </c>
      <c r="F598" s="37" t="s">
        <v>159</v>
      </c>
      <c r="G598" s="37" t="s">
        <v>4541</v>
      </c>
      <c r="H598" s="37" t="s">
        <v>3423</v>
      </c>
      <c r="I598" s="53">
        <v>1443240</v>
      </c>
    </row>
    <row r="599" spans="1:9" x14ac:dyDescent="0.25">
      <c r="A599" s="37">
        <v>815</v>
      </c>
      <c r="B599" s="37">
        <v>1238196</v>
      </c>
      <c r="C599" s="37" t="s">
        <v>4542</v>
      </c>
      <c r="D599" s="37" t="s">
        <v>3424</v>
      </c>
      <c r="E599" s="37">
        <v>0</v>
      </c>
      <c r="F599" s="37" t="s">
        <v>3455</v>
      </c>
      <c r="G599" s="37" t="s">
        <v>4543</v>
      </c>
      <c r="H599" s="37" t="s">
        <v>3423</v>
      </c>
      <c r="I599" s="53">
        <v>51534</v>
      </c>
    </row>
    <row r="600" spans="1:9" x14ac:dyDescent="0.25">
      <c r="A600" s="37">
        <v>815</v>
      </c>
      <c r="B600" s="37">
        <v>1238225</v>
      </c>
      <c r="C600" s="37" t="s">
        <v>1731</v>
      </c>
      <c r="D600" s="37" t="s">
        <v>3424</v>
      </c>
      <c r="E600" s="37">
        <v>0</v>
      </c>
      <c r="F600" s="37" t="s">
        <v>159</v>
      </c>
      <c r="G600" s="37" t="s">
        <v>4544</v>
      </c>
      <c r="H600" s="37" t="s">
        <v>3423</v>
      </c>
      <c r="I600" s="53">
        <v>18062448.98</v>
      </c>
    </row>
    <row r="601" spans="1:9" x14ac:dyDescent="0.25">
      <c r="A601" s="37">
        <v>815</v>
      </c>
      <c r="B601" s="37">
        <v>1238430</v>
      </c>
      <c r="C601" s="37" t="s">
        <v>4545</v>
      </c>
      <c r="D601" s="37" t="s">
        <v>3424</v>
      </c>
      <c r="E601" s="37">
        <v>0</v>
      </c>
      <c r="F601" s="37" t="s">
        <v>3455</v>
      </c>
      <c r="G601" s="37" t="s">
        <v>4546</v>
      </c>
      <c r="H601" s="37" t="s">
        <v>3423</v>
      </c>
      <c r="I601" s="53">
        <v>168368.63</v>
      </c>
    </row>
    <row r="602" spans="1:9" x14ac:dyDescent="0.25">
      <c r="A602" s="37">
        <v>815</v>
      </c>
      <c r="B602" s="37">
        <v>1238695</v>
      </c>
      <c r="C602" s="37" t="s">
        <v>2184</v>
      </c>
      <c r="D602" s="37" t="s">
        <v>3424</v>
      </c>
      <c r="E602" s="37">
        <v>0</v>
      </c>
      <c r="F602" s="37" t="s">
        <v>159</v>
      </c>
      <c r="G602" s="37" t="s">
        <v>4547</v>
      </c>
      <c r="H602" s="37" t="s">
        <v>3423</v>
      </c>
      <c r="I602" s="53">
        <v>1679794.73</v>
      </c>
    </row>
    <row r="603" spans="1:9" x14ac:dyDescent="0.25">
      <c r="A603" s="37">
        <v>815</v>
      </c>
      <c r="B603" s="37">
        <v>1238696</v>
      </c>
      <c r="C603" s="37" t="s">
        <v>4548</v>
      </c>
      <c r="D603" s="37" t="s">
        <v>3424</v>
      </c>
      <c r="E603" s="37">
        <v>0</v>
      </c>
      <c r="F603" s="37" t="s">
        <v>3540</v>
      </c>
      <c r="G603" s="37" t="s">
        <v>4549</v>
      </c>
      <c r="H603" s="37" t="s">
        <v>3423</v>
      </c>
      <c r="I603" s="53">
        <v>32107334.399999999</v>
      </c>
    </row>
    <row r="604" spans="1:9" x14ac:dyDescent="0.25">
      <c r="A604" s="37">
        <v>815</v>
      </c>
      <c r="B604" s="37">
        <v>1238805</v>
      </c>
      <c r="C604" s="37" t="s">
        <v>4550</v>
      </c>
      <c r="D604" s="37" t="s">
        <v>3424</v>
      </c>
      <c r="E604" s="37">
        <v>0</v>
      </c>
      <c r="F604" s="37" t="s">
        <v>3526</v>
      </c>
      <c r="G604" s="37" t="s">
        <v>4551</v>
      </c>
      <c r="H604" s="37" t="s">
        <v>3423</v>
      </c>
      <c r="I604" s="53">
        <v>31608</v>
      </c>
    </row>
    <row r="605" spans="1:9" x14ac:dyDescent="0.25">
      <c r="A605" s="37">
        <v>815</v>
      </c>
      <c r="B605" s="37">
        <v>1238852</v>
      </c>
      <c r="C605" s="37" t="s">
        <v>4552</v>
      </c>
      <c r="D605" s="37" t="s">
        <v>3424</v>
      </c>
      <c r="E605" s="37">
        <v>0</v>
      </c>
      <c r="F605" s="37" t="s">
        <v>3455</v>
      </c>
      <c r="G605" s="37" t="s">
        <v>4553</v>
      </c>
      <c r="H605" s="37" t="s">
        <v>3423</v>
      </c>
      <c r="I605" s="53">
        <v>43728.01</v>
      </c>
    </row>
    <row r="606" spans="1:9" x14ac:dyDescent="0.25">
      <c r="A606" s="37">
        <v>815</v>
      </c>
      <c r="B606" s="37">
        <v>1238853</v>
      </c>
      <c r="C606" s="37" t="s">
        <v>4554</v>
      </c>
      <c r="D606" s="37" t="s">
        <v>3424</v>
      </c>
      <c r="E606" s="37">
        <v>0</v>
      </c>
      <c r="F606" s="37" t="s">
        <v>143</v>
      </c>
      <c r="G606" s="37" t="s">
        <v>4555</v>
      </c>
      <c r="H606" s="37" t="s">
        <v>3423</v>
      </c>
      <c r="I606" s="53">
        <v>5362767</v>
      </c>
    </row>
    <row r="607" spans="1:9" x14ac:dyDescent="0.25">
      <c r="A607" s="37">
        <v>815</v>
      </c>
      <c r="B607" s="37">
        <v>1238946</v>
      </c>
      <c r="C607" s="37" t="s">
        <v>4556</v>
      </c>
      <c r="D607" s="37" t="s">
        <v>3424</v>
      </c>
      <c r="E607" s="37">
        <v>0</v>
      </c>
      <c r="F607" s="37" t="s">
        <v>4557</v>
      </c>
      <c r="G607" s="37" t="s">
        <v>4558</v>
      </c>
      <c r="H607" s="37" t="s">
        <v>3423</v>
      </c>
      <c r="I607" s="53">
        <v>77184</v>
      </c>
    </row>
    <row r="608" spans="1:9" x14ac:dyDescent="0.25">
      <c r="A608" s="37">
        <v>815</v>
      </c>
      <c r="B608" s="37">
        <v>1238988</v>
      </c>
      <c r="C608" s="37" t="s">
        <v>4559</v>
      </c>
      <c r="D608" s="37" t="s">
        <v>3424</v>
      </c>
      <c r="E608" s="37">
        <v>0</v>
      </c>
      <c r="F608" s="37" t="s">
        <v>159</v>
      </c>
      <c r="G608" s="37" t="s">
        <v>4560</v>
      </c>
      <c r="H608" s="37" t="s">
        <v>3423</v>
      </c>
      <c r="I608" s="53">
        <v>1248562.01</v>
      </c>
    </row>
    <row r="609" spans="1:9" x14ac:dyDescent="0.25">
      <c r="A609" s="37">
        <v>815</v>
      </c>
      <c r="B609" s="37">
        <v>1239104</v>
      </c>
      <c r="C609" s="37" t="s">
        <v>1884</v>
      </c>
      <c r="D609" s="37" t="s">
        <v>3424</v>
      </c>
      <c r="E609" s="37">
        <v>0</v>
      </c>
      <c r="F609" s="37" t="s">
        <v>4561</v>
      </c>
      <c r="G609" s="37" t="s">
        <v>4562</v>
      </c>
      <c r="H609" s="37" t="s">
        <v>3423</v>
      </c>
      <c r="I609" s="53">
        <v>8219258.4000000004</v>
      </c>
    </row>
    <row r="610" spans="1:9" x14ac:dyDescent="0.25">
      <c r="A610" s="37">
        <v>815</v>
      </c>
      <c r="B610" s="37">
        <v>1239112</v>
      </c>
      <c r="C610" s="37" t="s">
        <v>4563</v>
      </c>
      <c r="D610" s="37" t="s">
        <v>3424</v>
      </c>
      <c r="E610" s="37">
        <v>0</v>
      </c>
      <c r="F610" s="37" t="s">
        <v>4535</v>
      </c>
      <c r="G610" s="37" t="s">
        <v>4564</v>
      </c>
      <c r="H610" s="37" t="s">
        <v>3423</v>
      </c>
      <c r="I610" s="53">
        <v>2561738.4</v>
      </c>
    </row>
    <row r="611" spans="1:9" x14ac:dyDescent="0.25">
      <c r="A611" s="37">
        <v>815</v>
      </c>
      <c r="B611" s="37">
        <v>1239152</v>
      </c>
      <c r="C611" s="37" t="s">
        <v>4565</v>
      </c>
      <c r="D611" s="37" t="s">
        <v>3424</v>
      </c>
      <c r="E611" s="37">
        <v>0</v>
      </c>
      <c r="F611" s="37" t="s">
        <v>157</v>
      </c>
      <c r="G611" s="37" t="s">
        <v>4566</v>
      </c>
      <c r="H611" s="37" t="s">
        <v>3423</v>
      </c>
      <c r="I611" s="53">
        <v>54755.9</v>
      </c>
    </row>
    <row r="612" spans="1:9" x14ac:dyDescent="0.25">
      <c r="A612" s="37">
        <v>815</v>
      </c>
      <c r="B612" s="37">
        <v>1239267</v>
      </c>
      <c r="C612" s="37" t="s">
        <v>4567</v>
      </c>
      <c r="D612" s="37" t="s">
        <v>3424</v>
      </c>
      <c r="E612" s="37">
        <v>0</v>
      </c>
      <c r="F612" s="37" t="s">
        <v>4121</v>
      </c>
      <c r="G612" s="37" t="s">
        <v>4568</v>
      </c>
      <c r="H612" s="37" t="s">
        <v>3423</v>
      </c>
      <c r="I612" s="53">
        <v>355462.68</v>
      </c>
    </row>
    <row r="613" spans="1:9" x14ac:dyDescent="0.25">
      <c r="A613" s="37">
        <v>815</v>
      </c>
      <c r="B613" s="37">
        <v>1239268</v>
      </c>
      <c r="C613" s="37" t="s">
        <v>196</v>
      </c>
      <c r="D613" s="37" t="s">
        <v>3424</v>
      </c>
      <c r="E613" s="37">
        <v>0</v>
      </c>
      <c r="F613" s="37" t="s">
        <v>159</v>
      </c>
      <c r="G613" s="37" t="s">
        <v>4569</v>
      </c>
      <c r="H613" s="37" t="s">
        <v>3423</v>
      </c>
      <c r="I613" s="53">
        <v>45916.08</v>
      </c>
    </row>
    <row r="614" spans="1:9" x14ac:dyDescent="0.25">
      <c r="A614" s="37">
        <v>815</v>
      </c>
      <c r="B614" s="37">
        <v>1239488</v>
      </c>
      <c r="C614" s="37" t="s">
        <v>4570</v>
      </c>
      <c r="D614" s="37" t="s">
        <v>3424</v>
      </c>
      <c r="E614" s="37">
        <v>0</v>
      </c>
      <c r="F614" s="37" t="s">
        <v>2285</v>
      </c>
      <c r="G614" s="37" t="s">
        <v>4571</v>
      </c>
      <c r="H614" s="37" t="s">
        <v>3423</v>
      </c>
      <c r="I614" s="53">
        <v>447888</v>
      </c>
    </row>
    <row r="615" spans="1:9" x14ac:dyDescent="0.25">
      <c r="A615" s="37">
        <v>815</v>
      </c>
      <c r="B615" s="37">
        <v>1239640</v>
      </c>
      <c r="C615" s="37" t="s">
        <v>4572</v>
      </c>
      <c r="D615" s="37" t="s">
        <v>3424</v>
      </c>
      <c r="E615" s="37">
        <v>0</v>
      </c>
      <c r="F615" s="37" t="s">
        <v>159</v>
      </c>
      <c r="G615" s="37" t="s">
        <v>4573</v>
      </c>
      <c r="H615" s="37" t="s">
        <v>3423</v>
      </c>
      <c r="I615" s="53">
        <v>3057161.4</v>
      </c>
    </row>
    <row r="616" spans="1:9" x14ac:dyDescent="0.25">
      <c r="A616" s="37">
        <v>815</v>
      </c>
      <c r="B616" s="37">
        <v>1239792</v>
      </c>
      <c r="C616" s="37" t="s">
        <v>230</v>
      </c>
      <c r="D616" s="37" t="s">
        <v>3424</v>
      </c>
      <c r="E616" s="37">
        <v>0</v>
      </c>
      <c r="F616" s="37" t="s">
        <v>4250</v>
      </c>
      <c r="G616" s="37" t="s">
        <v>4574</v>
      </c>
      <c r="H616" s="37" t="s">
        <v>3423</v>
      </c>
      <c r="I616" s="53">
        <v>81464</v>
      </c>
    </row>
    <row r="617" spans="1:9" x14ac:dyDescent="0.25">
      <c r="A617" s="37">
        <v>815</v>
      </c>
      <c r="B617" s="37">
        <v>1239835</v>
      </c>
      <c r="C617" s="37" t="s">
        <v>4575</v>
      </c>
      <c r="D617" s="37" t="s">
        <v>3424</v>
      </c>
      <c r="E617" s="37">
        <v>0</v>
      </c>
      <c r="F617" s="37" t="s">
        <v>3492</v>
      </c>
      <c r="G617" s="37" t="s">
        <v>4576</v>
      </c>
      <c r="H617" s="37" t="s">
        <v>3423</v>
      </c>
      <c r="I617" s="53">
        <v>69612</v>
      </c>
    </row>
    <row r="618" spans="1:9" x14ac:dyDescent="0.25">
      <c r="A618" s="37">
        <v>815</v>
      </c>
      <c r="B618" s="37">
        <v>1239893</v>
      </c>
      <c r="C618" s="37" t="s">
        <v>4577</v>
      </c>
      <c r="D618" s="37" t="s">
        <v>3424</v>
      </c>
      <c r="E618" s="37">
        <v>0</v>
      </c>
      <c r="F618" s="37" t="s">
        <v>159</v>
      </c>
      <c r="G618" s="37" t="s">
        <v>4578</v>
      </c>
      <c r="H618" s="37" t="s">
        <v>3423</v>
      </c>
      <c r="I618" s="53">
        <v>8219.98</v>
      </c>
    </row>
    <row r="619" spans="1:9" x14ac:dyDescent="0.25">
      <c r="A619" s="37">
        <v>815</v>
      </c>
      <c r="B619" s="37">
        <v>1239915</v>
      </c>
      <c r="C619" s="37" t="s">
        <v>4579</v>
      </c>
      <c r="D619" s="37" t="s">
        <v>3424</v>
      </c>
      <c r="E619" s="37">
        <v>0</v>
      </c>
      <c r="F619" s="37" t="s">
        <v>3478</v>
      </c>
      <c r="G619" s="37" t="s">
        <v>4580</v>
      </c>
      <c r="H619" s="37" t="s">
        <v>3423</v>
      </c>
      <c r="I619" s="53">
        <v>24492</v>
      </c>
    </row>
    <row r="620" spans="1:9" x14ac:dyDescent="0.25">
      <c r="A620" s="37">
        <v>815</v>
      </c>
      <c r="B620" s="37">
        <v>1240130</v>
      </c>
      <c r="C620" s="37" t="s">
        <v>4581</v>
      </c>
      <c r="D620" s="37" t="s">
        <v>3424</v>
      </c>
      <c r="E620" s="37">
        <v>0</v>
      </c>
      <c r="F620" s="37" t="s">
        <v>159</v>
      </c>
      <c r="G620" s="37" t="s">
        <v>4582</v>
      </c>
      <c r="H620" s="37" t="s">
        <v>3423</v>
      </c>
      <c r="I620" s="53">
        <v>269076</v>
      </c>
    </row>
    <row r="621" spans="1:9" x14ac:dyDescent="0.25">
      <c r="A621" s="37">
        <v>815</v>
      </c>
      <c r="B621" s="37">
        <v>1240479</v>
      </c>
      <c r="C621" s="37" t="s">
        <v>4583</v>
      </c>
      <c r="D621" s="37" t="s">
        <v>3424</v>
      </c>
      <c r="E621" s="37">
        <v>0</v>
      </c>
      <c r="F621" s="37" t="s">
        <v>159</v>
      </c>
      <c r="G621" s="37" t="s">
        <v>4584</v>
      </c>
      <c r="H621" s="37" t="s">
        <v>3423</v>
      </c>
      <c r="I621" s="53">
        <v>191328</v>
      </c>
    </row>
    <row r="622" spans="1:9" x14ac:dyDescent="0.25">
      <c r="A622" s="37">
        <v>815</v>
      </c>
      <c r="B622" s="37">
        <v>1240542</v>
      </c>
      <c r="C622" s="37" t="s">
        <v>1407</v>
      </c>
      <c r="D622" s="37" t="s">
        <v>3424</v>
      </c>
      <c r="E622" s="37">
        <v>0</v>
      </c>
      <c r="F622" s="37" t="s">
        <v>143</v>
      </c>
      <c r="G622" s="37" t="s">
        <v>4585</v>
      </c>
      <c r="H622" s="37" t="s">
        <v>3423</v>
      </c>
      <c r="I622" s="53">
        <v>3996447.6</v>
      </c>
    </row>
    <row r="623" spans="1:9" x14ac:dyDescent="0.25">
      <c r="A623" s="37">
        <v>815</v>
      </c>
      <c r="B623" s="37">
        <v>1240650</v>
      </c>
      <c r="C623" s="37" t="s">
        <v>4586</v>
      </c>
      <c r="D623" s="37" t="s">
        <v>3424</v>
      </c>
      <c r="E623" s="37">
        <v>0</v>
      </c>
      <c r="F623" s="37" t="s">
        <v>3780</v>
      </c>
      <c r="G623" s="37" t="s">
        <v>4587</v>
      </c>
      <c r="H623" s="37" t="s">
        <v>3423</v>
      </c>
      <c r="I623" s="53">
        <v>275856</v>
      </c>
    </row>
    <row r="624" spans="1:9" x14ac:dyDescent="0.25">
      <c r="A624" s="37">
        <v>815</v>
      </c>
      <c r="B624" s="37">
        <v>1240702</v>
      </c>
      <c r="C624" s="37" t="s">
        <v>4588</v>
      </c>
      <c r="D624" s="37" t="s">
        <v>3424</v>
      </c>
      <c r="E624" s="37">
        <v>0</v>
      </c>
      <c r="F624" s="37" t="s">
        <v>3683</v>
      </c>
      <c r="G624" s="37" t="s">
        <v>4589</v>
      </c>
      <c r="H624" s="37" t="s">
        <v>3423</v>
      </c>
      <c r="I624" s="53">
        <v>120960</v>
      </c>
    </row>
    <row r="625" spans="1:9" x14ac:dyDescent="0.25">
      <c r="A625" s="37">
        <v>815</v>
      </c>
      <c r="B625" s="37">
        <v>1240704</v>
      </c>
      <c r="C625" s="37" t="s">
        <v>1552</v>
      </c>
      <c r="D625" s="37" t="s">
        <v>3424</v>
      </c>
      <c r="E625" s="37">
        <v>0</v>
      </c>
      <c r="F625" s="37" t="s">
        <v>3434</v>
      </c>
      <c r="G625" s="37" t="s">
        <v>4590</v>
      </c>
      <c r="H625" s="37" t="s">
        <v>3423</v>
      </c>
      <c r="I625" s="53">
        <v>9922797</v>
      </c>
    </row>
    <row r="626" spans="1:9" x14ac:dyDescent="0.25">
      <c r="A626" s="37">
        <v>815</v>
      </c>
      <c r="B626" s="37">
        <v>1240750</v>
      </c>
      <c r="C626" s="37" t="s">
        <v>4591</v>
      </c>
      <c r="D626" s="37" t="s">
        <v>3424</v>
      </c>
      <c r="E626" s="37">
        <v>0</v>
      </c>
      <c r="F626" s="37" t="s">
        <v>159</v>
      </c>
      <c r="G626" s="37" t="s">
        <v>4592</v>
      </c>
      <c r="H626" s="37" t="s">
        <v>3423</v>
      </c>
      <c r="I626" s="53">
        <v>1351358.39</v>
      </c>
    </row>
    <row r="627" spans="1:9" x14ac:dyDescent="0.25">
      <c r="A627" s="37">
        <v>815</v>
      </c>
      <c r="B627" s="37">
        <v>1240840</v>
      </c>
      <c r="C627" s="37" t="s">
        <v>4593</v>
      </c>
      <c r="D627" s="37" t="s">
        <v>3424</v>
      </c>
      <c r="E627" s="37">
        <v>0</v>
      </c>
      <c r="F627" s="37" t="s">
        <v>143</v>
      </c>
      <c r="G627" s="37" t="s">
        <v>4594</v>
      </c>
      <c r="H627" s="37" t="s">
        <v>3423</v>
      </c>
      <c r="I627" s="53">
        <v>78960</v>
      </c>
    </row>
    <row r="628" spans="1:9" x14ac:dyDescent="0.25">
      <c r="A628" s="37">
        <v>815</v>
      </c>
      <c r="B628" s="37">
        <v>1240853</v>
      </c>
      <c r="C628" s="37" t="s">
        <v>4595</v>
      </c>
      <c r="D628" s="37" t="s">
        <v>3424</v>
      </c>
      <c r="E628" s="37">
        <v>0</v>
      </c>
      <c r="F628" s="37" t="s">
        <v>4238</v>
      </c>
      <c r="G628" s="37" t="s">
        <v>4596</v>
      </c>
      <c r="H628" s="37" t="s">
        <v>3423</v>
      </c>
      <c r="I628" s="53">
        <v>75691.199999999997</v>
      </c>
    </row>
    <row r="629" spans="1:9" x14ac:dyDescent="0.25">
      <c r="A629" s="37">
        <v>815</v>
      </c>
      <c r="B629" s="37">
        <v>1240895</v>
      </c>
      <c r="C629" s="37" t="s">
        <v>4597</v>
      </c>
      <c r="D629" s="37" t="s">
        <v>3424</v>
      </c>
      <c r="E629" s="37">
        <v>0</v>
      </c>
      <c r="F629" s="37" t="s">
        <v>159</v>
      </c>
      <c r="G629" s="37" t="s">
        <v>4598</v>
      </c>
      <c r="H629" s="37" t="s">
        <v>3423</v>
      </c>
      <c r="I629" s="53">
        <v>6132</v>
      </c>
    </row>
    <row r="630" spans="1:9" x14ac:dyDescent="0.25">
      <c r="A630" s="37">
        <v>815</v>
      </c>
      <c r="B630" s="37">
        <v>1240995</v>
      </c>
      <c r="C630" s="37" t="s">
        <v>4599</v>
      </c>
      <c r="D630" s="37" t="s">
        <v>3424</v>
      </c>
      <c r="E630" s="37">
        <v>0</v>
      </c>
      <c r="F630" s="37" t="s">
        <v>4600</v>
      </c>
      <c r="G630" s="37" t="s">
        <v>4601</v>
      </c>
      <c r="H630" s="37" t="s">
        <v>3423</v>
      </c>
      <c r="I630" s="53">
        <v>319801.8</v>
      </c>
    </row>
    <row r="631" spans="1:9" x14ac:dyDescent="0.25">
      <c r="A631" s="37">
        <v>815</v>
      </c>
      <c r="B631" s="37">
        <v>1241323</v>
      </c>
      <c r="C631" s="37" t="s">
        <v>4602</v>
      </c>
      <c r="D631" s="37" t="s">
        <v>3424</v>
      </c>
      <c r="E631" s="37">
        <v>0</v>
      </c>
      <c r="F631" s="37" t="s">
        <v>3442</v>
      </c>
      <c r="G631" s="37" t="s">
        <v>4603</v>
      </c>
      <c r="H631" s="37" t="s">
        <v>3423</v>
      </c>
      <c r="I631" s="53">
        <v>59088</v>
      </c>
    </row>
    <row r="632" spans="1:9" x14ac:dyDescent="0.25">
      <c r="A632" s="37">
        <v>815</v>
      </c>
      <c r="B632" s="37">
        <v>1241428</v>
      </c>
      <c r="C632" s="37" t="s">
        <v>4604</v>
      </c>
      <c r="D632" s="37" t="s">
        <v>3424</v>
      </c>
      <c r="E632" s="37">
        <v>0</v>
      </c>
      <c r="F632" s="37" t="s">
        <v>159</v>
      </c>
      <c r="G632" s="37" t="s">
        <v>4605</v>
      </c>
      <c r="H632" s="37" t="s">
        <v>3423</v>
      </c>
      <c r="I632" s="53">
        <v>1298721.24</v>
      </c>
    </row>
    <row r="633" spans="1:9" x14ac:dyDescent="0.25">
      <c r="A633" s="37">
        <v>815</v>
      </c>
      <c r="B633" s="37">
        <v>1241473</v>
      </c>
      <c r="C633" s="37" t="s">
        <v>4606</v>
      </c>
      <c r="D633" s="37" t="s">
        <v>3424</v>
      </c>
      <c r="E633" s="37">
        <v>0</v>
      </c>
      <c r="F633" s="37" t="s">
        <v>3683</v>
      </c>
      <c r="G633" s="37" t="s">
        <v>4607</v>
      </c>
      <c r="H633" s="37" t="s">
        <v>3423</v>
      </c>
      <c r="I633" s="53">
        <v>609612</v>
      </c>
    </row>
    <row r="634" spans="1:9" x14ac:dyDescent="0.25">
      <c r="A634" s="37">
        <v>815</v>
      </c>
      <c r="B634" s="37">
        <v>1241714</v>
      </c>
      <c r="C634" s="37" t="s">
        <v>1664</v>
      </c>
      <c r="D634" s="37" t="s">
        <v>3424</v>
      </c>
      <c r="E634" s="37">
        <v>0</v>
      </c>
      <c r="F634" s="37" t="s">
        <v>3492</v>
      </c>
      <c r="G634" s="37" t="s">
        <v>4608</v>
      </c>
      <c r="H634" s="37" t="s">
        <v>3423</v>
      </c>
      <c r="I634" s="53">
        <v>10187007.449999999</v>
      </c>
    </row>
    <row r="635" spans="1:9" x14ac:dyDescent="0.25">
      <c r="A635" s="37">
        <v>815</v>
      </c>
      <c r="B635" s="37">
        <v>1241903</v>
      </c>
      <c r="C635" s="37" t="s">
        <v>4609</v>
      </c>
      <c r="D635" s="37" t="s">
        <v>3424</v>
      </c>
      <c r="E635" s="37">
        <v>0</v>
      </c>
      <c r="F635" s="37" t="s">
        <v>159</v>
      </c>
      <c r="G635" s="37" t="s">
        <v>4610</v>
      </c>
      <c r="H635" s="37" t="s">
        <v>3423</v>
      </c>
      <c r="I635" s="53">
        <v>23806477.440000001</v>
      </c>
    </row>
    <row r="636" spans="1:9" x14ac:dyDescent="0.25">
      <c r="A636" s="37">
        <v>815</v>
      </c>
      <c r="B636" s="37">
        <v>1242025</v>
      </c>
      <c r="C636" s="37" t="s">
        <v>4611</v>
      </c>
      <c r="D636" s="37" t="s">
        <v>3424</v>
      </c>
      <c r="E636" s="37">
        <v>0</v>
      </c>
      <c r="F636" s="37" t="s">
        <v>3780</v>
      </c>
      <c r="G636" s="37" t="s">
        <v>4612</v>
      </c>
      <c r="H636" s="37" t="s">
        <v>3423</v>
      </c>
      <c r="I636" s="53">
        <v>55544.4</v>
      </c>
    </row>
    <row r="637" spans="1:9" x14ac:dyDescent="0.25">
      <c r="A637" s="37">
        <v>815</v>
      </c>
      <c r="B637" s="37">
        <v>1242044</v>
      </c>
      <c r="C637" s="37" t="s">
        <v>4613</v>
      </c>
      <c r="D637" s="37" t="s">
        <v>3424</v>
      </c>
      <c r="E637" s="37">
        <v>0</v>
      </c>
      <c r="F637" s="37" t="s">
        <v>159</v>
      </c>
      <c r="G637" s="37" t="s">
        <v>4614</v>
      </c>
      <c r="H637" s="37" t="s">
        <v>3423</v>
      </c>
      <c r="I637" s="53">
        <v>1671483.41</v>
      </c>
    </row>
    <row r="638" spans="1:9" x14ac:dyDescent="0.25">
      <c r="A638" s="37">
        <v>815</v>
      </c>
      <c r="B638" s="37">
        <v>1242090</v>
      </c>
      <c r="C638" s="37" t="s">
        <v>4615</v>
      </c>
      <c r="D638" s="37" t="s">
        <v>3424</v>
      </c>
      <c r="E638" s="37">
        <v>0</v>
      </c>
      <c r="F638" s="37" t="s">
        <v>4121</v>
      </c>
      <c r="G638" s="37" t="s">
        <v>4616</v>
      </c>
      <c r="H638" s="37" t="s">
        <v>3423</v>
      </c>
      <c r="I638" s="53">
        <v>4403520</v>
      </c>
    </row>
    <row r="639" spans="1:9" x14ac:dyDescent="0.25">
      <c r="A639" s="37">
        <v>815</v>
      </c>
      <c r="B639" s="37">
        <v>1242091</v>
      </c>
      <c r="C639" s="37" t="s">
        <v>4617</v>
      </c>
      <c r="D639" s="37" t="s">
        <v>3424</v>
      </c>
      <c r="E639" s="37">
        <v>0</v>
      </c>
      <c r="F639" s="37" t="s">
        <v>3515</v>
      </c>
      <c r="G639" s="37" t="s">
        <v>4618</v>
      </c>
      <c r="H639" s="37" t="s">
        <v>3423</v>
      </c>
      <c r="I639" s="53">
        <v>739683.77</v>
      </c>
    </row>
    <row r="640" spans="1:9" x14ac:dyDescent="0.25">
      <c r="A640" s="37">
        <v>815</v>
      </c>
      <c r="B640" s="37">
        <v>1242092</v>
      </c>
      <c r="C640" s="37" t="s">
        <v>4619</v>
      </c>
      <c r="D640" s="37" t="s">
        <v>3424</v>
      </c>
      <c r="E640" s="37">
        <v>0</v>
      </c>
      <c r="F640" s="37" t="s">
        <v>4121</v>
      </c>
      <c r="G640" s="37" t="s">
        <v>4620</v>
      </c>
      <c r="H640" s="37" t="s">
        <v>3423</v>
      </c>
      <c r="I640" s="53">
        <v>1068720</v>
      </c>
    </row>
    <row r="641" spans="1:9" x14ac:dyDescent="0.25">
      <c r="A641" s="37">
        <v>815</v>
      </c>
      <c r="B641" s="37">
        <v>1242094</v>
      </c>
      <c r="C641" s="37" t="s">
        <v>4621</v>
      </c>
      <c r="D641" s="37" t="s">
        <v>3424</v>
      </c>
      <c r="E641" s="37">
        <v>0</v>
      </c>
      <c r="F641" s="37" t="s">
        <v>4121</v>
      </c>
      <c r="G641" s="37" t="s">
        <v>4622</v>
      </c>
      <c r="H641" s="37" t="s">
        <v>3423</v>
      </c>
      <c r="I641" s="53">
        <v>710308.8</v>
      </c>
    </row>
    <row r="642" spans="1:9" x14ac:dyDescent="0.25">
      <c r="A642" s="37">
        <v>815</v>
      </c>
      <c r="B642" s="37">
        <v>1242145</v>
      </c>
      <c r="C642" s="37" t="s">
        <v>1628</v>
      </c>
      <c r="D642" s="37" t="s">
        <v>3424</v>
      </c>
      <c r="E642" s="37">
        <v>0</v>
      </c>
      <c r="F642" s="37" t="s">
        <v>4100</v>
      </c>
      <c r="G642" s="37" t="s">
        <v>4623</v>
      </c>
      <c r="H642" s="37" t="s">
        <v>3423</v>
      </c>
      <c r="I642" s="53">
        <v>10065930.84</v>
      </c>
    </row>
    <row r="643" spans="1:9" x14ac:dyDescent="0.25">
      <c r="A643" s="37">
        <v>815</v>
      </c>
      <c r="B643" s="37">
        <v>1242202</v>
      </c>
      <c r="C643" s="37" t="s">
        <v>4624</v>
      </c>
      <c r="D643" s="37" t="s">
        <v>3424</v>
      </c>
      <c r="E643" s="37">
        <v>0</v>
      </c>
      <c r="F643" s="37" t="s">
        <v>159</v>
      </c>
      <c r="G643" s="37" t="s">
        <v>4625</v>
      </c>
      <c r="H643" s="37" t="s">
        <v>3423</v>
      </c>
      <c r="I643" s="53">
        <v>4693245</v>
      </c>
    </row>
    <row r="644" spans="1:9" x14ac:dyDescent="0.25">
      <c r="A644" s="37">
        <v>815</v>
      </c>
      <c r="B644" s="37">
        <v>1242203</v>
      </c>
      <c r="C644" s="37" t="s">
        <v>4626</v>
      </c>
      <c r="D644" s="37" t="s">
        <v>3424</v>
      </c>
      <c r="E644" s="37">
        <v>0</v>
      </c>
      <c r="F644" s="37" t="s">
        <v>159</v>
      </c>
      <c r="G644" s="37" t="s">
        <v>4627</v>
      </c>
      <c r="H644" s="37" t="s">
        <v>3423</v>
      </c>
      <c r="I644" s="53">
        <v>19308</v>
      </c>
    </row>
    <row r="645" spans="1:9" x14ac:dyDescent="0.25">
      <c r="A645" s="37">
        <v>815</v>
      </c>
      <c r="B645" s="37">
        <v>1242323</v>
      </c>
      <c r="C645" s="37" t="s">
        <v>4628</v>
      </c>
      <c r="D645" s="37" t="s">
        <v>3424</v>
      </c>
      <c r="E645" s="37">
        <v>0</v>
      </c>
      <c r="F645" s="37" t="s">
        <v>4121</v>
      </c>
      <c r="G645" s="37" t="s">
        <v>4622</v>
      </c>
      <c r="H645" s="37" t="s">
        <v>3423</v>
      </c>
      <c r="I645" s="53">
        <v>6908672.1600000001</v>
      </c>
    </row>
    <row r="646" spans="1:9" x14ac:dyDescent="0.25">
      <c r="A646" s="37">
        <v>815</v>
      </c>
      <c r="B646" s="37">
        <v>1242572</v>
      </c>
      <c r="C646" s="37" t="s">
        <v>4629</v>
      </c>
      <c r="D646" s="37" t="s">
        <v>3424</v>
      </c>
      <c r="E646" s="37">
        <v>0</v>
      </c>
      <c r="F646" s="37" t="s">
        <v>2285</v>
      </c>
      <c r="G646" s="37" t="s">
        <v>4630</v>
      </c>
      <c r="H646" s="37" t="s">
        <v>3423</v>
      </c>
      <c r="I646" s="53">
        <v>3597978.14</v>
      </c>
    </row>
    <row r="647" spans="1:9" x14ac:dyDescent="0.25">
      <c r="A647" s="37">
        <v>815</v>
      </c>
      <c r="B647" s="37">
        <v>1242897</v>
      </c>
      <c r="C647" s="37" t="s">
        <v>1923</v>
      </c>
      <c r="D647" s="37" t="s">
        <v>3424</v>
      </c>
      <c r="E647" s="37">
        <v>0</v>
      </c>
      <c r="F647" s="37" t="s">
        <v>159</v>
      </c>
      <c r="G647" s="37" t="s">
        <v>4631</v>
      </c>
      <c r="H647" s="37" t="s">
        <v>3423</v>
      </c>
      <c r="I647" s="53">
        <v>197618.04</v>
      </c>
    </row>
    <row r="648" spans="1:9" x14ac:dyDescent="0.25">
      <c r="A648" s="37">
        <v>815</v>
      </c>
      <c r="B648" s="37">
        <v>1242921</v>
      </c>
      <c r="C648" s="37" t="s">
        <v>4632</v>
      </c>
      <c r="D648" s="37" t="s">
        <v>3424</v>
      </c>
      <c r="E648" s="37">
        <v>0</v>
      </c>
      <c r="F648" s="37" t="s">
        <v>159</v>
      </c>
      <c r="G648" s="37" t="s">
        <v>4633</v>
      </c>
      <c r="H648" s="37" t="s">
        <v>3423</v>
      </c>
      <c r="I648" s="53">
        <v>13572</v>
      </c>
    </row>
    <row r="649" spans="1:9" x14ac:dyDescent="0.25">
      <c r="A649" s="37">
        <v>815</v>
      </c>
      <c r="B649" s="37">
        <v>1242957</v>
      </c>
      <c r="C649" s="37" t="s">
        <v>4634</v>
      </c>
      <c r="D649" s="37" t="s">
        <v>3424</v>
      </c>
      <c r="E649" s="37">
        <v>0</v>
      </c>
      <c r="F649" s="37" t="s">
        <v>143</v>
      </c>
      <c r="G649" s="37" t="s">
        <v>4635</v>
      </c>
      <c r="H649" s="37" t="s">
        <v>3423</v>
      </c>
      <c r="I649" s="53">
        <v>186636</v>
      </c>
    </row>
    <row r="650" spans="1:9" x14ac:dyDescent="0.25">
      <c r="A650" s="37">
        <v>815</v>
      </c>
      <c r="B650" s="37">
        <v>1243001</v>
      </c>
      <c r="C650" s="37" t="s">
        <v>1568</v>
      </c>
      <c r="D650" s="37" t="s">
        <v>3424</v>
      </c>
      <c r="E650" s="37">
        <v>0</v>
      </c>
      <c r="F650" s="37" t="s">
        <v>3627</v>
      </c>
      <c r="G650" s="37" t="s">
        <v>4636</v>
      </c>
      <c r="H650" s="37" t="s">
        <v>3423</v>
      </c>
      <c r="I650" s="53">
        <v>11129800.49</v>
      </c>
    </row>
    <row r="651" spans="1:9" x14ac:dyDescent="0.25">
      <c r="A651" s="37">
        <v>815</v>
      </c>
      <c r="B651" s="37">
        <v>1243071</v>
      </c>
      <c r="C651" s="37" t="s">
        <v>595</v>
      </c>
      <c r="D651" s="37" t="s">
        <v>3424</v>
      </c>
      <c r="E651" s="37">
        <v>0</v>
      </c>
      <c r="F651" s="37" t="s">
        <v>159</v>
      </c>
      <c r="G651" s="37" t="s">
        <v>4637</v>
      </c>
      <c r="H651" s="37" t="s">
        <v>3423</v>
      </c>
      <c r="I651" s="53">
        <v>1072178.95</v>
      </c>
    </row>
    <row r="652" spans="1:9" x14ac:dyDescent="0.25">
      <c r="A652" s="37">
        <v>815</v>
      </c>
      <c r="B652" s="37">
        <v>1243163</v>
      </c>
      <c r="C652" s="37" t="s">
        <v>4638</v>
      </c>
      <c r="D652" s="37" t="s">
        <v>3424</v>
      </c>
      <c r="E652" s="37">
        <v>0</v>
      </c>
      <c r="F652" s="37" t="s">
        <v>3526</v>
      </c>
      <c r="G652" s="37" t="s">
        <v>4639</v>
      </c>
      <c r="H652" s="37" t="s">
        <v>3423</v>
      </c>
      <c r="I652" s="53">
        <v>142538.56</v>
      </c>
    </row>
    <row r="653" spans="1:9" x14ac:dyDescent="0.25">
      <c r="A653" s="37">
        <v>815</v>
      </c>
      <c r="B653" s="37">
        <v>1243433</v>
      </c>
      <c r="C653" s="37" t="s">
        <v>4640</v>
      </c>
      <c r="D653" s="37" t="s">
        <v>3424</v>
      </c>
      <c r="E653" s="37">
        <v>0</v>
      </c>
      <c r="F653" s="37" t="s">
        <v>3455</v>
      </c>
      <c r="G653" s="37" t="s">
        <v>4641</v>
      </c>
      <c r="H653" s="37" t="s">
        <v>3423</v>
      </c>
      <c r="I653" s="53">
        <v>222278.39999999999</v>
      </c>
    </row>
    <row r="654" spans="1:9" x14ac:dyDescent="0.25">
      <c r="A654" s="37">
        <v>815</v>
      </c>
      <c r="B654" s="37">
        <v>1243667</v>
      </c>
      <c r="C654" s="37" t="s">
        <v>4642</v>
      </c>
      <c r="D654" s="37" t="s">
        <v>3424</v>
      </c>
      <c r="E654" s="37">
        <v>0</v>
      </c>
      <c r="F654" s="37" t="s">
        <v>143</v>
      </c>
      <c r="G654" s="37" t="s">
        <v>4643</v>
      </c>
      <c r="H654" s="37" t="s">
        <v>3423</v>
      </c>
      <c r="I654" s="53">
        <v>288533.14</v>
      </c>
    </row>
    <row r="655" spans="1:9" x14ac:dyDescent="0.25">
      <c r="A655" s="37">
        <v>815</v>
      </c>
      <c r="B655" s="37">
        <v>1243727</v>
      </c>
      <c r="C655" s="37" t="s">
        <v>4644</v>
      </c>
      <c r="D655" s="37" t="s">
        <v>3424</v>
      </c>
      <c r="E655" s="37">
        <v>0</v>
      </c>
      <c r="F655" s="37" t="s">
        <v>3434</v>
      </c>
      <c r="G655" s="37" t="s">
        <v>4645</v>
      </c>
      <c r="H655" s="37" t="s">
        <v>3423</v>
      </c>
      <c r="I655" s="53">
        <v>1124742</v>
      </c>
    </row>
    <row r="656" spans="1:9" x14ac:dyDescent="0.25">
      <c r="A656" s="37">
        <v>815</v>
      </c>
      <c r="B656" s="37">
        <v>1243844</v>
      </c>
      <c r="C656" s="37" t="s">
        <v>257</v>
      </c>
      <c r="D656" s="37" t="s">
        <v>3424</v>
      </c>
      <c r="E656" s="37">
        <v>20160</v>
      </c>
      <c r="F656" s="37" t="s">
        <v>3683</v>
      </c>
      <c r="G656" s="37" t="s">
        <v>4646</v>
      </c>
      <c r="H656" s="37" t="s">
        <v>3423</v>
      </c>
      <c r="I656" s="53">
        <v>696340.75</v>
      </c>
    </row>
    <row r="657" spans="1:9" x14ac:dyDescent="0.25">
      <c r="A657" s="37">
        <v>815</v>
      </c>
      <c r="B657" s="37">
        <v>1243911</v>
      </c>
      <c r="C657" s="37" t="s">
        <v>4647</v>
      </c>
      <c r="D657" s="37" t="s">
        <v>3424</v>
      </c>
      <c r="E657" s="37">
        <v>0</v>
      </c>
      <c r="F657" s="37" t="s">
        <v>143</v>
      </c>
      <c r="G657" s="37" t="s">
        <v>4648</v>
      </c>
      <c r="H657" s="37" t="s">
        <v>3423</v>
      </c>
      <c r="I657" s="53">
        <v>27360</v>
      </c>
    </row>
    <row r="658" spans="1:9" x14ac:dyDescent="0.25">
      <c r="A658" s="37">
        <v>815</v>
      </c>
      <c r="B658" s="37">
        <v>1243925</v>
      </c>
      <c r="C658" s="37" t="s">
        <v>4649</v>
      </c>
      <c r="D658" s="37" t="s">
        <v>3424</v>
      </c>
      <c r="E658" s="37">
        <v>0</v>
      </c>
      <c r="F658" s="37" t="s">
        <v>159</v>
      </c>
      <c r="G658" s="37" t="s">
        <v>4650</v>
      </c>
      <c r="H658" s="37" t="s">
        <v>3423</v>
      </c>
      <c r="I658" s="53">
        <v>146094</v>
      </c>
    </row>
    <row r="659" spans="1:9" x14ac:dyDescent="0.25">
      <c r="A659" s="37">
        <v>815</v>
      </c>
      <c r="B659" s="37">
        <v>1244081</v>
      </c>
      <c r="C659" s="37" t="s">
        <v>4651</v>
      </c>
      <c r="D659" s="37" t="s">
        <v>3424</v>
      </c>
      <c r="E659" s="37">
        <v>12000</v>
      </c>
      <c r="F659" s="37" t="s">
        <v>3571</v>
      </c>
      <c r="G659" s="37" t="s">
        <v>4652</v>
      </c>
      <c r="H659" s="37" t="s">
        <v>3423</v>
      </c>
      <c r="I659" s="53">
        <v>89069997.599999994</v>
      </c>
    </row>
    <row r="660" spans="1:9" x14ac:dyDescent="0.25">
      <c r="A660" s="37">
        <v>815</v>
      </c>
      <c r="B660" s="37">
        <v>1244088</v>
      </c>
      <c r="C660" s="37" t="s">
        <v>4653</v>
      </c>
      <c r="D660" s="37" t="s">
        <v>3424</v>
      </c>
      <c r="E660" s="37">
        <v>20000</v>
      </c>
      <c r="F660" s="37" t="s">
        <v>159</v>
      </c>
      <c r="G660" s="37" t="s">
        <v>4654</v>
      </c>
      <c r="H660" s="37" t="s">
        <v>3423</v>
      </c>
      <c r="I660" s="53">
        <v>42444</v>
      </c>
    </row>
    <row r="661" spans="1:9" x14ac:dyDescent="0.25">
      <c r="A661" s="37">
        <v>815</v>
      </c>
      <c r="B661" s="37">
        <v>1244288</v>
      </c>
      <c r="C661" s="37" t="s">
        <v>2221</v>
      </c>
      <c r="D661" s="37" t="s">
        <v>3424</v>
      </c>
      <c r="E661" s="37">
        <v>0</v>
      </c>
      <c r="F661" s="37" t="s">
        <v>4121</v>
      </c>
      <c r="G661" s="37" t="s">
        <v>4655</v>
      </c>
      <c r="H661" s="37" t="s">
        <v>3423</v>
      </c>
      <c r="I661" s="53">
        <v>27649970.260000002</v>
      </c>
    </row>
    <row r="662" spans="1:9" x14ac:dyDescent="0.25">
      <c r="A662" s="37">
        <v>815</v>
      </c>
      <c r="B662" s="37">
        <v>1244320</v>
      </c>
      <c r="C662" s="37" t="s">
        <v>4656</v>
      </c>
      <c r="D662" s="37" t="s">
        <v>3424</v>
      </c>
      <c r="E662" s="37">
        <v>0</v>
      </c>
      <c r="F662" s="37" t="s">
        <v>159</v>
      </c>
      <c r="G662" s="37" t="s">
        <v>4657</v>
      </c>
      <c r="H662" s="37" t="s">
        <v>3423</v>
      </c>
      <c r="I662" s="53">
        <v>6030975.0999999996</v>
      </c>
    </row>
    <row r="663" spans="1:9" x14ac:dyDescent="0.25">
      <c r="A663" s="37">
        <v>815</v>
      </c>
      <c r="B663" s="37">
        <v>1244517</v>
      </c>
      <c r="C663" s="37" t="s">
        <v>1559</v>
      </c>
      <c r="D663" s="37" t="s">
        <v>3424</v>
      </c>
      <c r="E663" s="37">
        <v>0</v>
      </c>
      <c r="F663" s="37" t="s">
        <v>3455</v>
      </c>
      <c r="G663" s="37" t="s">
        <v>4658</v>
      </c>
      <c r="H663" s="37" t="s">
        <v>3423</v>
      </c>
      <c r="I663" s="53">
        <v>221772</v>
      </c>
    </row>
    <row r="664" spans="1:9" x14ac:dyDescent="0.25">
      <c r="A664" s="37">
        <v>815</v>
      </c>
      <c r="B664" s="37">
        <v>1244625</v>
      </c>
      <c r="C664" s="37" t="s">
        <v>4659</v>
      </c>
      <c r="D664" s="37" t="s">
        <v>3424</v>
      </c>
      <c r="E664" s="37">
        <v>0</v>
      </c>
      <c r="F664" s="37" t="s">
        <v>3455</v>
      </c>
      <c r="G664" s="37" t="s">
        <v>4660</v>
      </c>
      <c r="H664" s="37" t="s">
        <v>3423</v>
      </c>
      <c r="I664" s="53">
        <v>232668</v>
      </c>
    </row>
    <row r="665" spans="1:9" x14ac:dyDescent="0.25">
      <c r="A665" s="37">
        <v>815</v>
      </c>
      <c r="B665" s="37">
        <v>1244626</v>
      </c>
      <c r="C665" s="37" t="s">
        <v>4661</v>
      </c>
      <c r="D665" s="37" t="s">
        <v>3424</v>
      </c>
      <c r="E665" s="37">
        <v>0</v>
      </c>
      <c r="F665" s="37" t="s">
        <v>159</v>
      </c>
      <c r="G665" s="37" t="s">
        <v>4662</v>
      </c>
      <c r="H665" s="37" t="s">
        <v>3423</v>
      </c>
      <c r="I665" s="53">
        <v>56979</v>
      </c>
    </row>
    <row r="666" spans="1:9" x14ac:dyDescent="0.25">
      <c r="A666" s="37">
        <v>815</v>
      </c>
      <c r="B666" s="37">
        <v>1244775</v>
      </c>
      <c r="C666" s="37" t="s">
        <v>4663</v>
      </c>
      <c r="D666" s="37" t="s">
        <v>3424</v>
      </c>
      <c r="E666" s="37">
        <v>0</v>
      </c>
      <c r="F666" s="37" t="s">
        <v>159</v>
      </c>
      <c r="G666" s="37" t="s">
        <v>4664</v>
      </c>
      <c r="H666" s="37" t="s">
        <v>3423</v>
      </c>
      <c r="I666" s="53">
        <v>138744</v>
      </c>
    </row>
    <row r="667" spans="1:9" x14ac:dyDescent="0.25">
      <c r="A667" s="37">
        <v>815</v>
      </c>
      <c r="B667" s="37">
        <v>1245216</v>
      </c>
      <c r="C667" s="37" t="s">
        <v>4665</v>
      </c>
      <c r="D667" s="37" t="s">
        <v>3424</v>
      </c>
      <c r="E667" s="37">
        <v>20000</v>
      </c>
      <c r="F667" s="37" t="s">
        <v>159</v>
      </c>
      <c r="G667" s="37" t="s">
        <v>4666</v>
      </c>
      <c r="H667" s="37" t="s">
        <v>3423</v>
      </c>
      <c r="I667" s="53">
        <v>169442.4</v>
      </c>
    </row>
    <row r="668" spans="1:9" x14ac:dyDescent="0.25">
      <c r="A668" s="37">
        <v>815</v>
      </c>
      <c r="B668" s="37">
        <v>1245272</v>
      </c>
      <c r="C668" s="37" t="s">
        <v>4667</v>
      </c>
      <c r="D668" s="37" t="s">
        <v>3424</v>
      </c>
      <c r="E668" s="37">
        <v>0</v>
      </c>
      <c r="F668" s="37" t="s">
        <v>3478</v>
      </c>
      <c r="G668" s="37" t="s">
        <v>4668</v>
      </c>
      <c r="H668" s="37" t="s">
        <v>3423</v>
      </c>
      <c r="I668" s="53">
        <v>123690</v>
      </c>
    </row>
    <row r="669" spans="1:9" x14ac:dyDescent="0.25">
      <c r="A669" s="37">
        <v>815</v>
      </c>
      <c r="B669" s="37">
        <v>1245296</v>
      </c>
      <c r="C669" s="37" t="s">
        <v>650</v>
      </c>
      <c r="D669" s="37" t="s">
        <v>3424</v>
      </c>
      <c r="E669" s="37">
        <v>0</v>
      </c>
      <c r="F669" s="37" t="s">
        <v>159</v>
      </c>
      <c r="G669" s="37" t="s">
        <v>4669</v>
      </c>
      <c r="H669" s="37" t="s">
        <v>3423</v>
      </c>
      <c r="I669" s="53">
        <v>2257908</v>
      </c>
    </row>
    <row r="670" spans="1:9" x14ac:dyDescent="0.25">
      <c r="A670" s="37">
        <v>815</v>
      </c>
      <c r="B670" s="37">
        <v>1245563</v>
      </c>
      <c r="C670" s="37" t="s">
        <v>4670</v>
      </c>
      <c r="D670" s="37" t="s">
        <v>3424</v>
      </c>
      <c r="E670" s="37">
        <v>0</v>
      </c>
      <c r="F670" s="37" t="s">
        <v>159</v>
      </c>
      <c r="G670" s="37" t="s">
        <v>4671</v>
      </c>
      <c r="H670" s="37" t="s">
        <v>3423</v>
      </c>
      <c r="I670" s="53">
        <v>42048</v>
      </c>
    </row>
    <row r="671" spans="1:9" x14ac:dyDescent="0.25">
      <c r="A671" s="37">
        <v>815</v>
      </c>
      <c r="B671" s="37">
        <v>1245582</v>
      </c>
      <c r="C671" s="37" t="s">
        <v>4672</v>
      </c>
      <c r="D671" s="37" t="s">
        <v>3424</v>
      </c>
      <c r="E671" s="37">
        <v>0</v>
      </c>
      <c r="F671" s="37" t="s">
        <v>159</v>
      </c>
      <c r="G671" s="37" t="s">
        <v>4673</v>
      </c>
      <c r="H671" s="37" t="s">
        <v>3423</v>
      </c>
      <c r="I671" s="53">
        <v>119976</v>
      </c>
    </row>
    <row r="672" spans="1:9" x14ac:dyDescent="0.25">
      <c r="A672" s="37">
        <v>815</v>
      </c>
      <c r="B672" s="37">
        <v>1245683</v>
      </c>
      <c r="C672" s="37" t="s">
        <v>4674</v>
      </c>
      <c r="D672" s="37" t="s">
        <v>3424</v>
      </c>
      <c r="E672" s="37">
        <v>0</v>
      </c>
      <c r="F672" s="37" t="s">
        <v>3540</v>
      </c>
      <c r="G672" s="37" t="s">
        <v>4675</v>
      </c>
      <c r="H672" s="37" t="s">
        <v>3423</v>
      </c>
      <c r="I672" s="53">
        <v>3200032.8</v>
      </c>
    </row>
    <row r="673" spans="1:9" x14ac:dyDescent="0.25">
      <c r="A673" s="37">
        <v>815</v>
      </c>
      <c r="B673" s="37">
        <v>1245721</v>
      </c>
      <c r="C673" s="37" t="s">
        <v>4676</v>
      </c>
      <c r="D673" s="37" t="s">
        <v>3424</v>
      </c>
      <c r="E673" s="37">
        <v>0</v>
      </c>
      <c r="F673" s="37" t="s">
        <v>3887</v>
      </c>
      <c r="G673" s="37" t="s">
        <v>4677</v>
      </c>
      <c r="H673" s="37" t="s">
        <v>3423</v>
      </c>
      <c r="I673" s="53">
        <v>14592</v>
      </c>
    </row>
    <row r="674" spans="1:9" x14ac:dyDescent="0.25">
      <c r="A674" s="37">
        <v>815</v>
      </c>
      <c r="B674" s="37">
        <v>1245764</v>
      </c>
      <c r="C674" s="37" t="s">
        <v>4678</v>
      </c>
      <c r="D674" s="37" t="s">
        <v>3424</v>
      </c>
      <c r="E674" s="37">
        <v>0</v>
      </c>
      <c r="F674" s="37" t="s">
        <v>159</v>
      </c>
      <c r="G674" s="37" t="s">
        <v>4679</v>
      </c>
      <c r="H674" s="37" t="s">
        <v>3423</v>
      </c>
      <c r="I674" s="53">
        <v>85392</v>
      </c>
    </row>
    <row r="675" spans="1:9" x14ac:dyDescent="0.25">
      <c r="A675" s="37">
        <v>815</v>
      </c>
      <c r="B675" s="37">
        <v>1245852</v>
      </c>
      <c r="C675" s="37" t="s">
        <v>1417</v>
      </c>
      <c r="D675" s="37" t="s">
        <v>3424</v>
      </c>
      <c r="E675" s="37">
        <v>0</v>
      </c>
      <c r="F675" s="37" t="s">
        <v>159</v>
      </c>
      <c r="G675" s="37" t="s">
        <v>4680</v>
      </c>
      <c r="H675" s="37" t="s">
        <v>3423</v>
      </c>
      <c r="I675" s="53">
        <v>66360</v>
      </c>
    </row>
    <row r="676" spans="1:9" x14ac:dyDescent="0.25">
      <c r="A676" s="37">
        <v>815</v>
      </c>
      <c r="B676" s="37">
        <v>1245861</v>
      </c>
      <c r="C676" s="37" t="s">
        <v>4681</v>
      </c>
      <c r="D676" s="37" t="s">
        <v>3424</v>
      </c>
      <c r="E676" s="37">
        <v>0</v>
      </c>
      <c r="F676" s="37" t="s">
        <v>3492</v>
      </c>
      <c r="G676" s="37" t="s">
        <v>4682</v>
      </c>
      <c r="H676" s="37" t="s">
        <v>3423</v>
      </c>
      <c r="I676" s="53">
        <v>87768</v>
      </c>
    </row>
    <row r="677" spans="1:9" x14ac:dyDescent="0.25">
      <c r="A677" s="37">
        <v>815</v>
      </c>
      <c r="B677" s="37">
        <v>1245981</v>
      </c>
      <c r="C677" s="37" t="s">
        <v>4683</v>
      </c>
      <c r="D677" s="37" t="s">
        <v>3424</v>
      </c>
      <c r="E677" s="37">
        <v>0</v>
      </c>
      <c r="F677" s="37" t="s">
        <v>3455</v>
      </c>
      <c r="G677" s="37" t="s">
        <v>4684</v>
      </c>
      <c r="H677" s="37" t="s">
        <v>3423</v>
      </c>
      <c r="I677" s="53">
        <v>1982939.25</v>
      </c>
    </row>
    <row r="678" spans="1:9" x14ac:dyDescent="0.25">
      <c r="A678" s="37">
        <v>815</v>
      </c>
      <c r="B678" s="37">
        <v>1246006</v>
      </c>
      <c r="C678" s="37" t="s">
        <v>1693</v>
      </c>
      <c r="D678" s="37" t="s">
        <v>3424</v>
      </c>
      <c r="E678" s="37">
        <v>0</v>
      </c>
      <c r="F678" s="37" t="s">
        <v>3526</v>
      </c>
      <c r="G678" s="37" t="s">
        <v>4685</v>
      </c>
      <c r="H678" s="37" t="s">
        <v>3423</v>
      </c>
      <c r="I678" s="53">
        <v>36991.620000000003</v>
      </c>
    </row>
    <row r="679" spans="1:9" x14ac:dyDescent="0.25">
      <c r="A679" s="37">
        <v>815</v>
      </c>
      <c r="B679" s="37">
        <v>1246019</v>
      </c>
      <c r="C679" s="37" t="s">
        <v>4686</v>
      </c>
      <c r="D679" s="37" t="s">
        <v>3424</v>
      </c>
      <c r="E679" s="37">
        <v>0</v>
      </c>
      <c r="F679" s="37" t="s">
        <v>3431</v>
      </c>
      <c r="G679" s="37" t="s">
        <v>4687</v>
      </c>
      <c r="H679" s="37" t="s">
        <v>3423</v>
      </c>
      <c r="I679" s="53">
        <v>1229322.96</v>
      </c>
    </row>
    <row r="680" spans="1:9" x14ac:dyDescent="0.25">
      <c r="A680" s="37">
        <v>815</v>
      </c>
      <c r="B680" s="37">
        <v>1246052</v>
      </c>
      <c r="C680" s="37" t="s">
        <v>863</v>
      </c>
      <c r="D680" s="37" t="s">
        <v>3424</v>
      </c>
      <c r="E680" s="37">
        <v>0</v>
      </c>
      <c r="F680" s="37" t="s">
        <v>3455</v>
      </c>
      <c r="G680" s="37" t="s">
        <v>4688</v>
      </c>
      <c r="H680" s="37" t="s">
        <v>3423</v>
      </c>
      <c r="I680" s="53">
        <v>4981878</v>
      </c>
    </row>
    <row r="681" spans="1:9" x14ac:dyDescent="0.25">
      <c r="A681" s="37">
        <v>815</v>
      </c>
      <c r="B681" s="37">
        <v>1246057</v>
      </c>
      <c r="C681" s="37" t="s">
        <v>4689</v>
      </c>
      <c r="D681" s="37" t="s">
        <v>3424</v>
      </c>
      <c r="E681" s="37">
        <v>0</v>
      </c>
      <c r="F681" s="37" t="s">
        <v>159</v>
      </c>
      <c r="G681" s="37" t="s">
        <v>4690</v>
      </c>
      <c r="H681" s="37" t="s">
        <v>3423</v>
      </c>
      <c r="I681" s="53">
        <v>88785.08</v>
      </c>
    </row>
    <row r="682" spans="1:9" x14ac:dyDescent="0.25">
      <c r="A682" s="37">
        <v>815</v>
      </c>
      <c r="B682" s="37">
        <v>1246139</v>
      </c>
      <c r="C682" s="37" t="s">
        <v>4691</v>
      </c>
      <c r="D682" s="37" t="s">
        <v>3424</v>
      </c>
      <c r="E682" s="37">
        <v>0</v>
      </c>
      <c r="F682" s="37" t="s">
        <v>3478</v>
      </c>
      <c r="G682" s="37" t="s">
        <v>4692</v>
      </c>
      <c r="H682" s="37" t="s">
        <v>3423</v>
      </c>
      <c r="I682" s="53">
        <v>11711.95</v>
      </c>
    </row>
    <row r="683" spans="1:9" x14ac:dyDescent="0.25">
      <c r="A683" s="37">
        <v>815</v>
      </c>
      <c r="B683" s="37">
        <v>1246410</v>
      </c>
      <c r="C683" s="37" t="s">
        <v>4693</v>
      </c>
      <c r="D683" s="37" t="s">
        <v>3424</v>
      </c>
      <c r="E683" s="37">
        <v>0</v>
      </c>
      <c r="F683" s="37" t="s">
        <v>2283</v>
      </c>
      <c r="G683" s="37" t="s">
        <v>4694</v>
      </c>
      <c r="H683" s="37" t="s">
        <v>3423</v>
      </c>
      <c r="I683" s="53">
        <v>294064</v>
      </c>
    </row>
    <row r="684" spans="1:9" x14ac:dyDescent="0.25">
      <c r="A684" s="37">
        <v>815</v>
      </c>
      <c r="B684" s="37">
        <v>1246416</v>
      </c>
      <c r="C684" s="37" t="s">
        <v>4695</v>
      </c>
      <c r="D684" s="37" t="s">
        <v>3424</v>
      </c>
      <c r="E684" s="37">
        <v>0</v>
      </c>
      <c r="F684" s="37" t="s">
        <v>4215</v>
      </c>
      <c r="G684" s="37" t="s">
        <v>4696</v>
      </c>
      <c r="H684" s="37" t="s">
        <v>3423</v>
      </c>
      <c r="I684" s="53">
        <v>8905054.9800000004</v>
      </c>
    </row>
    <row r="685" spans="1:9" x14ac:dyDescent="0.25">
      <c r="A685" s="37">
        <v>815</v>
      </c>
      <c r="B685" s="37">
        <v>1246424</v>
      </c>
      <c r="C685" s="37" t="s">
        <v>4697</v>
      </c>
      <c r="D685" s="37" t="s">
        <v>3424</v>
      </c>
      <c r="E685" s="37">
        <v>0</v>
      </c>
      <c r="F685" s="37" t="s">
        <v>159</v>
      </c>
      <c r="G685" s="37" t="s">
        <v>4698</v>
      </c>
      <c r="H685" s="37" t="s">
        <v>3423</v>
      </c>
      <c r="I685" s="53">
        <v>28197266.879999999</v>
      </c>
    </row>
    <row r="686" spans="1:9" x14ac:dyDescent="0.25">
      <c r="A686" s="37">
        <v>815</v>
      </c>
      <c r="B686" s="37">
        <v>1246472</v>
      </c>
      <c r="C686" s="37" t="s">
        <v>4699</v>
      </c>
      <c r="D686" s="37" t="s">
        <v>3424</v>
      </c>
      <c r="E686" s="37">
        <v>0</v>
      </c>
      <c r="F686" s="37" t="s">
        <v>4215</v>
      </c>
      <c r="G686" s="37" t="s">
        <v>4700</v>
      </c>
      <c r="H686" s="37" t="s">
        <v>3423</v>
      </c>
      <c r="I686" s="53">
        <v>823463.46</v>
      </c>
    </row>
    <row r="687" spans="1:9" x14ac:dyDescent="0.25">
      <c r="A687" s="37">
        <v>815</v>
      </c>
      <c r="B687" s="37">
        <v>1246626</v>
      </c>
      <c r="C687" s="37" t="s">
        <v>633</v>
      </c>
      <c r="D687" s="37" t="s">
        <v>3424</v>
      </c>
      <c r="E687" s="37">
        <v>0</v>
      </c>
      <c r="F687" s="37" t="s">
        <v>4701</v>
      </c>
      <c r="G687" s="37" t="s">
        <v>4702</v>
      </c>
      <c r="H687" s="37" t="s">
        <v>3423</v>
      </c>
      <c r="I687" s="53">
        <v>134088</v>
      </c>
    </row>
    <row r="688" spans="1:9" x14ac:dyDescent="0.25">
      <c r="A688" s="37">
        <v>815</v>
      </c>
      <c r="B688" s="37">
        <v>1246699</v>
      </c>
      <c r="C688" s="37" t="s">
        <v>4703</v>
      </c>
      <c r="D688" s="37" t="s">
        <v>3424</v>
      </c>
      <c r="E688" s="37">
        <v>0</v>
      </c>
      <c r="F688" s="37" t="s">
        <v>159</v>
      </c>
      <c r="G688" s="37" t="s">
        <v>4704</v>
      </c>
      <c r="H688" s="37" t="s">
        <v>3423</v>
      </c>
      <c r="I688" s="53">
        <v>30240</v>
      </c>
    </row>
    <row r="689" spans="1:9" x14ac:dyDescent="0.25">
      <c r="A689" s="37">
        <v>815</v>
      </c>
      <c r="B689" s="37">
        <v>1246707</v>
      </c>
      <c r="C689" s="37" t="s">
        <v>4705</v>
      </c>
      <c r="D689" s="37" t="s">
        <v>3424</v>
      </c>
      <c r="E689" s="37">
        <v>0</v>
      </c>
      <c r="F689" s="37" t="s">
        <v>159</v>
      </c>
      <c r="G689" s="37" t="s">
        <v>4706</v>
      </c>
      <c r="H689" s="37" t="s">
        <v>3423</v>
      </c>
      <c r="I689" s="53">
        <v>1103342.3999999999</v>
      </c>
    </row>
    <row r="690" spans="1:9" x14ac:dyDescent="0.25">
      <c r="A690" s="37">
        <v>815</v>
      </c>
      <c r="B690" s="37">
        <v>1246774</v>
      </c>
      <c r="C690" s="37" t="s">
        <v>1358</v>
      </c>
      <c r="D690" s="37" t="s">
        <v>3424</v>
      </c>
      <c r="E690" s="37">
        <v>0</v>
      </c>
      <c r="F690" s="37" t="s">
        <v>143</v>
      </c>
      <c r="G690" s="37" t="s">
        <v>4707</v>
      </c>
      <c r="H690" s="37" t="s">
        <v>3423</v>
      </c>
      <c r="I690" s="53">
        <v>246972</v>
      </c>
    </row>
    <row r="691" spans="1:9" x14ac:dyDescent="0.25">
      <c r="A691" s="37">
        <v>815</v>
      </c>
      <c r="B691" s="37">
        <v>1246867</v>
      </c>
      <c r="C691" s="37" t="s">
        <v>1659</v>
      </c>
      <c r="D691" s="37" t="s">
        <v>3424</v>
      </c>
      <c r="E691" s="37">
        <v>0</v>
      </c>
      <c r="F691" s="37" t="s">
        <v>3588</v>
      </c>
      <c r="G691" s="37" t="s">
        <v>4708</v>
      </c>
      <c r="H691" s="37" t="s">
        <v>3423</v>
      </c>
      <c r="I691" s="53">
        <v>6486189.7400000002</v>
      </c>
    </row>
    <row r="692" spans="1:9" x14ac:dyDescent="0.25">
      <c r="A692" s="37">
        <v>815</v>
      </c>
      <c r="B692" s="37">
        <v>1246877</v>
      </c>
      <c r="C692" s="37" t="s">
        <v>1464</v>
      </c>
      <c r="D692" s="37" t="s">
        <v>3424</v>
      </c>
      <c r="E692" s="37">
        <v>0</v>
      </c>
      <c r="F692" s="37" t="s">
        <v>3492</v>
      </c>
      <c r="G692" s="37" t="s">
        <v>4709</v>
      </c>
      <c r="H692" s="37" t="s">
        <v>3423</v>
      </c>
      <c r="I692" s="53">
        <v>78384</v>
      </c>
    </row>
    <row r="693" spans="1:9" x14ac:dyDescent="0.25">
      <c r="A693" s="37">
        <v>815</v>
      </c>
      <c r="B693" s="37">
        <v>1246908</v>
      </c>
      <c r="C693" s="37" t="s">
        <v>4710</v>
      </c>
      <c r="D693" s="37" t="s">
        <v>3424</v>
      </c>
      <c r="E693" s="37">
        <v>0</v>
      </c>
      <c r="F693" s="37" t="s">
        <v>159</v>
      </c>
      <c r="G693" s="37" t="s">
        <v>4711</v>
      </c>
      <c r="H693" s="37" t="s">
        <v>3423</v>
      </c>
      <c r="I693" s="53">
        <v>91518.82</v>
      </c>
    </row>
    <row r="694" spans="1:9" x14ac:dyDescent="0.25">
      <c r="A694" s="37">
        <v>815</v>
      </c>
      <c r="B694" s="37">
        <v>1246925</v>
      </c>
      <c r="C694" s="37" t="s">
        <v>388</v>
      </c>
      <c r="D694" s="37" t="s">
        <v>3424</v>
      </c>
      <c r="E694" s="37">
        <v>0</v>
      </c>
      <c r="F694" s="37" t="s">
        <v>4121</v>
      </c>
      <c r="G694" s="37" t="s">
        <v>4712</v>
      </c>
      <c r="H694" s="37" t="s">
        <v>3423</v>
      </c>
      <c r="I694" s="53">
        <v>158615.51999999999</v>
      </c>
    </row>
    <row r="695" spans="1:9" x14ac:dyDescent="0.25">
      <c r="A695" s="37">
        <v>815</v>
      </c>
      <c r="B695" s="37">
        <v>1247033</v>
      </c>
      <c r="C695" s="37" t="s">
        <v>4713</v>
      </c>
      <c r="D695" s="37" t="s">
        <v>3424</v>
      </c>
      <c r="E695" s="37">
        <v>0</v>
      </c>
      <c r="F695" s="37" t="s">
        <v>4714</v>
      </c>
      <c r="G695" s="37" t="s">
        <v>4715</v>
      </c>
      <c r="H695" s="37" t="s">
        <v>3423</v>
      </c>
      <c r="I695" s="53">
        <v>236682</v>
      </c>
    </row>
    <row r="696" spans="1:9" x14ac:dyDescent="0.25">
      <c r="A696" s="37">
        <v>815</v>
      </c>
      <c r="B696" s="37">
        <v>1247050</v>
      </c>
      <c r="C696" s="37" t="s">
        <v>4716</v>
      </c>
      <c r="D696" s="37" t="s">
        <v>3424</v>
      </c>
      <c r="E696" s="37">
        <v>0</v>
      </c>
      <c r="F696" s="37" t="s">
        <v>3455</v>
      </c>
      <c r="G696" s="37" t="s">
        <v>4717</v>
      </c>
      <c r="H696" s="37" t="s">
        <v>3423</v>
      </c>
      <c r="I696" s="53">
        <v>174396</v>
      </c>
    </row>
    <row r="697" spans="1:9" x14ac:dyDescent="0.25">
      <c r="A697" s="37">
        <v>815</v>
      </c>
      <c r="B697" s="37">
        <v>1247191</v>
      </c>
      <c r="C697" s="37" t="s">
        <v>4718</v>
      </c>
      <c r="D697" s="37" t="s">
        <v>3424</v>
      </c>
      <c r="E697" s="37">
        <v>0</v>
      </c>
      <c r="F697" s="37" t="s">
        <v>159</v>
      </c>
      <c r="G697" s="37" t="s">
        <v>3630</v>
      </c>
      <c r="H697" s="37" t="s">
        <v>3423</v>
      </c>
      <c r="I697" s="53">
        <v>393854.4</v>
      </c>
    </row>
    <row r="698" spans="1:9" x14ac:dyDescent="0.25">
      <c r="A698" s="37">
        <v>815</v>
      </c>
      <c r="B698" s="37">
        <v>1247202</v>
      </c>
      <c r="C698" s="37" t="s">
        <v>1635</v>
      </c>
      <c r="D698" s="37" t="s">
        <v>3424</v>
      </c>
      <c r="E698" s="37">
        <v>0</v>
      </c>
      <c r="F698" s="37" t="s">
        <v>3455</v>
      </c>
      <c r="G698" s="37" t="s">
        <v>4719</v>
      </c>
      <c r="H698" s="37" t="s">
        <v>3423</v>
      </c>
      <c r="I698" s="53">
        <v>3077834.04</v>
      </c>
    </row>
    <row r="699" spans="1:9" x14ac:dyDescent="0.25">
      <c r="A699" s="37">
        <v>815</v>
      </c>
      <c r="B699" s="37">
        <v>1247213</v>
      </c>
      <c r="C699" s="37" t="s">
        <v>4720</v>
      </c>
      <c r="D699" s="37" t="s">
        <v>3424</v>
      </c>
      <c r="E699" s="37">
        <v>0</v>
      </c>
      <c r="F699" s="37" t="s">
        <v>2283</v>
      </c>
      <c r="G699" s="37" t="s">
        <v>4721</v>
      </c>
      <c r="H699" s="37" t="s">
        <v>3423</v>
      </c>
      <c r="I699" s="53">
        <v>393374.4</v>
      </c>
    </row>
    <row r="700" spans="1:9" x14ac:dyDescent="0.25">
      <c r="A700" s="37">
        <v>815</v>
      </c>
      <c r="B700" s="37">
        <v>1247215</v>
      </c>
      <c r="C700" s="37" t="s">
        <v>4722</v>
      </c>
      <c r="D700" s="37" t="s">
        <v>3424</v>
      </c>
      <c r="E700" s="37">
        <v>0</v>
      </c>
      <c r="F700" s="37" t="s">
        <v>159</v>
      </c>
      <c r="G700" s="37" t="s">
        <v>4723</v>
      </c>
      <c r="H700" s="37" t="s">
        <v>3423</v>
      </c>
      <c r="I700" s="53">
        <v>31500</v>
      </c>
    </row>
    <row r="701" spans="1:9" x14ac:dyDescent="0.25">
      <c r="A701" s="37">
        <v>815</v>
      </c>
      <c r="B701" s="37">
        <v>1247429</v>
      </c>
      <c r="C701" s="37" t="s">
        <v>4724</v>
      </c>
      <c r="D701" s="37" t="s">
        <v>3424</v>
      </c>
      <c r="E701" s="37">
        <v>0</v>
      </c>
      <c r="F701" s="37" t="s">
        <v>2285</v>
      </c>
      <c r="G701" s="37" t="s">
        <v>4725</v>
      </c>
      <c r="H701" s="37" t="s">
        <v>3423</v>
      </c>
      <c r="I701" s="53">
        <v>202526.64</v>
      </c>
    </row>
    <row r="702" spans="1:9" x14ac:dyDescent="0.25">
      <c r="A702" s="37">
        <v>815</v>
      </c>
      <c r="B702" s="37">
        <v>1247434</v>
      </c>
      <c r="C702" s="37" t="s">
        <v>4726</v>
      </c>
      <c r="D702" s="37" t="s">
        <v>3424</v>
      </c>
      <c r="E702" s="37">
        <v>0</v>
      </c>
      <c r="F702" s="37" t="s">
        <v>3455</v>
      </c>
      <c r="G702" s="37" t="s">
        <v>4727</v>
      </c>
      <c r="H702" s="37" t="s">
        <v>3423</v>
      </c>
      <c r="I702" s="53">
        <v>920368.15</v>
      </c>
    </row>
    <row r="703" spans="1:9" x14ac:dyDescent="0.25">
      <c r="A703" s="37">
        <v>815</v>
      </c>
      <c r="B703" s="37">
        <v>1247436</v>
      </c>
      <c r="C703" s="37" t="s">
        <v>1562</v>
      </c>
      <c r="D703" s="37" t="s">
        <v>3424</v>
      </c>
      <c r="E703" s="37">
        <v>0</v>
      </c>
      <c r="F703" s="37" t="s">
        <v>2283</v>
      </c>
      <c r="G703" s="37" t="s">
        <v>4728</v>
      </c>
      <c r="H703" s="37" t="s">
        <v>3423</v>
      </c>
      <c r="I703" s="37">
        <v>-242253</v>
      </c>
    </row>
    <row r="704" spans="1:9" x14ac:dyDescent="0.25">
      <c r="A704" s="37">
        <v>815</v>
      </c>
      <c r="B704" s="37">
        <v>1247443</v>
      </c>
      <c r="C704" s="37" t="s">
        <v>4729</v>
      </c>
      <c r="D704" s="37" t="s">
        <v>3424</v>
      </c>
      <c r="E704" s="37">
        <v>0</v>
      </c>
      <c r="F704" s="37" t="s">
        <v>3455</v>
      </c>
      <c r="G704" s="37" t="s">
        <v>4730</v>
      </c>
      <c r="H704" s="37" t="s">
        <v>3423</v>
      </c>
      <c r="I704" s="53">
        <v>266292</v>
      </c>
    </row>
    <row r="705" spans="1:9" x14ac:dyDescent="0.25">
      <c r="A705" s="37">
        <v>815</v>
      </c>
      <c r="B705" s="37">
        <v>1247452</v>
      </c>
      <c r="C705" s="37" t="s">
        <v>4731</v>
      </c>
      <c r="D705" s="37" t="s">
        <v>3424</v>
      </c>
      <c r="E705" s="37">
        <v>0</v>
      </c>
      <c r="F705" s="37" t="s">
        <v>157</v>
      </c>
      <c r="G705" s="37" t="s">
        <v>4732</v>
      </c>
      <c r="H705" s="37" t="s">
        <v>3423</v>
      </c>
      <c r="I705" s="53">
        <v>34797.599999999999</v>
      </c>
    </row>
    <row r="706" spans="1:9" x14ac:dyDescent="0.25">
      <c r="A706" s="37">
        <v>815</v>
      </c>
      <c r="B706" s="37">
        <v>1247467</v>
      </c>
      <c r="C706" s="37" t="s">
        <v>1000</v>
      </c>
      <c r="D706" s="37" t="s">
        <v>3424</v>
      </c>
      <c r="E706" s="37">
        <v>0</v>
      </c>
      <c r="F706" s="37" t="s">
        <v>159</v>
      </c>
      <c r="G706" s="37" t="s">
        <v>4733</v>
      </c>
      <c r="H706" s="37" t="s">
        <v>3423</v>
      </c>
      <c r="I706" s="53">
        <v>300384</v>
      </c>
    </row>
    <row r="707" spans="1:9" x14ac:dyDescent="0.25">
      <c r="A707" s="37">
        <v>815</v>
      </c>
      <c r="B707" s="37">
        <v>1247468</v>
      </c>
      <c r="C707" s="37" t="s">
        <v>4734</v>
      </c>
      <c r="D707" s="37" t="s">
        <v>3424</v>
      </c>
      <c r="E707" s="37">
        <v>0</v>
      </c>
      <c r="F707" s="37" t="s">
        <v>159</v>
      </c>
      <c r="G707" s="37" t="s">
        <v>4735</v>
      </c>
      <c r="H707" s="37" t="s">
        <v>3423</v>
      </c>
      <c r="I707" s="53">
        <v>10872</v>
      </c>
    </row>
    <row r="708" spans="1:9" x14ac:dyDescent="0.25">
      <c r="A708" s="37">
        <v>815</v>
      </c>
      <c r="B708" s="37">
        <v>1247474</v>
      </c>
      <c r="C708" s="37" t="s">
        <v>1413</v>
      </c>
      <c r="D708" s="37" t="s">
        <v>3424</v>
      </c>
      <c r="E708" s="37">
        <v>0</v>
      </c>
      <c r="F708" s="37" t="s">
        <v>3571</v>
      </c>
      <c r="G708" s="37" t="s">
        <v>4736</v>
      </c>
      <c r="H708" s="37" t="s">
        <v>3423</v>
      </c>
      <c r="I708" s="53">
        <v>54798</v>
      </c>
    </row>
    <row r="709" spans="1:9" x14ac:dyDescent="0.25">
      <c r="A709" s="37">
        <v>815</v>
      </c>
      <c r="B709" s="37">
        <v>1247476</v>
      </c>
      <c r="C709" s="37" t="s">
        <v>4737</v>
      </c>
      <c r="D709" s="37" t="s">
        <v>3424</v>
      </c>
      <c r="E709" s="37">
        <v>0</v>
      </c>
      <c r="F709" s="37" t="s">
        <v>2283</v>
      </c>
      <c r="G709" s="37" t="s">
        <v>4738</v>
      </c>
      <c r="H709" s="37" t="s">
        <v>3423</v>
      </c>
      <c r="I709" s="53">
        <v>4980785.03</v>
      </c>
    </row>
    <row r="710" spans="1:9" x14ac:dyDescent="0.25">
      <c r="A710" s="37">
        <v>815</v>
      </c>
      <c r="B710" s="37">
        <v>1247484</v>
      </c>
      <c r="C710" s="37" t="s">
        <v>4739</v>
      </c>
      <c r="D710" s="37" t="s">
        <v>3424</v>
      </c>
      <c r="E710" s="37">
        <v>0</v>
      </c>
      <c r="F710" s="37" t="s">
        <v>3455</v>
      </c>
      <c r="G710" s="37" t="s">
        <v>4740</v>
      </c>
      <c r="H710" s="37" t="s">
        <v>3423</v>
      </c>
      <c r="I710" s="53">
        <v>2120424</v>
      </c>
    </row>
    <row r="711" spans="1:9" x14ac:dyDescent="0.25">
      <c r="A711" s="37">
        <v>815</v>
      </c>
      <c r="B711" s="37">
        <v>1247491</v>
      </c>
      <c r="C711" s="37" t="s">
        <v>4741</v>
      </c>
      <c r="D711" s="37" t="s">
        <v>3424</v>
      </c>
      <c r="E711" s="37">
        <v>0</v>
      </c>
      <c r="F711" s="37" t="s">
        <v>3455</v>
      </c>
      <c r="G711" s="37" t="s">
        <v>4742</v>
      </c>
      <c r="H711" s="37" t="s">
        <v>3423</v>
      </c>
      <c r="I711" s="53">
        <v>168260.85</v>
      </c>
    </row>
    <row r="712" spans="1:9" x14ac:dyDescent="0.25">
      <c r="A712" s="37">
        <v>815</v>
      </c>
      <c r="B712" s="37">
        <v>1247493</v>
      </c>
      <c r="C712" s="37" t="s">
        <v>4743</v>
      </c>
      <c r="D712" s="37" t="s">
        <v>3424</v>
      </c>
      <c r="E712" s="37">
        <v>0</v>
      </c>
      <c r="F712" s="37" t="s">
        <v>143</v>
      </c>
      <c r="G712" s="37" t="s">
        <v>4744</v>
      </c>
      <c r="H712" s="37" t="s">
        <v>3423</v>
      </c>
      <c r="I712" s="53">
        <v>1337019.06</v>
      </c>
    </row>
    <row r="713" spans="1:9" x14ac:dyDescent="0.25">
      <c r="A713" s="37">
        <v>815</v>
      </c>
      <c r="B713" s="37">
        <v>1247497</v>
      </c>
      <c r="C713" s="37" t="s">
        <v>4745</v>
      </c>
      <c r="D713" s="37" t="s">
        <v>3424</v>
      </c>
      <c r="E713" s="37">
        <v>0</v>
      </c>
      <c r="F713" s="37" t="s">
        <v>159</v>
      </c>
      <c r="G713" s="37" t="s">
        <v>4746</v>
      </c>
      <c r="H713" s="37" t="s">
        <v>3423</v>
      </c>
      <c r="I713" s="53">
        <v>67119</v>
      </c>
    </row>
    <row r="714" spans="1:9" x14ac:dyDescent="0.25">
      <c r="A714" s="37">
        <v>815</v>
      </c>
      <c r="B714" s="37">
        <v>1247540</v>
      </c>
      <c r="C714" s="37" t="s">
        <v>4747</v>
      </c>
      <c r="D714" s="37" t="s">
        <v>3424</v>
      </c>
      <c r="E714" s="37">
        <v>0</v>
      </c>
      <c r="F714" s="37" t="s">
        <v>2283</v>
      </c>
      <c r="G714" s="37" t="s">
        <v>4748</v>
      </c>
      <c r="H714" s="37" t="s">
        <v>3423</v>
      </c>
      <c r="I714" s="53">
        <v>4944</v>
      </c>
    </row>
    <row r="715" spans="1:9" x14ac:dyDescent="0.25">
      <c r="A715" s="37">
        <v>815</v>
      </c>
      <c r="B715" s="37">
        <v>1247545</v>
      </c>
      <c r="C715" s="37" t="s">
        <v>1121</v>
      </c>
      <c r="D715" s="37" t="s">
        <v>3424</v>
      </c>
      <c r="E715" s="37">
        <v>0</v>
      </c>
      <c r="F715" s="37" t="s">
        <v>3714</v>
      </c>
      <c r="G715" s="37" t="s">
        <v>4749</v>
      </c>
      <c r="H715" s="37" t="s">
        <v>3423</v>
      </c>
      <c r="I715" s="53">
        <v>26040</v>
      </c>
    </row>
    <row r="716" spans="1:9" x14ac:dyDescent="0.25">
      <c r="A716" s="37">
        <v>815</v>
      </c>
      <c r="B716" s="37">
        <v>1247547</v>
      </c>
      <c r="C716" s="37" t="s">
        <v>4750</v>
      </c>
      <c r="D716" s="37" t="s">
        <v>3424</v>
      </c>
      <c r="E716" s="37">
        <v>0</v>
      </c>
      <c r="F716" s="37" t="s">
        <v>3478</v>
      </c>
      <c r="G716" s="37" t="s">
        <v>4751</v>
      </c>
      <c r="H716" s="37" t="s">
        <v>3423</v>
      </c>
      <c r="I716" s="53">
        <v>2803964.53</v>
      </c>
    </row>
    <row r="717" spans="1:9" x14ac:dyDescent="0.25">
      <c r="A717" s="37">
        <v>815</v>
      </c>
      <c r="B717" s="37">
        <v>1247554</v>
      </c>
      <c r="C717" s="37" t="s">
        <v>813</v>
      </c>
      <c r="D717" s="37" t="s">
        <v>3424</v>
      </c>
      <c r="E717" s="37">
        <v>0</v>
      </c>
      <c r="F717" s="37" t="s">
        <v>159</v>
      </c>
      <c r="G717" s="37" t="s">
        <v>4752</v>
      </c>
      <c r="H717" s="37" t="s">
        <v>3423</v>
      </c>
      <c r="I717" s="53">
        <v>150072</v>
      </c>
    </row>
    <row r="718" spans="1:9" x14ac:dyDescent="0.25">
      <c r="A718" s="37">
        <v>815</v>
      </c>
      <c r="B718" s="37">
        <v>1247571</v>
      </c>
      <c r="C718" s="37" t="s">
        <v>4753</v>
      </c>
      <c r="D718" s="37" t="s">
        <v>3424</v>
      </c>
      <c r="E718" s="37">
        <v>0</v>
      </c>
      <c r="F718" s="37" t="s">
        <v>159</v>
      </c>
      <c r="G718" s="37" t="s">
        <v>4754</v>
      </c>
      <c r="H718" s="37" t="s">
        <v>3423</v>
      </c>
      <c r="I718" s="53">
        <v>3713803.2</v>
      </c>
    </row>
    <row r="719" spans="1:9" x14ac:dyDescent="0.25">
      <c r="A719" s="37">
        <v>815</v>
      </c>
      <c r="B719" s="37">
        <v>1247582</v>
      </c>
      <c r="C719" s="37" t="s">
        <v>4755</v>
      </c>
      <c r="D719" s="37" t="s">
        <v>3424</v>
      </c>
      <c r="E719" s="37">
        <v>0</v>
      </c>
      <c r="F719" s="37" t="s">
        <v>3434</v>
      </c>
      <c r="G719" s="37" t="s">
        <v>4756</v>
      </c>
      <c r="H719" s="37" t="s">
        <v>3423</v>
      </c>
      <c r="I719" s="53">
        <v>914729.76</v>
      </c>
    </row>
    <row r="720" spans="1:9" x14ac:dyDescent="0.25">
      <c r="A720" s="37">
        <v>815</v>
      </c>
      <c r="B720" s="37">
        <v>1247663</v>
      </c>
      <c r="C720" s="37" t="s">
        <v>4757</v>
      </c>
      <c r="D720" s="37" t="s">
        <v>3424</v>
      </c>
      <c r="E720" s="37">
        <v>0</v>
      </c>
      <c r="F720" s="37" t="s">
        <v>3571</v>
      </c>
      <c r="G720" s="37" t="s">
        <v>4758</v>
      </c>
      <c r="H720" s="37" t="s">
        <v>3423</v>
      </c>
      <c r="I720" s="53">
        <v>42095.88</v>
      </c>
    </row>
    <row r="721" spans="1:9" x14ac:dyDescent="0.25">
      <c r="A721" s="37">
        <v>815</v>
      </c>
      <c r="B721" s="37">
        <v>1247695</v>
      </c>
      <c r="C721" s="37" t="s">
        <v>4759</v>
      </c>
      <c r="D721" s="37" t="s">
        <v>3424</v>
      </c>
      <c r="E721" s="37">
        <v>0</v>
      </c>
      <c r="F721" s="37" t="s">
        <v>3683</v>
      </c>
      <c r="G721" s="37" t="s">
        <v>4760</v>
      </c>
      <c r="H721" s="37" t="s">
        <v>3423</v>
      </c>
      <c r="I721" s="53">
        <v>14482874.51</v>
      </c>
    </row>
    <row r="722" spans="1:9" x14ac:dyDescent="0.25">
      <c r="A722" s="37">
        <v>815</v>
      </c>
      <c r="B722" s="37">
        <v>1247704</v>
      </c>
      <c r="C722" s="37" t="s">
        <v>4761</v>
      </c>
      <c r="D722" s="37" t="s">
        <v>3424</v>
      </c>
      <c r="E722" s="37">
        <v>0</v>
      </c>
      <c r="F722" s="37" t="s">
        <v>159</v>
      </c>
      <c r="G722" s="37" t="s">
        <v>4762</v>
      </c>
      <c r="H722" s="37" t="s">
        <v>3423</v>
      </c>
      <c r="I722" s="37">
        <v>540</v>
      </c>
    </row>
    <row r="723" spans="1:9" x14ac:dyDescent="0.25">
      <c r="A723" s="37">
        <v>815</v>
      </c>
      <c r="B723" s="37">
        <v>1247713</v>
      </c>
      <c r="C723" s="37" t="s">
        <v>4763</v>
      </c>
      <c r="D723" s="37" t="s">
        <v>3424</v>
      </c>
      <c r="E723" s="37">
        <v>0</v>
      </c>
      <c r="F723" s="37" t="s">
        <v>3992</v>
      </c>
      <c r="G723" s="37" t="s">
        <v>4764</v>
      </c>
      <c r="H723" s="37" t="s">
        <v>3423</v>
      </c>
      <c r="I723" s="53">
        <v>51516</v>
      </c>
    </row>
    <row r="724" spans="1:9" x14ac:dyDescent="0.25">
      <c r="A724" s="37">
        <v>815</v>
      </c>
      <c r="B724" s="37">
        <v>1247727</v>
      </c>
      <c r="C724" s="37" t="s">
        <v>4765</v>
      </c>
      <c r="D724" s="37" t="s">
        <v>3424</v>
      </c>
      <c r="E724" s="37">
        <v>0</v>
      </c>
      <c r="F724" s="37" t="s">
        <v>143</v>
      </c>
      <c r="G724" s="37" t="s">
        <v>4766</v>
      </c>
      <c r="H724" s="37" t="s">
        <v>3423</v>
      </c>
      <c r="I724" s="53">
        <v>768365.95</v>
      </c>
    </row>
    <row r="725" spans="1:9" x14ac:dyDescent="0.25">
      <c r="A725" s="37">
        <v>815</v>
      </c>
      <c r="B725" s="37">
        <v>1247728</v>
      </c>
      <c r="C725" s="37" t="s">
        <v>4767</v>
      </c>
      <c r="D725" s="37" t="s">
        <v>3424</v>
      </c>
      <c r="E725" s="37">
        <v>0</v>
      </c>
      <c r="F725" s="37" t="s">
        <v>159</v>
      </c>
      <c r="G725" s="37" t="s">
        <v>4768</v>
      </c>
      <c r="H725" s="37" t="s">
        <v>3423</v>
      </c>
      <c r="I725" s="53">
        <v>264534</v>
      </c>
    </row>
    <row r="726" spans="1:9" x14ac:dyDescent="0.25">
      <c r="A726" s="37">
        <v>815</v>
      </c>
      <c r="B726" s="37">
        <v>1247740</v>
      </c>
      <c r="C726" s="37" t="s">
        <v>612</v>
      </c>
      <c r="D726" s="37" t="s">
        <v>3424</v>
      </c>
      <c r="E726" s="37">
        <v>0</v>
      </c>
      <c r="F726" s="37" t="s">
        <v>3478</v>
      </c>
      <c r="G726" s="37" t="s">
        <v>4769</v>
      </c>
      <c r="H726" s="37" t="s">
        <v>3423</v>
      </c>
      <c r="I726" s="53">
        <v>2998729.51</v>
      </c>
    </row>
    <row r="727" spans="1:9" x14ac:dyDescent="0.25">
      <c r="A727" s="37">
        <v>815</v>
      </c>
      <c r="B727" s="37">
        <v>1247745</v>
      </c>
      <c r="C727" s="37" t="s">
        <v>1564</v>
      </c>
      <c r="D727" s="37" t="s">
        <v>3424</v>
      </c>
      <c r="E727" s="37">
        <v>0</v>
      </c>
      <c r="F727" s="37" t="s">
        <v>157</v>
      </c>
      <c r="G727" s="37" t="s">
        <v>4770</v>
      </c>
      <c r="H727" s="37" t="s">
        <v>3423</v>
      </c>
      <c r="I727" s="53">
        <v>1369947.62</v>
      </c>
    </row>
    <row r="728" spans="1:9" x14ac:dyDescent="0.25">
      <c r="A728" s="37">
        <v>815</v>
      </c>
      <c r="B728" s="37">
        <v>1247768</v>
      </c>
      <c r="C728" s="37" t="s">
        <v>4771</v>
      </c>
      <c r="D728" s="37" t="s">
        <v>3424</v>
      </c>
      <c r="E728" s="37">
        <v>0</v>
      </c>
      <c r="F728" s="37" t="s">
        <v>159</v>
      </c>
      <c r="G728" s="37" t="s">
        <v>4772</v>
      </c>
      <c r="H728" s="37" t="s">
        <v>3423</v>
      </c>
      <c r="I728" s="53">
        <v>1044766.2</v>
      </c>
    </row>
    <row r="729" spans="1:9" x14ac:dyDescent="0.25">
      <c r="A729" s="37">
        <v>815</v>
      </c>
      <c r="B729" s="37">
        <v>1247800</v>
      </c>
      <c r="C729" s="37" t="s">
        <v>4773</v>
      </c>
      <c r="D729" s="37" t="s">
        <v>3424</v>
      </c>
      <c r="E729" s="37">
        <v>0</v>
      </c>
      <c r="F729" s="37" t="s">
        <v>143</v>
      </c>
      <c r="G729" s="37" t="s">
        <v>4774</v>
      </c>
      <c r="H729" s="37" t="s">
        <v>3423</v>
      </c>
      <c r="I729" s="53">
        <v>56676</v>
      </c>
    </row>
    <row r="730" spans="1:9" x14ac:dyDescent="0.25">
      <c r="A730" s="37">
        <v>815</v>
      </c>
      <c r="B730" s="37">
        <v>1247809</v>
      </c>
      <c r="C730" s="37" t="s">
        <v>4775</v>
      </c>
      <c r="D730" s="37" t="s">
        <v>3424</v>
      </c>
      <c r="E730" s="37">
        <v>0</v>
      </c>
      <c r="F730" s="37" t="s">
        <v>143</v>
      </c>
      <c r="G730" s="37" t="s">
        <v>4776</v>
      </c>
      <c r="H730" s="37" t="s">
        <v>3423</v>
      </c>
      <c r="I730" s="53">
        <v>149100</v>
      </c>
    </row>
    <row r="731" spans="1:9" x14ac:dyDescent="0.25">
      <c r="A731" s="37">
        <v>815</v>
      </c>
      <c r="B731" s="37">
        <v>1247849</v>
      </c>
      <c r="C731" s="37" t="s">
        <v>4777</v>
      </c>
      <c r="D731" s="37" t="s">
        <v>3424</v>
      </c>
      <c r="E731" s="37">
        <v>0</v>
      </c>
      <c r="F731" s="37" t="s">
        <v>143</v>
      </c>
      <c r="G731" s="37" t="s">
        <v>4778</v>
      </c>
      <c r="H731" s="37" t="s">
        <v>3423</v>
      </c>
      <c r="I731" s="53">
        <v>80256</v>
      </c>
    </row>
    <row r="732" spans="1:9" x14ac:dyDescent="0.25">
      <c r="A732" s="37">
        <v>815</v>
      </c>
      <c r="B732" s="37">
        <v>1247891</v>
      </c>
      <c r="C732" s="37" t="s">
        <v>4779</v>
      </c>
      <c r="D732" s="37" t="s">
        <v>3424</v>
      </c>
      <c r="E732" s="37">
        <v>0</v>
      </c>
      <c r="F732" s="37" t="s">
        <v>159</v>
      </c>
      <c r="G732" s="37" t="s">
        <v>4541</v>
      </c>
      <c r="H732" s="37" t="s">
        <v>3423</v>
      </c>
      <c r="I732" s="53">
        <v>1461337.2</v>
      </c>
    </row>
    <row r="733" spans="1:9" x14ac:dyDescent="0.25">
      <c r="A733" s="37">
        <v>815</v>
      </c>
      <c r="B733" s="37">
        <v>1247901</v>
      </c>
      <c r="C733" s="37" t="s">
        <v>4780</v>
      </c>
      <c r="D733" s="37" t="s">
        <v>3424</v>
      </c>
      <c r="E733" s="37">
        <v>0</v>
      </c>
      <c r="F733" s="37" t="s">
        <v>4781</v>
      </c>
      <c r="G733" s="37" t="s">
        <v>4782</v>
      </c>
      <c r="H733" s="37" t="s">
        <v>3423</v>
      </c>
      <c r="I733" s="53">
        <v>1021566.6</v>
      </c>
    </row>
    <row r="734" spans="1:9" x14ac:dyDescent="0.25">
      <c r="A734" s="37">
        <v>815</v>
      </c>
      <c r="B734" s="37">
        <v>1247909</v>
      </c>
      <c r="C734" s="37" t="s">
        <v>1461</v>
      </c>
      <c r="D734" s="37" t="s">
        <v>3424</v>
      </c>
      <c r="E734" s="37">
        <v>0</v>
      </c>
      <c r="F734" s="37" t="s">
        <v>3515</v>
      </c>
      <c r="G734" s="37" t="s">
        <v>4783</v>
      </c>
      <c r="H734" s="37" t="s">
        <v>3423</v>
      </c>
      <c r="I734" s="53">
        <v>79278</v>
      </c>
    </row>
    <row r="735" spans="1:9" x14ac:dyDescent="0.25">
      <c r="A735" s="37">
        <v>815</v>
      </c>
      <c r="B735" s="37">
        <v>1247924</v>
      </c>
      <c r="C735" s="37" t="s">
        <v>4784</v>
      </c>
      <c r="D735" s="37" t="s">
        <v>3424</v>
      </c>
      <c r="E735" s="37">
        <v>0</v>
      </c>
      <c r="F735" s="37" t="s">
        <v>159</v>
      </c>
      <c r="G735" s="37" t="s">
        <v>4785</v>
      </c>
      <c r="H735" s="37" t="s">
        <v>3423</v>
      </c>
      <c r="I735" s="53">
        <v>552938.4</v>
      </c>
    </row>
    <row r="736" spans="1:9" x14ac:dyDescent="0.25">
      <c r="A736" s="37">
        <v>815</v>
      </c>
      <c r="B736" s="37">
        <v>1247963</v>
      </c>
      <c r="C736" s="37" t="s">
        <v>694</v>
      </c>
      <c r="D736" s="37" t="s">
        <v>3424</v>
      </c>
      <c r="E736" s="37">
        <v>0</v>
      </c>
      <c r="F736" s="37" t="s">
        <v>159</v>
      </c>
      <c r="G736" s="37" t="s">
        <v>4786</v>
      </c>
      <c r="H736" s="37" t="s">
        <v>3423</v>
      </c>
      <c r="I736" s="37">
        <v>-480</v>
      </c>
    </row>
    <row r="737" spans="1:9" x14ac:dyDescent="0.25">
      <c r="A737" s="37">
        <v>815</v>
      </c>
      <c r="B737" s="37">
        <v>1247996</v>
      </c>
      <c r="C737" s="37" t="s">
        <v>4787</v>
      </c>
      <c r="D737" s="37" t="s">
        <v>3424</v>
      </c>
      <c r="E737" s="37">
        <v>0</v>
      </c>
      <c r="F737" s="37" t="s">
        <v>159</v>
      </c>
      <c r="G737" s="37" t="s">
        <v>4788</v>
      </c>
      <c r="H737" s="37" t="s">
        <v>3423</v>
      </c>
      <c r="I737" s="53">
        <v>344905.2</v>
      </c>
    </row>
    <row r="738" spans="1:9" x14ac:dyDescent="0.25">
      <c r="A738" s="37">
        <v>815</v>
      </c>
      <c r="B738" s="37">
        <v>1248004</v>
      </c>
      <c r="C738" s="37" t="s">
        <v>4789</v>
      </c>
      <c r="D738" s="37" t="s">
        <v>3424</v>
      </c>
      <c r="E738" s="37">
        <v>0</v>
      </c>
      <c r="F738" s="37" t="s">
        <v>3992</v>
      </c>
      <c r="G738" s="37" t="s">
        <v>4790</v>
      </c>
      <c r="H738" s="37" t="s">
        <v>3423</v>
      </c>
      <c r="I738" s="53">
        <v>68322</v>
      </c>
    </row>
    <row r="739" spans="1:9" x14ac:dyDescent="0.25">
      <c r="A739" s="37">
        <v>815</v>
      </c>
      <c r="B739" s="37">
        <v>1248011</v>
      </c>
      <c r="C739" s="37" t="s">
        <v>4791</v>
      </c>
      <c r="D739" s="37" t="s">
        <v>3424</v>
      </c>
      <c r="E739" s="37">
        <v>0</v>
      </c>
      <c r="F739" s="37" t="s">
        <v>159</v>
      </c>
      <c r="G739" s="37" t="s">
        <v>4792</v>
      </c>
      <c r="H739" s="37" t="s">
        <v>3423</v>
      </c>
      <c r="I739" s="53">
        <v>103266</v>
      </c>
    </row>
    <row r="740" spans="1:9" x14ac:dyDescent="0.25">
      <c r="A740" s="37">
        <v>815</v>
      </c>
      <c r="B740" s="37">
        <v>1248014</v>
      </c>
      <c r="C740" s="37" t="s">
        <v>4793</v>
      </c>
      <c r="D740" s="37" t="s">
        <v>3424</v>
      </c>
      <c r="E740" s="37">
        <v>0</v>
      </c>
      <c r="F740" s="37" t="s">
        <v>3478</v>
      </c>
      <c r="G740" s="37" t="s">
        <v>4794</v>
      </c>
      <c r="H740" s="37" t="s">
        <v>3423</v>
      </c>
      <c r="I740" s="53">
        <v>8657.8799999999992</v>
      </c>
    </row>
    <row r="741" spans="1:9" x14ac:dyDescent="0.25">
      <c r="A741" s="37">
        <v>815</v>
      </c>
      <c r="B741" s="37">
        <v>1248022</v>
      </c>
      <c r="C741" s="37" t="s">
        <v>2246</v>
      </c>
      <c r="D741" s="37" t="s">
        <v>3424</v>
      </c>
      <c r="E741" s="37">
        <v>0</v>
      </c>
      <c r="F741" s="37" t="s">
        <v>4238</v>
      </c>
      <c r="G741" s="37" t="s">
        <v>4795</v>
      </c>
      <c r="H741" s="37" t="s">
        <v>3423</v>
      </c>
      <c r="I741" s="53">
        <v>7521012</v>
      </c>
    </row>
    <row r="742" spans="1:9" x14ac:dyDescent="0.25">
      <c r="A742" s="37">
        <v>815</v>
      </c>
      <c r="B742" s="37">
        <v>1248027</v>
      </c>
      <c r="C742" s="37" t="s">
        <v>4796</v>
      </c>
      <c r="D742" s="37" t="s">
        <v>3424</v>
      </c>
      <c r="E742" s="37">
        <v>0</v>
      </c>
      <c r="F742" s="37" t="s">
        <v>159</v>
      </c>
      <c r="G742" s="37" t="s">
        <v>4797</v>
      </c>
      <c r="H742" s="37" t="s">
        <v>3423</v>
      </c>
      <c r="I742" s="53">
        <v>38518.800000000003</v>
      </c>
    </row>
    <row r="743" spans="1:9" x14ac:dyDescent="0.25">
      <c r="A743" s="37">
        <v>815</v>
      </c>
      <c r="B743" s="37">
        <v>1248032</v>
      </c>
      <c r="C743" s="37" t="s">
        <v>4798</v>
      </c>
      <c r="D743" s="37" t="s">
        <v>3424</v>
      </c>
      <c r="E743" s="37">
        <v>0</v>
      </c>
      <c r="F743" s="37" t="s">
        <v>159</v>
      </c>
      <c r="G743" s="37" t="s">
        <v>4799</v>
      </c>
      <c r="H743" s="37" t="s">
        <v>3423</v>
      </c>
      <c r="I743" s="53">
        <v>53471.95</v>
      </c>
    </row>
    <row r="744" spans="1:9" x14ac:dyDescent="0.25">
      <c r="A744" s="37">
        <v>815</v>
      </c>
      <c r="B744" s="37">
        <v>1248033</v>
      </c>
      <c r="C744" s="37" t="s">
        <v>4800</v>
      </c>
      <c r="D744" s="37" t="s">
        <v>3424</v>
      </c>
      <c r="E744" s="37">
        <v>0</v>
      </c>
      <c r="F744" s="37" t="s">
        <v>3434</v>
      </c>
      <c r="G744" s="37" t="s">
        <v>4801</v>
      </c>
      <c r="H744" s="37" t="s">
        <v>3423</v>
      </c>
      <c r="I744" s="53">
        <v>28522.799999999999</v>
      </c>
    </row>
    <row r="745" spans="1:9" x14ac:dyDescent="0.25">
      <c r="A745" s="37">
        <v>815</v>
      </c>
      <c r="B745" s="37">
        <v>1248034</v>
      </c>
      <c r="C745" s="37" t="s">
        <v>4802</v>
      </c>
      <c r="D745" s="37" t="s">
        <v>3424</v>
      </c>
      <c r="E745" s="37">
        <v>0</v>
      </c>
      <c r="F745" s="37" t="s">
        <v>3455</v>
      </c>
      <c r="G745" s="37" t="s">
        <v>4803</v>
      </c>
      <c r="H745" s="37" t="s">
        <v>3423</v>
      </c>
      <c r="I745" s="53">
        <v>1015546.9</v>
      </c>
    </row>
    <row r="746" spans="1:9" x14ac:dyDescent="0.25">
      <c r="A746" s="37">
        <v>815</v>
      </c>
      <c r="B746" s="37">
        <v>1248038</v>
      </c>
      <c r="C746" s="37" t="s">
        <v>4804</v>
      </c>
      <c r="D746" s="37" t="s">
        <v>3424</v>
      </c>
      <c r="E746" s="37">
        <v>0</v>
      </c>
      <c r="F746" s="37" t="s">
        <v>3455</v>
      </c>
      <c r="G746" s="37" t="s">
        <v>4805</v>
      </c>
      <c r="H746" s="37" t="s">
        <v>3423</v>
      </c>
      <c r="I746" s="53">
        <v>94998</v>
      </c>
    </row>
    <row r="747" spans="1:9" x14ac:dyDescent="0.25">
      <c r="A747" s="37">
        <v>815</v>
      </c>
      <c r="B747" s="37">
        <v>1248044</v>
      </c>
      <c r="C747" s="37" t="s">
        <v>4806</v>
      </c>
      <c r="D747" s="37" t="s">
        <v>3424</v>
      </c>
      <c r="E747" s="37">
        <v>0</v>
      </c>
      <c r="F747" s="37" t="s">
        <v>159</v>
      </c>
      <c r="G747" s="37" t="s">
        <v>4807</v>
      </c>
      <c r="H747" s="37" t="s">
        <v>3423</v>
      </c>
      <c r="I747" s="53">
        <v>58110</v>
      </c>
    </row>
    <row r="748" spans="1:9" x14ac:dyDescent="0.25">
      <c r="A748" s="37">
        <v>815</v>
      </c>
      <c r="B748" s="37">
        <v>1248046</v>
      </c>
      <c r="C748" s="37" t="s">
        <v>4808</v>
      </c>
      <c r="D748" s="37" t="s">
        <v>3424</v>
      </c>
      <c r="E748" s="37">
        <v>0</v>
      </c>
      <c r="F748" s="37" t="s">
        <v>159</v>
      </c>
      <c r="G748" s="37" t="s">
        <v>4809</v>
      </c>
      <c r="H748" s="37" t="s">
        <v>3423</v>
      </c>
      <c r="I748" s="53">
        <v>33120</v>
      </c>
    </row>
    <row r="749" spans="1:9" x14ac:dyDescent="0.25">
      <c r="A749" s="37">
        <v>815</v>
      </c>
      <c r="B749" s="37">
        <v>1248049</v>
      </c>
      <c r="C749" s="37" t="s">
        <v>4810</v>
      </c>
      <c r="D749" s="37" t="s">
        <v>3424</v>
      </c>
      <c r="E749" s="37">
        <v>0</v>
      </c>
      <c r="F749" s="37" t="s">
        <v>159</v>
      </c>
      <c r="G749" s="37" t="s">
        <v>4811</v>
      </c>
      <c r="H749" s="37" t="s">
        <v>3423</v>
      </c>
      <c r="I749" s="53">
        <v>626418</v>
      </c>
    </row>
    <row r="750" spans="1:9" x14ac:dyDescent="0.25">
      <c r="A750" s="37">
        <v>815</v>
      </c>
      <c r="B750" s="37">
        <v>1248051</v>
      </c>
      <c r="C750" s="37" t="s">
        <v>1131</v>
      </c>
      <c r="D750" s="37" t="s">
        <v>3424</v>
      </c>
      <c r="E750" s="37">
        <v>0</v>
      </c>
      <c r="F750" s="37" t="s">
        <v>3665</v>
      </c>
      <c r="G750" s="37" t="s">
        <v>4812</v>
      </c>
      <c r="H750" s="37" t="s">
        <v>3423</v>
      </c>
      <c r="I750" s="53">
        <v>45120</v>
      </c>
    </row>
    <row r="751" spans="1:9" x14ac:dyDescent="0.25">
      <c r="A751" s="37">
        <v>815</v>
      </c>
      <c r="B751" s="37">
        <v>1248067</v>
      </c>
      <c r="C751" s="37" t="s">
        <v>4813</v>
      </c>
      <c r="D751" s="37" t="s">
        <v>3424</v>
      </c>
      <c r="E751" s="37">
        <v>0</v>
      </c>
      <c r="F751" s="37" t="s">
        <v>3442</v>
      </c>
      <c r="G751" s="37" t="s">
        <v>4814</v>
      </c>
      <c r="H751" s="37" t="s">
        <v>3423</v>
      </c>
      <c r="I751" s="53">
        <v>776304</v>
      </c>
    </row>
    <row r="752" spans="1:9" x14ac:dyDescent="0.25">
      <c r="A752" s="37">
        <v>815</v>
      </c>
      <c r="B752" s="37">
        <v>1248070</v>
      </c>
      <c r="C752" s="37" t="s">
        <v>4815</v>
      </c>
      <c r="D752" s="37" t="s">
        <v>3424</v>
      </c>
      <c r="E752" s="37">
        <v>0</v>
      </c>
      <c r="F752" s="37" t="s">
        <v>3455</v>
      </c>
      <c r="G752" s="37" t="s">
        <v>4816</v>
      </c>
      <c r="H752" s="37" t="s">
        <v>3423</v>
      </c>
      <c r="I752" s="53">
        <v>513145.86</v>
      </c>
    </row>
    <row r="753" spans="1:9" x14ac:dyDescent="0.25">
      <c r="A753" s="37">
        <v>815</v>
      </c>
      <c r="B753" s="37">
        <v>1248075</v>
      </c>
      <c r="C753" s="37" t="s">
        <v>4817</v>
      </c>
      <c r="D753" s="37" t="s">
        <v>3424</v>
      </c>
      <c r="E753" s="37">
        <v>0</v>
      </c>
      <c r="F753" s="37" t="s">
        <v>159</v>
      </c>
      <c r="G753" s="37" t="s">
        <v>4818</v>
      </c>
      <c r="H753" s="37" t="s">
        <v>3423</v>
      </c>
      <c r="I753" s="53">
        <v>16740</v>
      </c>
    </row>
    <row r="754" spans="1:9" x14ac:dyDescent="0.25">
      <c r="A754" s="37">
        <v>815</v>
      </c>
      <c r="B754" s="37">
        <v>1248076</v>
      </c>
      <c r="C754" s="37" t="s">
        <v>4819</v>
      </c>
      <c r="D754" s="37" t="s">
        <v>3424</v>
      </c>
      <c r="E754" s="37">
        <v>0</v>
      </c>
      <c r="F754" s="37" t="s">
        <v>159</v>
      </c>
      <c r="G754" s="37" t="s">
        <v>4820</v>
      </c>
      <c r="H754" s="37" t="s">
        <v>3423</v>
      </c>
      <c r="I754" s="53">
        <v>2911433.4</v>
      </c>
    </row>
    <row r="755" spans="1:9" x14ac:dyDescent="0.25">
      <c r="A755" s="37">
        <v>815</v>
      </c>
      <c r="B755" s="37">
        <v>1248098</v>
      </c>
      <c r="C755" s="37" t="s">
        <v>4821</v>
      </c>
      <c r="D755" s="37" t="s">
        <v>3424</v>
      </c>
      <c r="E755" s="37">
        <v>0</v>
      </c>
      <c r="F755" s="37" t="s">
        <v>2283</v>
      </c>
      <c r="G755" s="37" t="s">
        <v>4822</v>
      </c>
      <c r="H755" s="37" t="s">
        <v>3423</v>
      </c>
      <c r="I755" s="53">
        <v>28080</v>
      </c>
    </row>
    <row r="756" spans="1:9" x14ac:dyDescent="0.25">
      <c r="A756" s="37">
        <v>815</v>
      </c>
      <c r="B756" s="37">
        <v>1248112</v>
      </c>
      <c r="C756" s="37" t="s">
        <v>4823</v>
      </c>
      <c r="D756" s="37" t="s">
        <v>3424</v>
      </c>
      <c r="E756" s="37">
        <v>0</v>
      </c>
      <c r="F756" s="37" t="s">
        <v>3442</v>
      </c>
      <c r="G756" s="37" t="s">
        <v>4824</v>
      </c>
      <c r="H756" s="37" t="s">
        <v>3423</v>
      </c>
      <c r="I756" s="53">
        <v>422496</v>
      </c>
    </row>
    <row r="757" spans="1:9" x14ac:dyDescent="0.25">
      <c r="A757" s="37">
        <v>815</v>
      </c>
      <c r="B757" s="37">
        <v>1248142</v>
      </c>
      <c r="C757" s="37" t="s">
        <v>4825</v>
      </c>
      <c r="D757" s="37" t="s">
        <v>3424</v>
      </c>
      <c r="E757" s="37">
        <v>0</v>
      </c>
      <c r="F757" s="37" t="s">
        <v>157</v>
      </c>
      <c r="G757" s="37" t="s">
        <v>4826</v>
      </c>
      <c r="H757" s="37" t="s">
        <v>3423</v>
      </c>
      <c r="I757" s="53">
        <v>5436</v>
      </c>
    </row>
    <row r="758" spans="1:9" x14ac:dyDescent="0.25">
      <c r="A758" s="37">
        <v>815</v>
      </c>
      <c r="B758" s="37">
        <v>1248147</v>
      </c>
      <c r="C758" s="37" t="s">
        <v>4827</v>
      </c>
      <c r="D758" s="37" t="s">
        <v>3424</v>
      </c>
      <c r="E758" s="37">
        <v>0</v>
      </c>
      <c r="F758" s="37" t="s">
        <v>159</v>
      </c>
      <c r="G758" s="37" t="s">
        <v>4828</v>
      </c>
      <c r="H758" s="37" t="s">
        <v>3423</v>
      </c>
      <c r="I758" s="53">
        <v>236052</v>
      </c>
    </row>
    <row r="759" spans="1:9" x14ac:dyDescent="0.25">
      <c r="A759" s="37">
        <v>815</v>
      </c>
      <c r="B759" s="37">
        <v>1248162</v>
      </c>
      <c r="C759" s="37" t="s">
        <v>4829</v>
      </c>
      <c r="D759" s="37" t="s">
        <v>3424</v>
      </c>
      <c r="E759" s="37">
        <v>0</v>
      </c>
      <c r="F759" s="37" t="s">
        <v>3571</v>
      </c>
      <c r="G759" s="37" t="s">
        <v>4830</v>
      </c>
      <c r="H759" s="37" t="s">
        <v>3423</v>
      </c>
      <c r="I759" s="53">
        <v>18048</v>
      </c>
    </row>
    <row r="760" spans="1:9" x14ac:dyDescent="0.25">
      <c r="A760" s="37">
        <v>815</v>
      </c>
      <c r="B760" s="37">
        <v>1248163</v>
      </c>
      <c r="C760" s="37" t="s">
        <v>4831</v>
      </c>
      <c r="D760" s="37" t="s">
        <v>3424</v>
      </c>
      <c r="E760" s="37">
        <v>0</v>
      </c>
      <c r="F760" s="37" t="s">
        <v>143</v>
      </c>
      <c r="G760" s="37" t="s">
        <v>4832</v>
      </c>
      <c r="H760" s="37" t="s">
        <v>3423</v>
      </c>
      <c r="I760" s="53">
        <v>727214.4</v>
      </c>
    </row>
    <row r="761" spans="1:9" x14ac:dyDescent="0.25">
      <c r="A761" s="37">
        <v>815</v>
      </c>
      <c r="B761" s="37">
        <v>1248172</v>
      </c>
      <c r="C761" s="37" t="s">
        <v>4833</v>
      </c>
      <c r="D761" s="37" t="s">
        <v>3424</v>
      </c>
      <c r="E761" s="37">
        <v>0</v>
      </c>
      <c r="F761" s="37" t="s">
        <v>159</v>
      </c>
      <c r="G761" s="37" t="s">
        <v>4834</v>
      </c>
      <c r="H761" s="37" t="s">
        <v>3423</v>
      </c>
      <c r="I761" s="53">
        <v>2904</v>
      </c>
    </row>
    <row r="762" spans="1:9" x14ac:dyDescent="0.25">
      <c r="A762" s="37">
        <v>815</v>
      </c>
      <c r="B762" s="37">
        <v>1248177</v>
      </c>
      <c r="C762" s="37" t="s">
        <v>4835</v>
      </c>
      <c r="D762" s="37" t="s">
        <v>3424</v>
      </c>
      <c r="E762" s="37">
        <v>0</v>
      </c>
      <c r="F762" s="37" t="s">
        <v>159</v>
      </c>
      <c r="G762" s="37" t="s">
        <v>4836</v>
      </c>
      <c r="H762" s="37" t="s">
        <v>3423</v>
      </c>
      <c r="I762" s="53">
        <v>78132</v>
      </c>
    </row>
    <row r="763" spans="1:9" x14ac:dyDescent="0.25">
      <c r="A763" s="37">
        <v>815</v>
      </c>
      <c r="B763" s="37">
        <v>1248185</v>
      </c>
      <c r="C763" s="37" t="s">
        <v>4837</v>
      </c>
      <c r="D763" s="37" t="s">
        <v>3424</v>
      </c>
      <c r="E763" s="37">
        <v>0</v>
      </c>
      <c r="F763" s="37" t="s">
        <v>159</v>
      </c>
      <c r="G763" s="37" t="s">
        <v>4838</v>
      </c>
      <c r="H763" s="37" t="s">
        <v>3423</v>
      </c>
      <c r="I763" s="53">
        <v>28140</v>
      </c>
    </row>
    <row r="764" spans="1:9" x14ac:dyDescent="0.25">
      <c r="A764" s="37">
        <v>815</v>
      </c>
      <c r="B764" s="37">
        <v>1248192</v>
      </c>
      <c r="C764" s="37" t="s">
        <v>4839</v>
      </c>
      <c r="D764" s="37" t="s">
        <v>3424</v>
      </c>
      <c r="E764" s="37">
        <v>0</v>
      </c>
      <c r="F764" s="37" t="s">
        <v>3455</v>
      </c>
      <c r="G764" s="37" t="s">
        <v>4840</v>
      </c>
      <c r="H764" s="37" t="s">
        <v>3423</v>
      </c>
      <c r="I764" s="53">
        <v>148224</v>
      </c>
    </row>
    <row r="765" spans="1:9" x14ac:dyDescent="0.25">
      <c r="A765" s="37">
        <v>815</v>
      </c>
      <c r="B765" s="37">
        <v>1248201</v>
      </c>
      <c r="C765" s="37" t="s">
        <v>4841</v>
      </c>
      <c r="D765" s="37" t="s">
        <v>3424</v>
      </c>
      <c r="E765" s="37">
        <v>0</v>
      </c>
      <c r="F765" s="37" t="s">
        <v>159</v>
      </c>
      <c r="G765" s="37" t="s">
        <v>4842</v>
      </c>
      <c r="H765" s="37" t="s">
        <v>3423</v>
      </c>
      <c r="I765" s="53">
        <v>987365.76</v>
      </c>
    </row>
    <row r="766" spans="1:9" x14ac:dyDescent="0.25">
      <c r="A766" s="37">
        <v>815</v>
      </c>
      <c r="B766" s="37">
        <v>1248209</v>
      </c>
      <c r="C766" s="37" t="s">
        <v>4843</v>
      </c>
      <c r="D766" s="37" t="s">
        <v>3424</v>
      </c>
      <c r="E766" s="37">
        <v>0</v>
      </c>
      <c r="F766" s="37" t="s">
        <v>1</v>
      </c>
      <c r="G766" s="37" t="s">
        <v>4844</v>
      </c>
      <c r="H766" s="37" t="s">
        <v>3423</v>
      </c>
      <c r="I766" s="53">
        <v>3024</v>
      </c>
    </row>
    <row r="767" spans="1:9" x14ac:dyDescent="0.25">
      <c r="A767" s="37">
        <v>815</v>
      </c>
      <c r="B767" s="37">
        <v>1248210</v>
      </c>
      <c r="C767" s="37" t="s">
        <v>4845</v>
      </c>
      <c r="D767" s="37" t="s">
        <v>3424</v>
      </c>
      <c r="E767" s="37">
        <v>0</v>
      </c>
      <c r="F767" s="37" t="s">
        <v>159</v>
      </c>
      <c r="G767" s="37" t="s">
        <v>4846</v>
      </c>
      <c r="H767" s="37" t="s">
        <v>3423</v>
      </c>
      <c r="I767" s="53">
        <v>244989</v>
      </c>
    </row>
    <row r="768" spans="1:9" x14ac:dyDescent="0.25">
      <c r="A768" s="37">
        <v>815</v>
      </c>
      <c r="B768" s="37">
        <v>1248225</v>
      </c>
      <c r="C768" s="37" t="s">
        <v>4847</v>
      </c>
      <c r="D768" s="37" t="s">
        <v>3424</v>
      </c>
      <c r="E768" s="37">
        <v>0</v>
      </c>
      <c r="F768" s="37" t="s">
        <v>159</v>
      </c>
      <c r="G768" s="37" t="s">
        <v>4848</v>
      </c>
      <c r="H768" s="37" t="s">
        <v>3423</v>
      </c>
      <c r="I768" s="53">
        <v>4579923.5599999996</v>
      </c>
    </row>
    <row r="769" spans="1:9" x14ac:dyDescent="0.25">
      <c r="A769" s="37">
        <v>815</v>
      </c>
      <c r="B769" s="37">
        <v>1248226</v>
      </c>
      <c r="C769" s="37" t="s">
        <v>4849</v>
      </c>
      <c r="D769" s="37" t="s">
        <v>3424</v>
      </c>
      <c r="E769" s="37">
        <v>0</v>
      </c>
      <c r="F769" s="37" t="s">
        <v>3515</v>
      </c>
      <c r="G769" s="37" t="s">
        <v>4850</v>
      </c>
      <c r="H769" s="37" t="s">
        <v>3423</v>
      </c>
      <c r="I769" s="53">
        <v>4358.88</v>
      </c>
    </row>
    <row r="770" spans="1:9" x14ac:dyDescent="0.25">
      <c r="A770" s="37">
        <v>815</v>
      </c>
      <c r="B770" s="37">
        <v>1248234</v>
      </c>
      <c r="C770" s="37" t="s">
        <v>4851</v>
      </c>
      <c r="D770" s="37" t="s">
        <v>3424</v>
      </c>
      <c r="E770" s="37">
        <v>0</v>
      </c>
      <c r="F770" s="37" t="s">
        <v>159</v>
      </c>
      <c r="G770" s="37" t="s">
        <v>4852</v>
      </c>
      <c r="H770" s="37" t="s">
        <v>3423</v>
      </c>
      <c r="I770" s="53">
        <v>7296</v>
      </c>
    </row>
    <row r="771" spans="1:9" x14ac:dyDescent="0.25">
      <c r="A771" s="37">
        <v>815</v>
      </c>
      <c r="B771" s="37">
        <v>1248236</v>
      </c>
      <c r="C771" s="37" t="s">
        <v>4853</v>
      </c>
      <c r="D771" s="37" t="s">
        <v>3424</v>
      </c>
      <c r="E771" s="37">
        <v>0</v>
      </c>
      <c r="F771" s="37" t="s">
        <v>3442</v>
      </c>
      <c r="G771" s="37" t="s">
        <v>4854</v>
      </c>
      <c r="H771" s="37" t="s">
        <v>3423</v>
      </c>
      <c r="I771" s="53">
        <v>4464</v>
      </c>
    </row>
    <row r="772" spans="1:9" x14ac:dyDescent="0.25">
      <c r="A772" s="37">
        <v>815</v>
      </c>
      <c r="B772" s="37">
        <v>1248239</v>
      </c>
      <c r="C772" s="37" t="s">
        <v>4855</v>
      </c>
      <c r="D772" s="37" t="s">
        <v>3424</v>
      </c>
      <c r="E772" s="37">
        <v>0</v>
      </c>
      <c r="F772" s="37" t="s">
        <v>3455</v>
      </c>
      <c r="G772" s="37" t="s">
        <v>4856</v>
      </c>
      <c r="H772" s="37" t="s">
        <v>3423</v>
      </c>
      <c r="I772" s="53">
        <v>2623338.14</v>
      </c>
    </row>
    <row r="773" spans="1:9" x14ac:dyDescent="0.25">
      <c r="A773" s="37">
        <v>815</v>
      </c>
      <c r="B773" s="37">
        <v>1248245</v>
      </c>
      <c r="C773" s="37" t="s">
        <v>4857</v>
      </c>
      <c r="D773" s="37" t="s">
        <v>3424</v>
      </c>
      <c r="E773" s="37">
        <v>0</v>
      </c>
      <c r="F773" s="37" t="s">
        <v>4858</v>
      </c>
      <c r="G773" s="37" t="s">
        <v>4859</v>
      </c>
      <c r="H773" s="37" t="s">
        <v>3423</v>
      </c>
      <c r="I773" s="53">
        <v>66654</v>
      </c>
    </row>
    <row r="774" spans="1:9" x14ac:dyDescent="0.25">
      <c r="A774" s="37">
        <v>815</v>
      </c>
      <c r="B774" s="37">
        <v>1248248</v>
      </c>
      <c r="C774" s="37" t="s">
        <v>4860</v>
      </c>
      <c r="D774" s="37" t="s">
        <v>3424</v>
      </c>
      <c r="E774" s="37">
        <v>0</v>
      </c>
      <c r="F774" s="37" t="s">
        <v>3442</v>
      </c>
      <c r="G774" s="37" t="s">
        <v>4861</v>
      </c>
      <c r="H774" s="37" t="s">
        <v>3423</v>
      </c>
      <c r="I774" s="53">
        <v>5549894.9199999999</v>
      </c>
    </row>
    <row r="775" spans="1:9" x14ac:dyDescent="0.25">
      <c r="A775" s="37">
        <v>815</v>
      </c>
      <c r="B775" s="37">
        <v>1248250</v>
      </c>
      <c r="C775" s="37" t="s">
        <v>4862</v>
      </c>
      <c r="D775" s="37" t="s">
        <v>3424</v>
      </c>
      <c r="E775" s="37">
        <v>0</v>
      </c>
      <c r="F775" s="37" t="s">
        <v>3442</v>
      </c>
      <c r="G775" s="37" t="s">
        <v>4863</v>
      </c>
      <c r="H775" s="37" t="s">
        <v>3423</v>
      </c>
      <c r="I775" s="53">
        <v>31622.400000000001</v>
      </c>
    </row>
    <row r="776" spans="1:9" x14ac:dyDescent="0.25">
      <c r="A776" s="37">
        <v>815</v>
      </c>
      <c r="B776" s="37">
        <v>1248255</v>
      </c>
      <c r="C776" s="37" t="s">
        <v>952</v>
      </c>
      <c r="D776" s="37" t="s">
        <v>3424</v>
      </c>
      <c r="E776" s="37">
        <v>0</v>
      </c>
      <c r="F776" s="37" t="s">
        <v>159</v>
      </c>
      <c r="G776" s="37" t="s">
        <v>4864</v>
      </c>
      <c r="H776" s="37" t="s">
        <v>3423</v>
      </c>
      <c r="I776" s="53">
        <v>52074</v>
      </c>
    </row>
    <row r="777" spans="1:9" x14ac:dyDescent="0.25">
      <c r="A777" s="37">
        <v>815</v>
      </c>
      <c r="B777" s="37">
        <v>1248257</v>
      </c>
      <c r="C777" s="37" t="s">
        <v>4865</v>
      </c>
      <c r="D777" s="37" t="s">
        <v>3424</v>
      </c>
      <c r="E777" s="37">
        <v>0</v>
      </c>
      <c r="F777" s="37" t="s">
        <v>3442</v>
      </c>
      <c r="G777" s="37" t="s">
        <v>4866</v>
      </c>
      <c r="H777" s="37" t="s">
        <v>3423</v>
      </c>
      <c r="I777" s="53">
        <v>15779.88</v>
      </c>
    </row>
    <row r="778" spans="1:9" x14ac:dyDescent="0.25">
      <c r="A778" s="37">
        <v>815</v>
      </c>
      <c r="B778" s="37">
        <v>1248262</v>
      </c>
      <c r="C778" s="37" t="s">
        <v>4867</v>
      </c>
      <c r="D778" s="37" t="s">
        <v>3424</v>
      </c>
      <c r="E778" s="37">
        <v>0</v>
      </c>
      <c r="F778" s="37" t="s">
        <v>159</v>
      </c>
      <c r="G778" s="37" t="s">
        <v>4868</v>
      </c>
      <c r="H778" s="37" t="s">
        <v>3423</v>
      </c>
      <c r="I778" s="53">
        <v>320712</v>
      </c>
    </row>
    <row r="779" spans="1:9" x14ac:dyDescent="0.25">
      <c r="A779" s="37">
        <v>815</v>
      </c>
      <c r="B779" s="37">
        <v>1248264</v>
      </c>
      <c r="C779" s="37" t="s">
        <v>4869</v>
      </c>
      <c r="D779" s="37" t="s">
        <v>3424</v>
      </c>
      <c r="E779" s="37">
        <v>0</v>
      </c>
      <c r="F779" s="37" t="s">
        <v>3455</v>
      </c>
      <c r="G779" s="37" t="s">
        <v>4870</v>
      </c>
      <c r="H779" s="37" t="s">
        <v>3423</v>
      </c>
      <c r="I779" s="53">
        <v>181643.95</v>
      </c>
    </row>
    <row r="780" spans="1:9" x14ac:dyDescent="0.25">
      <c r="A780" s="37">
        <v>815</v>
      </c>
      <c r="B780" s="37">
        <v>1248266</v>
      </c>
      <c r="C780" s="37" t="s">
        <v>1990</v>
      </c>
      <c r="D780" s="37" t="s">
        <v>3424</v>
      </c>
      <c r="E780" s="37">
        <v>0</v>
      </c>
      <c r="F780" s="37" t="s">
        <v>4535</v>
      </c>
      <c r="G780" s="37" t="s">
        <v>4536</v>
      </c>
      <c r="H780" s="37" t="s">
        <v>3423</v>
      </c>
      <c r="I780" s="53">
        <v>3764476.9</v>
      </c>
    </row>
    <row r="781" spans="1:9" x14ac:dyDescent="0.25">
      <c r="A781" s="37">
        <v>815</v>
      </c>
      <c r="B781" s="37">
        <v>1248274</v>
      </c>
      <c r="C781" s="37" t="s">
        <v>4871</v>
      </c>
      <c r="D781" s="37" t="s">
        <v>3424</v>
      </c>
      <c r="E781" s="37">
        <v>0</v>
      </c>
      <c r="F781" s="37" t="s">
        <v>4535</v>
      </c>
      <c r="G781" s="37" t="s">
        <v>4872</v>
      </c>
      <c r="H781" s="37" t="s">
        <v>3423</v>
      </c>
      <c r="I781" s="53">
        <v>234796.57</v>
      </c>
    </row>
    <row r="782" spans="1:9" x14ac:dyDescent="0.25">
      <c r="A782" s="37">
        <v>815</v>
      </c>
      <c r="B782" s="37">
        <v>1248282</v>
      </c>
      <c r="C782" s="37" t="s">
        <v>4873</v>
      </c>
      <c r="D782" s="37" t="s">
        <v>3424</v>
      </c>
      <c r="E782" s="37">
        <v>0</v>
      </c>
      <c r="F782" s="37" t="s">
        <v>3455</v>
      </c>
      <c r="G782" s="37" t="s">
        <v>4874</v>
      </c>
      <c r="H782" s="37" t="s">
        <v>3423</v>
      </c>
      <c r="I782" s="53">
        <v>134303.89000000001</v>
      </c>
    </row>
    <row r="783" spans="1:9" x14ac:dyDescent="0.25">
      <c r="A783" s="37">
        <v>815</v>
      </c>
      <c r="B783" s="37">
        <v>1248283</v>
      </c>
      <c r="C783" s="37" t="s">
        <v>1992</v>
      </c>
      <c r="D783" s="37" t="s">
        <v>3424</v>
      </c>
      <c r="E783" s="37">
        <v>0</v>
      </c>
      <c r="F783" s="37" t="s">
        <v>4535</v>
      </c>
      <c r="G783" s="37" t="s">
        <v>4875</v>
      </c>
      <c r="H783" s="37" t="s">
        <v>3423</v>
      </c>
      <c r="I783" s="53">
        <v>5895450.2999999998</v>
      </c>
    </row>
    <row r="784" spans="1:9" x14ac:dyDescent="0.25">
      <c r="A784" s="37">
        <v>815</v>
      </c>
      <c r="B784" s="37">
        <v>1248289</v>
      </c>
      <c r="C784" s="37" t="s">
        <v>4876</v>
      </c>
      <c r="D784" s="37" t="s">
        <v>3424</v>
      </c>
      <c r="E784" s="37">
        <v>0</v>
      </c>
      <c r="F784" s="37" t="s">
        <v>4535</v>
      </c>
      <c r="G784" s="37" t="s">
        <v>4877</v>
      </c>
      <c r="H784" s="37" t="s">
        <v>3423</v>
      </c>
      <c r="I784" s="53">
        <v>2616297.12</v>
      </c>
    </row>
    <row r="785" spans="1:9" x14ac:dyDescent="0.25">
      <c r="A785" s="37">
        <v>815</v>
      </c>
      <c r="B785" s="37">
        <v>1248291</v>
      </c>
      <c r="C785" s="37" t="s">
        <v>4878</v>
      </c>
      <c r="D785" s="37" t="s">
        <v>3424</v>
      </c>
      <c r="E785" s="37">
        <v>0</v>
      </c>
      <c r="F785" s="37" t="s">
        <v>159</v>
      </c>
      <c r="G785" s="37" t="s">
        <v>4879</v>
      </c>
      <c r="H785" s="37" t="s">
        <v>3423</v>
      </c>
      <c r="I785" s="53">
        <v>26163371.52</v>
      </c>
    </row>
    <row r="786" spans="1:9" x14ac:dyDescent="0.25">
      <c r="A786" s="37">
        <v>815</v>
      </c>
      <c r="B786" s="37">
        <v>1248301</v>
      </c>
      <c r="C786" s="37" t="s">
        <v>4880</v>
      </c>
      <c r="D786" s="37" t="s">
        <v>3424</v>
      </c>
      <c r="E786" s="37">
        <v>0</v>
      </c>
      <c r="F786" s="37" t="s">
        <v>4535</v>
      </c>
      <c r="G786" s="37" t="s">
        <v>4881</v>
      </c>
      <c r="H786" s="37" t="s">
        <v>3423</v>
      </c>
      <c r="I786" s="53">
        <v>2168147.52</v>
      </c>
    </row>
    <row r="787" spans="1:9" x14ac:dyDescent="0.25">
      <c r="A787" s="37">
        <v>815</v>
      </c>
      <c r="B787" s="37">
        <v>1248302</v>
      </c>
      <c r="C787" s="37" t="s">
        <v>4882</v>
      </c>
      <c r="D787" s="37" t="s">
        <v>3424</v>
      </c>
      <c r="E787" s="37">
        <v>0</v>
      </c>
      <c r="F787" s="37" t="s">
        <v>4535</v>
      </c>
      <c r="G787" s="37" t="s">
        <v>4881</v>
      </c>
      <c r="H787" s="37" t="s">
        <v>3423</v>
      </c>
      <c r="I787" s="53">
        <v>1047683.64</v>
      </c>
    </row>
    <row r="788" spans="1:9" x14ac:dyDescent="0.25">
      <c r="A788" s="37">
        <v>815</v>
      </c>
      <c r="B788" s="37">
        <v>1248303</v>
      </c>
      <c r="C788" s="37" t="s">
        <v>4883</v>
      </c>
      <c r="D788" s="37" t="s">
        <v>3424</v>
      </c>
      <c r="E788" s="37">
        <v>0</v>
      </c>
      <c r="F788" s="37" t="s">
        <v>4884</v>
      </c>
      <c r="G788" s="37" t="s">
        <v>4885</v>
      </c>
      <c r="H788" s="37" t="s">
        <v>3423</v>
      </c>
      <c r="I788" s="53">
        <v>2266682.4</v>
      </c>
    </row>
    <row r="789" spans="1:9" x14ac:dyDescent="0.25">
      <c r="A789" s="37">
        <v>815</v>
      </c>
      <c r="B789" s="37">
        <v>1248304</v>
      </c>
      <c r="C789" s="37" t="s">
        <v>1919</v>
      </c>
      <c r="D789" s="37" t="s">
        <v>3424</v>
      </c>
      <c r="E789" s="37">
        <v>0</v>
      </c>
      <c r="F789" s="37" t="s">
        <v>4535</v>
      </c>
      <c r="G789" s="37" t="s">
        <v>4886</v>
      </c>
      <c r="H789" s="37" t="s">
        <v>3423</v>
      </c>
      <c r="I789" s="53">
        <v>5984402.1200000001</v>
      </c>
    </row>
    <row r="790" spans="1:9" x14ac:dyDescent="0.25">
      <c r="A790" s="37">
        <v>815</v>
      </c>
      <c r="B790" s="37">
        <v>1248305</v>
      </c>
      <c r="C790" s="37" t="s">
        <v>4887</v>
      </c>
      <c r="D790" s="37" t="s">
        <v>3424</v>
      </c>
      <c r="E790" s="37">
        <v>0</v>
      </c>
      <c r="F790" s="37" t="s">
        <v>4535</v>
      </c>
      <c r="G790" s="37" t="s">
        <v>4888</v>
      </c>
      <c r="H790" s="37" t="s">
        <v>3423</v>
      </c>
      <c r="I790" s="53">
        <v>450163.44</v>
      </c>
    </row>
    <row r="791" spans="1:9" x14ac:dyDescent="0.25">
      <c r="A791" s="37">
        <v>815</v>
      </c>
      <c r="B791" s="37">
        <v>1248306</v>
      </c>
      <c r="C791" s="37" t="s">
        <v>4889</v>
      </c>
      <c r="D791" s="37" t="s">
        <v>3424</v>
      </c>
      <c r="E791" s="37">
        <v>0</v>
      </c>
      <c r="F791" s="37" t="s">
        <v>4041</v>
      </c>
      <c r="G791" s="37" t="s">
        <v>4890</v>
      </c>
      <c r="H791" s="37" t="s">
        <v>3423</v>
      </c>
      <c r="I791" s="53">
        <v>7310113.2000000002</v>
      </c>
    </row>
    <row r="792" spans="1:9" x14ac:dyDescent="0.25">
      <c r="A792" s="37">
        <v>815</v>
      </c>
      <c r="B792" s="37">
        <v>1248307</v>
      </c>
      <c r="C792" s="37" t="s">
        <v>4891</v>
      </c>
      <c r="D792" s="37" t="s">
        <v>3424</v>
      </c>
      <c r="E792" s="37">
        <v>0</v>
      </c>
      <c r="F792" s="37" t="s">
        <v>143</v>
      </c>
      <c r="G792" s="37" t="s">
        <v>4892</v>
      </c>
      <c r="H792" s="37" t="s">
        <v>3423</v>
      </c>
      <c r="I792" s="53">
        <v>2387331.84</v>
      </c>
    </row>
    <row r="793" spans="1:9" x14ac:dyDescent="0.25">
      <c r="A793" s="37">
        <v>815</v>
      </c>
      <c r="B793" s="37">
        <v>1248308</v>
      </c>
      <c r="C793" s="37" t="s">
        <v>1150</v>
      </c>
      <c r="D793" s="37" t="s">
        <v>3424</v>
      </c>
      <c r="E793" s="37">
        <v>0</v>
      </c>
      <c r="F793" s="37" t="s">
        <v>2283</v>
      </c>
      <c r="G793" s="37" t="s">
        <v>4893</v>
      </c>
      <c r="H793" s="37" t="s">
        <v>3423</v>
      </c>
      <c r="I793" s="53">
        <v>321594</v>
      </c>
    </row>
    <row r="794" spans="1:9" x14ac:dyDescent="0.25">
      <c r="A794" s="37">
        <v>815</v>
      </c>
      <c r="B794" s="37">
        <v>1248310</v>
      </c>
      <c r="C794" s="37" t="s">
        <v>4894</v>
      </c>
      <c r="D794" s="37" t="s">
        <v>3424</v>
      </c>
      <c r="E794" s="37">
        <v>0</v>
      </c>
      <c r="F794" s="37" t="s">
        <v>4895</v>
      </c>
      <c r="G794" s="37" t="s">
        <v>4896</v>
      </c>
      <c r="H794" s="37" t="s">
        <v>3423</v>
      </c>
      <c r="I794" s="53">
        <v>8482026.3599999994</v>
      </c>
    </row>
    <row r="795" spans="1:9" x14ac:dyDescent="0.25">
      <c r="A795" s="37">
        <v>815</v>
      </c>
      <c r="B795" s="37">
        <v>1248311</v>
      </c>
      <c r="C795" s="37" t="s">
        <v>4897</v>
      </c>
      <c r="D795" s="37" t="s">
        <v>3424</v>
      </c>
      <c r="E795" s="37">
        <v>0</v>
      </c>
      <c r="F795" s="37" t="s">
        <v>4535</v>
      </c>
      <c r="G795" s="37" t="s">
        <v>4898</v>
      </c>
      <c r="H795" s="37" t="s">
        <v>3423</v>
      </c>
      <c r="I795" s="53">
        <v>1363309.92</v>
      </c>
    </row>
    <row r="796" spans="1:9" x14ac:dyDescent="0.25">
      <c r="A796" s="37">
        <v>815</v>
      </c>
      <c r="B796" s="37">
        <v>1248314</v>
      </c>
      <c r="C796" s="37" t="s">
        <v>4899</v>
      </c>
      <c r="D796" s="37" t="s">
        <v>3424</v>
      </c>
      <c r="E796" s="37">
        <v>0</v>
      </c>
      <c r="F796" s="37" t="s">
        <v>159</v>
      </c>
      <c r="G796" s="37" t="s">
        <v>4900</v>
      </c>
      <c r="H796" s="37" t="s">
        <v>3423</v>
      </c>
      <c r="I796" s="53">
        <v>854694.73</v>
      </c>
    </row>
    <row r="797" spans="1:9" x14ac:dyDescent="0.25">
      <c r="A797" s="37">
        <v>815</v>
      </c>
      <c r="B797" s="37">
        <v>1248315</v>
      </c>
      <c r="C797" s="37" t="s">
        <v>4901</v>
      </c>
      <c r="D797" s="37" t="s">
        <v>3424</v>
      </c>
      <c r="E797" s="37">
        <v>0</v>
      </c>
      <c r="F797" s="37" t="s">
        <v>3442</v>
      </c>
      <c r="G797" s="37" t="s">
        <v>4902</v>
      </c>
      <c r="H797" s="37" t="s">
        <v>3423</v>
      </c>
      <c r="I797" s="53">
        <v>690984</v>
      </c>
    </row>
    <row r="798" spans="1:9" x14ac:dyDescent="0.25">
      <c r="A798" s="37">
        <v>815</v>
      </c>
      <c r="B798" s="37">
        <v>1248319</v>
      </c>
      <c r="C798" s="37" t="s">
        <v>4903</v>
      </c>
      <c r="D798" s="37" t="s">
        <v>3424</v>
      </c>
      <c r="E798" s="37">
        <v>0</v>
      </c>
      <c r="F798" s="37" t="s">
        <v>4535</v>
      </c>
      <c r="G798" s="37" t="s">
        <v>4904</v>
      </c>
      <c r="H798" s="37" t="s">
        <v>3423</v>
      </c>
      <c r="I798" s="53">
        <v>1674645.3</v>
      </c>
    </row>
    <row r="799" spans="1:9" x14ac:dyDescent="0.25">
      <c r="A799" s="37">
        <v>815</v>
      </c>
      <c r="B799" s="37">
        <v>1248324</v>
      </c>
      <c r="C799" s="37" t="s">
        <v>4905</v>
      </c>
      <c r="D799" s="37" t="s">
        <v>3424</v>
      </c>
      <c r="E799" s="37">
        <v>0</v>
      </c>
      <c r="F799" s="37" t="s">
        <v>159</v>
      </c>
      <c r="G799" s="37" t="s">
        <v>4906</v>
      </c>
      <c r="H799" s="37" t="s">
        <v>3423</v>
      </c>
      <c r="I799" s="53">
        <v>184080</v>
      </c>
    </row>
    <row r="800" spans="1:9" x14ac:dyDescent="0.25">
      <c r="A800" s="37">
        <v>815</v>
      </c>
      <c r="B800" s="37">
        <v>1248325</v>
      </c>
      <c r="C800" s="37" t="s">
        <v>4907</v>
      </c>
      <c r="D800" s="37" t="s">
        <v>3424</v>
      </c>
      <c r="E800" s="37">
        <v>0</v>
      </c>
      <c r="F800" s="37" t="s">
        <v>4535</v>
      </c>
      <c r="G800" s="37" t="s">
        <v>4908</v>
      </c>
      <c r="H800" s="37" t="s">
        <v>3423</v>
      </c>
      <c r="I800" s="53">
        <v>29008082.879999999</v>
      </c>
    </row>
    <row r="801" spans="1:9" x14ac:dyDescent="0.25">
      <c r="A801" s="37">
        <v>815</v>
      </c>
      <c r="B801" s="37">
        <v>1248330</v>
      </c>
      <c r="C801" s="37" t="s">
        <v>2230</v>
      </c>
      <c r="D801" s="37" t="s">
        <v>3424</v>
      </c>
      <c r="E801" s="37">
        <v>0</v>
      </c>
      <c r="F801" s="37" t="s">
        <v>159</v>
      </c>
      <c r="G801" s="37" t="s">
        <v>4909</v>
      </c>
      <c r="H801" s="37" t="s">
        <v>3423</v>
      </c>
      <c r="I801" s="53">
        <v>8251759.5800000001</v>
      </c>
    </row>
    <row r="802" spans="1:9" x14ac:dyDescent="0.25">
      <c r="A802" s="37">
        <v>815</v>
      </c>
      <c r="B802" s="37">
        <v>1248334</v>
      </c>
      <c r="C802" s="37" t="s">
        <v>4910</v>
      </c>
      <c r="D802" s="37" t="s">
        <v>3424</v>
      </c>
      <c r="E802" s="37">
        <v>0</v>
      </c>
      <c r="F802" s="37" t="s">
        <v>4911</v>
      </c>
      <c r="G802" s="37" t="s">
        <v>4912</v>
      </c>
      <c r="H802" s="37" t="s">
        <v>3423</v>
      </c>
      <c r="I802" s="53">
        <v>31488</v>
      </c>
    </row>
    <row r="803" spans="1:9" x14ac:dyDescent="0.25">
      <c r="A803" s="37">
        <v>815</v>
      </c>
      <c r="B803" s="37">
        <v>1248339</v>
      </c>
      <c r="C803" s="37" t="s">
        <v>4913</v>
      </c>
      <c r="D803" s="37" t="s">
        <v>3424</v>
      </c>
      <c r="E803" s="37">
        <v>0</v>
      </c>
      <c r="F803" s="37" t="s">
        <v>159</v>
      </c>
      <c r="G803" s="37" t="s">
        <v>4914</v>
      </c>
      <c r="H803" s="37" t="s">
        <v>3423</v>
      </c>
      <c r="I803" s="53">
        <v>616413</v>
      </c>
    </row>
    <row r="804" spans="1:9" x14ac:dyDescent="0.25">
      <c r="A804" s="37">
        <v>815</v>
      </c>
      <c r="B804" s="37">
        <v>1248348</v>
      </c>
      <c r="C804" s="37" t="s">
        <v>1272</v>
      </c>
      <c r="D804" s="37" t="s">
        <v>3424</v>
      </c>
      <c r="E804" s="37">
        <v>0</v>
      </c>
      <c r="F804" s="37" t="s">
        <v>143</v>
      </c>
      <c r="G804" s="37" t="s">
        <v>4915</v>
      </c>
      <c r="H804" s="37" t="s">
        <v>3423</v>
      </c>
      <c r="I804" s="53">
        <v>140979</v>
      </c>
    </row>
    <row r="805" spans="1:9" x14ac:dyDescent="0.25">
      <c r="A805" s="37">
        <v>815</v>
      </c>
      <c r="B805" s="37">
        <v>1248354</v>
      </c>
      <c r="C805" s="37" t="s">
        <v>4916</v>
      </c>
      <c r="D805" s="37" t="s">
        <v>3424</v>
      </c>
      <c r="E805" s="37">
        <v>0</v>
      </c>
      <c r="F805" s="37" t="s">
        <v>3455</v>
      </c>
      <c r="G805" s="37" t="s">
        <v>4917</v>
      </c>
      <c r="H805" s="37" t="s">
        <v>3423</v>
      </c>
      <c r="I805" s="53">
        <v>468889.2</v>
      </c>
    </row>
    <row r="806" spans="1:9" x14ac:dyDescent="0.25">
      <c r="A806" s="37">
        <v>815</v>
      </c>
      <c r="B806" s="37">
        <v>1248356</v>
      </c>
      <c r="C806" s="37" t="s">
        <v>4918</v>
      </c>
      <c r="D806" s="37" t="s">
        <v>3424</v>
      </c>
      <c r="E806" s="37">
        <v>0</v>
      </c>
      <c r="F806" s="37" t="s">
        <v>159</v>
      </c>
      <c r="G806" s="37" t="s">
        <v>4919</v>
      </c>
      <c r="H806" s="37" t="s">
        <v>3423</v>
      </c>
      <c r="I806" s="53">
        <v>967968</v>
      </c>
    </row>
    <row r="807" spans="1:9" x14ac:dyDescent="0.25">
      <c r="A807" s="37">
        <v>815</v>
      </c>
      <c r="B807" s="37">
        <v>1248357</v>
      </c>
      <c r="C807" s="37" t="s">
        <v>2041</v>
      </c>
      <c r="D807" s="37" t="s">
        <v>3424</v>
      </c>
      <c r="E807" s="37">
        <v>0</v>
      </c>
      <c r="F807" s="37" t="s">
        <v>4535</v>
      </c>
      <c r="G807" s="37" t="s">
        <v>4920</v>
      </c>
      <c r="H807" s="37" t="s">
        <v>3423</v>
      </c>
      <c r="I807" s="53">
        <v>466723.8</v>
      </c>
    </row>
    <row r="808" spans="1:9" x14ac:dyDescent="0.25">
      <c r="A808" s="37">
        <v>815</v>
      </c>
      <c r="B808" s="37">
        <v>1248359</v>
      </c>
      <c r="C808" s="37" t="s">
        <v>4921</v>
      </c>
      <c r="D808" s="37" t="s">
        <v>3424</v>
      </c>
      <c r="E808" s="37">
        <v>0</v>
      </c>
      <c r="F808" s="37" t="s">
        <v>3442</v>
      </c>
      <c r="G808" s="37" t="s">
        <v>4922</v>
      </c>
      <c r="H808" s="37" t="s">
        <v>3423</v>
      </c>
      <c r="I808" s="53">
        <v>124937.4</v>
      </c>
    </row>
    <row r="809" spans="1:9" x14ac:dyDescent="0.25">
      <c r="A809" s="37">
        <v>815</v>
      </c>
      <c r="B809" s="37">
        <v>1248360</v>
      </c>
      <c r="C809" s="37" t="s">
        <v>2009</v>
      </c>
      <c r="D809" s="37" t="s">
        <v>3424</v>
      </c>
      <c r="E809" s="37">
        <v>0</v>
      </c>
      <c r="F809" s="37" t="s">
        <v>4535</v>
      </c>
      <c r="G809" s="37" t="s">
        <v>4923</v>
      </c>
      <c r="H809" s="37" t="s">
        <v>3423</v>
      </c>
      <c r="I809" s="53">
        <v>725454</v>
      </c>
    </row>
    <row r="810" spans="1:9" x14ac:dyDescent="0.25">
      <c r="A810" s="37">
        <v>815</v>
      </c>
      <c r="B810" s="37">
        <v>1248363</v>
      </c>
      <c r="C810" s="37" t="s">
        <v>4924</v>
      </c>
      <c r="D810" s="37" t="s">
        <v>3424</v>
      </c>
      <c r="E810" s="37">
        <v>0</v>
      </c>
      <c r="F810" s="37" t="s">
        <v>3683</v>
      </c>
      <c r="G810" s="37" t="s">
        <v>4925</v>
      </c>
      <c r="H810" s="37" t="s">
        <v>3423</v>
      </c>
      <c r="I810" s="53">
        <v>56640</v>
      </c>
    </row>
    <row r="811" spans="1:9" x14ac:dyDescent="0.25">
      <c r="A811" s="37">
        <v>815</v>
      </c>
      <c r="B811" s="37">
        <v>1248370</v>
      </c>
      <c r="C811" s="37" t="s">
        <v>4926</v>
      </c>
      <c r="D811" s="37" t="s">
        <v>3424</v>
      </c>
      <c r="E811" s="37">
        <v>0</v>
      </c>
      <c r="F811" s="37" t="s">
        <v>4927</v>
      </c>
      <c r="G811" s="37" t="s">
        <v>4928</v>
      </c>
      <c r="H811" s="37" t="s">
        <v>3423</v>
      </c>
      <c r="I811" s="53">
        <v>3362212.62</v>
      </c>
    </row>
    <row r="812" spans="1:9" x14ac:dyDescent="0.25">
      <c r="A812" s="37">
        <v>815</v>
      </c>
      <c r="B812" s="37">
        <v>1248372</v>
      </c>
      <c r="C812" s="37" t="s">
        <v>4929</v>
      </c>
      <c r="D812" s="37" t="s">
        <v>3424</v>
      </c>
      <c r="E812" s="37">
        <v>0</v>
      </c>
      <c r="F812" s="37" t="s">
        <v>143</v>
      </c>
      <c r="G812" s="37" t="s">
        <v>4930</v>
      </c>
      <c r="H812" s="37" t="s">
        <v>3423</v>
      </c>
      <c r="I812" s="53">
        <v>38193</v>
      </c>
    </row>
    <row r="813" spans="1:9" x14ac:dyDescent="0.25">
      <c r="A813" s="37">
        <v>815</v>
      </c>
      <c r="B813" s="37">
        <v>1248374</v>
      </c>
      <c r="C813" s="37" t="s">
        <v>4931</v>
      </c>
      <c r="D813" s="37" t="s">
        <v>3424</v>
      </c>
      <c r="E813" s="37">
        <v>0</v>
      </c>
      <c r="F813" s="37" t="s">
        <v>3455</v>
      </c>
      <c r="G813" s="37" t="s">
        <v>4932</v>
      </c>
      <c r="H813" s="37" t="s">
        <v>3423</v>
      </c>
      <c r="I813" s="53">
        <v>201539.99</v>
      </c>
    </row>
    <row r="814" spans="1:9" x14ac:dyDescent="0.25">
      <c r="A814" s="37">
        <v>815</v>
      </c>
      <c r="B814" s="37">
        <v>1248375</v>
      </c>
      <c r="C814" s="37" t="s">
        <v>4933</v>
      </c>
      <c r="D814" s="37" t="s">
        <v>3424</v>
      </c>
      <c r="E814" s="37">
        <v>0</v>
      </c>
      <c r="F814" s="37" t="s">
        <v>4535</v>
      </c>
      <c r="G814" s="37" t="s">
        <v>4934</v>
      </c>
      <c r="H814" s="37" t="s">
        <v>3423</v>
      </c>
      <c r="I814" s="53">
        <v>3160958.4</v>
      </c>
    </row>
    <row r="815" spans="1:9" x14ac:dyDescent="0.25">
      <c r="A815" s="37">
        <v>815</v>
      </c>
      <c r="B815" s="37">
        <v>1248381</v>
      </c>
      <c r="C815" s="37" t="s">
        <v>4935</v>
      </c>
      <c r="D815" s="37" t="s">
        <v>3424</v>
      </c>
      <c r="E815" s="37">
        <v>0</v>
      </c>
      <c r="F815" s="37" t="s">
        <v>4535</v>
      </c>
      <c r="G815" s="37" t="s">
        <v>4936</v>
      </c>
      <c r="H815" s="37" t="s">
        <v>3423</v>
      </c>
      <c r="I815" s="53">
        <v>2109832.38</v>
      </c>
    </row>
    <row r="816" spans="1:9" x14ac:dyDescent="0.25">
      <c r="A816" s="37">
        <v>815</v>
      </c>
      <c r="B816" s="37">
        <v>1248382</v>
      </c>
      <c r="C816" s="37" t="s">
        <v>4937</v>
      </c>
      <c r="D816" s="37" t="s">
        <v>3424</v>
      </c>
      <c r="E816" s="37">
        <v>0</v>
      </c>
      <c r="F816" s="37" t="s">
        <v>159</v>
      </c>
      <c r="G816" s="37" t="s">
        <v>4938</v>
      </c>
      <c r="H816" s="37" t="s">
        <v>3423</v>
      </c>
      <c r="I816" s="53">
        <v>47040</v>
      </c>
    </row>
    <row r="817" spans="1:9" x14ac:dyDescent="0.25">
      <c r="A817" s="37">
        <v>815</v>
      </c>
      <c r="B817" s="37">
        <v>1248383</v>
      </c>
      <c r="C817" s="37" t="s">
        <v>4939</v>
      </c>
      <c r="D817" s="37" t="s">
        <v>3424</v>
      </c>
      <c r="E817" s="37">
        <v>0</v>
      </c>
      <c r="F817" s="37" t="s">
        <v>157</v>
      </c>
      <c r="G817" s="37" t="s">
        <v>4940</v>
      </c>
      <c r="H817" s="37" t="s">
        <v>3423</v>
      </c>
      <c r="I817" s="53">
        <v>141318</v>
      </c>
    </row>
    <row r="818" spans="1:9" x14ac:dyDescent="0.25">
      <c r="A818" s="37">
        <v>815</v>
      </c>
      <c r="B818" s="37">
        <v>1248384</v>
      </c>
      <c r="C818" s="37" t="s">
        <v>4941</v>
      </c>
      <c r="D818" s="37" t="s">
        <v>3424</v>
      </c>
      <c r="E818" s="37">
        <v>0</v>
      </c>
      <c r="F818" s="37" t="s">
        <v>3442</v>
      </c>
      <c r="G818" s="37" t="s">
        <v>4942</v>
      </c>
      <c r="H818" s="37" t="s">
        <v>3423</v>
      </c>
      <c r="I818" s="53">
        <v>117024</v>
      </c>
    </row>
    <row r="819" spans="1:9" x14ac:dyDescent="0.25">
      <c r="A819" s="37">
        <v>815</v>
      </c>
      <c r="B819" s="37">
        <v>1248385</v>
      </c>
      <c r="C819" s="37" t="s">
        <v>4943</v>
      </c>
      <c r="D819" s="37" t="s">
        <v>3424</v>
      </c>
      <c r="E819" s="37">
        <v>0</v>
      </c>
      <c r="F819" s="37" t="s">
        <v>4535</v>
      </c>
      <c r="G819" s="37" t="s">
        <v>4944</v>
      </c>
      <c r="H819" s="37" t="s">
        <v>3423</v>
      </c>
      <c r="I819" s="53">
        <v>956448</v>
      </c>
    </row>
    <row r="820" spans="1:9" x14ac:dyDescent="0.25">
      <c r="A820" s="37">
        <v>815</v>
      </c>
      <c r="B820" s="37">
        <v>1248387</v>
      </c>
      <c r="C820" s="37" t="s">
        <v>4945</v>
      </c>
      <c r="D820" s="37" t="s">
        <v>3424</v>
      </c>
      <c r="E820" s="37">
        <v>0</v>
      </c>
      <c r="F820" s="37" t="s">
        <v>143</v>
      </c>
      <c r="G820" s="37" t="s">
        <v>4946</v>
      </c>
      <c r="H820" s="37" t="s">
        <v>3423</v>
      </c>
      <c r="I820" s="53">
        <v>84500.13</v>
      </c>
    </row>
    <row r="821" spans="1:9" x14ac:dyDescent="0.25">
      <c r="A821" s="37">
        <v>815</v>
      </c>
      <c r="B821" s="37">
        <v>1248392</v>
      </c>
      <c r="C821" s="37" t="s">
        <v>4947</v>
      </c>
      <c r="D821" s="37" t="s">
        <v>3424</v>
      </c>
      <c r="E821" s="37">
        <v>0</v>
      </c>
      <c r="F821" s="37" t="s">
        <v>3571</v>
      </c>
      <c r="G821" s="37" t="s">
        <v>4948</v>
      </c>
      <c r="H821" s="37" t="s">
        <v>3423</v>
      </c>
      <c r="I821" s="53">
        <v>22752</v>
      </c>
    </row>
    <row r="822" spans="1:9" x14ac:dyDescent="0.25">
      <c r="A822" s="37">
        <v>815</v>
      </c>
      <c r="B822" s="37">
        <v>1248396</v>
      </c>
      <c r="C822" s="37" t="s">
        <v>4949</v>
      </c>
      <c r="D822" s="37" t="s">
        <v>3424</v>
      </c>
      <c r="E822" s="37">
        <v>0</v>
      </c>
      <c r="F822" s="37" t="s">
        <v>3554</v>
      </c>
      <c r="G822" s="37" t="s">
        <v>4950</v>
      </c>
      <c r="H822" s="37" t="s">
        <v>3423</v>
      </c>
      <c r="I822" s="53">
        <v>121344</v>
      </c>
    </row>
    <row r="823" spans="1:9" x14ac:dyDescent="0.25">
      <c r="A823" s="37">
        <v>815</v>
      </c>
      <c r="B823" s="37">
        <v>1248398</v>
      </c>
      <c r="C823" s="37" t="s">
        <v>4951</v>
      </c>
      <c r="D823" s="37" t="s">
        <v>3424</v>
      </c>
      <c r="E823" s="37">
        <v>0</v>
      </c>
      <c r="F823" s="37" t="s">
        <v>4927</v>
      </c>
      <c r="G823" s="37" t="s">
        <v>4952</v>
      </c>
      <c r="H823" s="37" t="s">
        <v>3423</v>
      </c>
      <c r="I823" s="53">
        <v>1029358.8</v>
      </c>
    </row>
    <row r="824" spans="1:9" x14ac:dyDescent="0.25">
      <c r="A824" s="37">
        <v>815</v>
      </c>
      <c r="B824" s="37">
        <v>1248399</v>
      </c>
      <c r="C824" s="37" t="s">
        <v>4953</v>
      </c>
      <c r="D824" s="37" t="s">
        <v>3424</v>
      </c>
      <c r="E824" s="37">
        <v>0</v>
      </c>
      <c r="F824" s="37" t="s">
        <v>4895</v>
      </c>
      <c r="G824" s="37" t="s">
        <v>4954</v>
      </c>
      <c r="H824" s="37" t="s">
        <v>3423</v>
      </c>
      <c r="I824" s="53">
        <v>3962736.9</v>
      </c>
    </row>
    <row r="825" spans="1:9" x14ac:dyDescent="0.25">
      <c r="A825" s="37">
        <v>815</v>
      </c>
      <c r="B825" s="37">
        <v>1248400</v>
      </c>
      <c r="C825" s="37" t="s">
        <v>4955</v>
      </c>
      <c r="D825" s="37" t="s">
        <v>3424</v>
      </c>
      <c r="E825" s="37">
        <v>0</v>
      </c>
      <c r="F825" s="37" t="s">
        <v>4535</v>
      </c>
      <c r="G825" s="37" t="s">
        <v>4956</v>
      </c>
      <c r="H825" s="37" t="s">
        <v>3423</v>
      </c>
      <c r="I825" s="53">
        <v>2893067.91</v>
      </c>
    </row>
    <row r="826" spans="1:9" x14ac:dyDescent="0.25">
      <c r="A826" s="37">
        <v>815</v>
      </c>
      <c r="B826" s="37">
        <v>1248403</v>
      </c>
      <c r="C826" s="37" t="s">
        <v>4957</v>
      </c>
      <c r="D826" s="37" t="s">
        <v>3424</v>
      </c>
      <c r="E826" s="37">
        <v>0</v>
      </c>
      <c r="F826" s="37" t="s">
        <v>3448</v>
      </c>
      <c r="G826" s="37" t="s">
        <v>4958</v>
      </c>
      <c r="H826" s="37" t="s">
        <v>3423</v>
      </c>
      <c r="I826" s="53">
        <v>1191110.3999999999</v>
      </c>
    </row>
    <row r="827" spans="1:9" x14ac:dyDescent="0.25">
      <c r="A827" s="37">
        <v>815</v>
      </c>
      <c r="B827" s="37">
        <v>1248404</v>
      </c>
      <c r="C827" s="37" t="s">
        <v>4959</v>
      </c>
      <c r="D827" s="37" t="s">
        <v>3424</v>
      </c>
      <c r="E827" s="37">
        <v>0</v>
      </c>
      <c r="F827" s="37" t="s">
        <v>4535</v>
      </c>
      <c r="G827" s="37" t="s">
        <v>4960</v>
      </c>
      <c r="H827" s="37" t="s">
        <v>3423</v>
      </c>
      <c r="I827" s="53">
        <v>580487.04</v>
      </c>
    </row>
    <row r="828" spans="1:9" x14ac:dyDescent="0.25">
      <c r="A828" s="37">
        <v>815</v>
      </c>
      <c r="B828" s="37">
        <v>1248412</v>
      </c>
      <c r="C828" s="37" t="s">
        <v>4961</v>
      </c>
      <c r="D828" s="37" t="s">
        <v>3424</v>
      </c>
      <c r="E828" s="37">
        <v>0</v>
      </c>
      <c r="F828" s="37" t="s">
        <v>143</v>
      </c>
      <c r="G828" s="37" t="s">
        <v>4962</v>
      </c>
      <c r="H828" s="37" t="s">
        <v>3423</v>
      </c>
      <c r="I828" s="53">
        <v>3874962</v>
      </c>
    </row>
    <row r="829" spans="1:9" x14ac:dyDescent="0.25">
      <c r="A829" s="37">
        <v>815</v>
      </c>
      <c r="B829" s="37">
        <v>1248414</v>
      </c>
      <c r="C829" s="37" t="s">
        <v>1321</v>
      </c>
      <c r="D829" s="37" t="s">
        <v>3424</v>
      </c>
      <c r="E829" s="37">
        <v>0</v>
      </c>
      <c r="F829" s="37" t="s">
        <v>159</v>
      </c>
      <c r="G829" s="37" t="s">
        <v>4963</v>
      </c>
      <c r="H829" s="37" t="s">
        <v>3423</v>
      </c>
      <c r="I829" s="53">
        <v>1190460</v>
      </c>
    </row>
    <row r="830" spans="1:9" x14ac:dyDescent="0.25">
      <c r="A830" s="37">
        <v>815</v>
      </c>
      <c r="B830" s="37">
        <v>1248415</v>
      </c>
      <c r="C830" s="37" t="s">
        <v>4964</v>
      </c>
      <c r="D830" s="37" t="s">
        <v>3424</v>
      </c>
      <c r="E830" s="37">
        <v>0</v>
      </c>
      <c r="F830" s="37" t="s">
        <v>159</v>
      </c>
      <c r="G830" s="37" t="s">
        <v>4965</v>
      </c>
      <c r="H830" s="37" t="s">
        <v>3423</v>
      </c>
      <c r="I830" s="53">
        <v>9774520.8000000007</v>
      </c>
    </row>
    <row r="831" spans="1:9" x14ac:dyDescent="0.25">
      <c r="A831" s="37">
        <v>815</v>
      </c>
      <c r="B831" s="37">
        <v>1248416</v>
      </c>
      <c r="C831" s="37" t="s">
        <v>4966</v>
      </c>
      <c r="D831" s="37" t="s">
        <v>3424</v>
      </c>
      <c r="E831" s="37">
        <v>0</v>
      </c>
      <c r="F831" s="37" t="s">
        <v>4535</v>
      </c>
      <c r="G831" s="37" t="s">
        <v>4967</v>
      </c>
      <c r="H831" s="37" t="s">
        <v>3423</v>
      </c>
      <c r="I831" s="53">
        <v>1300323.6000000001</v>
      </c>
    </row>
    <row r="832" spans="1:9" x14ac:dyDescent="0.25">
      <c r="A832" s="37">
        <v>815</v>
      </c>
      <c r="B832" s="37">
        <v>1248417</v>
      </c>
      <c r="C832" s="37" t="s">
        <v>2187</v>
      </c>
      <c r="D832" s="37" t="s">
        <v>3424</v>
      </c>
      <c r="E832" s="37">
        <v>0</v>
      </c>
      <c r="F832" s="37" t="s">
        <v>3627</v>
      </c>
      <c r="G832" s="37" t="s">
        <v>4968</v>
      </c>
      <c r="H832" s="37" t="s">
        <v>3423</v>
      </c>
      <c r="I832" s="53">
        <v>978924.18</v>
      </c>
    </row>
    <row r="833" spans="1:9" x14ac:dyDescent="0.25">
      <c r="A833" s="37">
        <v>815</v>
      </c>
      <c r="B833" s="37">
        <v>1248418</v>
      </c>
      <c r="C833" s="37" t="s">
        <v>4969</v>
      </c>
      <c r="D833" s="37" t="s">
        <v>3424</v>
      </c>
      <c r="E833" s="37">
        <v>0</v>
      </c>
      <c r="F833" s="37" t="s">
        <v>3455</v>
      </c>
      <c r="G833" s="37" t="s">
        <v>4970</v>
      </c>
      <c r="H833" s="37" t="s">
        <v>3423</v>
      </c>
      <c r="I833" s="53">
        <v>79163.87</v>
      </c>
    </row>
    <row r="834" spans="1:9" x14ac:dyDescent="0.25">
      <c r="A834" s="37">
        <v>815</v>
      </c>
      <c r="B834" s="37">
        <v>1248421</v>
      </c>
      <c r="C834" s="37" t="s">
        <v>4971</v>
      </c>
      <c r="D834" s="37" t="s">
        <v>3424</v>
      </c>
      <c r="E834" s="37">
        <v>0</v>
      </c>
      <c r="F834" s="37" t="s">
        <v>2283</v>
      </c>
      <c r="G834" s="37" t="s">
        <v>4972</v>
      </c>
      <c r="H834" s="37" t="s">
        <v>3423</v>
      </c>
      <c r="I834" s="53">
        <v>116220</v>
      </c>
    </row>
    <row r="835" spans="1:9" x14ac:dyDescent="0.25">
      <c r="A835" s="37">
        <v>815</v>
      </c>
      <c r="B835" s="37">
        <v>1248431</v>
      </c>
      <c r="C835" s="37" t="s">
        <v>4973</v>
      </c>
      <c r="D835" s="37" t="s">
        <v>3424</v>
      </c>
      <c r="E835" s="37">
        <v>0</v>
      </c>
      <c r="F835" s="37" t="s">
        <v>3683</v>
      </c>
      <c r="G835" s="37" t="s">
        <v>4974</v>
      </c>
      <c r="H835" s="37" t="s">
        <v>3423</v>
      </c>
      <c r="I835" s="53">
        <v>758040</v>
      </c>
    </row>
    <row r="836" spans="1:9" x14ac:dyDescent="0.25">
      <c r="A836" s="37">
        <v>815</v>
      </c>
      <c r="B836" s="37">
        <v>1248438</v>
      </c>
      <c r="C836" s="37" t="s">
        <v>4975</v>
      </c>
      <c r="D836" s="37" t="s">
        <v>3424</v>
      </c>
      <c r="E836" s="37">
        <v>0</v>
      </c>
      <c r="F836" s="37" t="s">
        <v>4535</v>
      </c>
      <c r="G836" s="37" t="s">
        <v>4976</v>
      </c>
      <c r="H836" s="37" t="s">
        <v>3423</v>
      </c>
      <c r="I836" s="53">
        <v>4549322.4000000004</v>
      </c>
    </row>
    <row r="837" spans="1:9" x14ac:dyDescent="0.25">
      <c r="A837" s="37">
        <v>815</v>
      </c>
      <c r="B837" s="37">
        <v>1248439</v>
      </c>
      <c r="C837" s="37" t="s">
        <v>4977</v>
      </c>
      <c r="D837" s="37" t="s">
        <v>3424</v>
      </c>
      <c r="E837" s="37">
        <v>0</v>
      </c>
      <c r="F837" s="37" t="s">
        <v>2283</v>
      </c>
      <c r="G837" s="37" t="s">
        <v>4978</v>
      </c>
      <c r="H837" s="37" t="s">
        <v>3423</v>
      </c>
      <c r="I837" s="53">
        <v>32400</v>
      </c>
    </row>
    <row r="838" spans="1:9" x14ac:dyDescent="0.25">
      <c r="A838" s="37">
        <v>815</v>
      </c>
      <c r="B838" s="37">
        <v>1248447</v>
      </c>
      <c r="C838" s="37" t="s">
        <v>4979</v>
      </c>
      <c r="D838" s="37" t="s">
        <v>3424</v>
      </c>
      <c r="E838" s="37">
        <v>0</v>
      </c>
      <c r="F838" s="37" t="s">
        <v>159</v>
      </c>
      <c r="G838" s="37" t="s">
        <v>4980</v>
      </c>
      <c r="H838" s="37" t="s">
        <v>3423</v>
      </c>
      <c r="I838" s="53">
        <v>60789.5</v>
      </c>
    </row>
    <row r="839" spans="1:9" x14ac:dyDescent="0.25">
      <c r="A839" s="37">
        <v>815</v>
      </c>
      <c r="B839" s="37">
        <v>1248452</v>
      </c>
      <c r="C839" s="37" t="s">
        <v>4981</v>
      </c>
      <c r="D839" s="37" t="s">
        <v>3424</v>
      </c>
      <c r="E839" s="37">
        <v>0</v>
      </c>
      <c r="F839" s="37" t="s">
        <v>4535</v>
      </c>
      <c r="G839" s="37" t="s">
        <v>4982</v>
      </c>
      <c r="H839" s="37" t="s">
        <v>3423</v>
      </c>
      <c r="I839" s="53">
        <v>542233.43999999994</v>
      </c>
    </row>
    <row r="840" spans="1:9" x14ac:dyDescent="0.25">
      <c r="A840" s="37">
        <v>815</v>
      </c>
      <c r="B840" s="37">
        <v>1248453</v>
      </c>
      <c r="C840" s="37" t="s">
        <v>4983</v>
      </c>
      <c r="D840" s="37" t="s">
        <v>3424</v>
      </c>
      <c r="E840" s="37">
        <v>0</v>
      </c>
      <c r="F840" s="37" t="s">
        <v>4984</v>
      </c>
      <c r="G840" s="37" t="s">
        <v>4985</v>
      </c>
      <c r="H840" s="37" t="s">
        <v>3423</v>
      </c>
      <c r="I840" s="53">
        <v>1214821.8</v>
      </c>
    </row>
    <row r="841" spans="1:9" x14ac:dyDescent="0.25">
      <c r="A841" s="37">
        <v>815</v>
      </c>
      <c r="B841" s="37">
        <v>1248454</v>
      </c>
      <c r="C841" s="37" t="s">
        <v>4986</v>
      </c>
      <c r="D841" s="37" t="s">
        <v>3424</v>
      </c>
      <c r="E841" s="37">
        <v>0</v>
      </c>
      <c r="F841" s="37" t="s">
        <v>4984</v>
      </c>
      <c r="G841" s="37" t="s">
        <v>4987</v>
      </c>
      <c r="H841" s="37" t="s">
        <v>3423</v>
      </c>
      <c r="I841" s="53">
        <v>2808851.4</v>
      </c>
    </row>
    <row r="842" spans="1:9" x14ac:dyDescent="0.25">
      <c r="A842" s="37">
        <v>815</v>
      </c>
      <c r="B842" s="37">
        <v>1248455</v>
      </c>
      <c r="C842" s="37" t="s">
        <v>4988</v>
      </c>
      <c r="D842" s="37" t="s">
        <v>3424</v>
      </c>
      <c r="E842" s="37">
        <v>0</v>
      </c>
      <c r="F842" s="37" t="s">
        <v>159</v>
      </c>
      <c r="G842" s="37" t="s">
        <v>4989</v>
      </c>
      <c r="H842" s="37" t="s">
        <v>3423</v>
      </c>
      <c r="I842" s="53">
        <v>46656</v>
      </c>
    </row>
    <row r="843" spans="1:9" x14ac:dyDescent="0.25">
      <c r="A843" s="37">
        <v>815</v>
      </c>
      <c r="B843" s="37">
        <v>1248467</v>
      </c>
      <c r="C843" s="37" t="s">
        <v>4990</v>
      </c>
      <c r="D843" s="37" t="s">
        <v>3424</v>
      </c>
      <c r="E843" s="37">
        <v>0</v>
      </c>
      <c r="F843" s="37" t="s">
        <v>4472</v>
      </c>
      <c r="G843" s="37" t="s">
        <v>4991</v>
      </c>
      <c r="H843" s="37" t="s">
        <v>3423</v>
      </c>
      <c r="I843" s="53">
        <v>78264</v>
      </c>
    </row>
    <row r="844" spans="1:9" x14ac:dyDescent="0.25">
      <c r="A844" s="37">
        <v>815</v>
      </c>
      <c r="B844" s="37">
        <v>1248468</v>
      </c>
      <c r="C844" s="37" t="s">
        <v>4992</v>
      </c>
      <c r="D844" s="37" t="s">
        <v>3424</v>
      </c>
      <c r="E844" s="37">
        <v>0</v>
      </c>
      <c r="F844" s="37" t="s">
        <v>3478</v>
      </c>
      <c r="G844" s="37" t="s">
        <v>4993</v>
      </c>
      <c r="H844" s="37" t="s">
        <v>3423</v>
      </c>
      <c r="I844" s="53">
        <v>688368</v>
      </c>
    </row>
    <row r="845" spans="1:9" x14ac:dyDescent="0.25">
      <c r="A845" s="37">
        <v>815</v>
      </c>
      <c r="B845" s="37">
        <v>1248469</v>
      </c>
      <c r="C845" s="37" t="s">
        <v>4994</v>
      </c>
      <c r="D845" s="37" t="s">
        <v>3424</v>
      </c>
      <c r="E845" s="37">
        <v>0</v>
      </c>
      <c r="F845" s="37" t="s">
        <v>3442</v>
      </c>
      <c r="G845" s="37" t="s">
        <v>4995</v>
      </c>
      <c r="H845" s="37" t="s">
        <v>3423</v>
      </c>
      <c r="I845" s="53">
        <v>1036962</v>
      </c>
    </row>
    <row r="846" spans="1:9" x14ac:dyDescent="0.25">
      <c r="A846" s="37">
        <v>815</v>
      </c>
      <c r="B846" s="37">
        <v>1248475</v>
      </c>
      <c r="C846" s="37" t="s">
        <v>4996</v>
      </c>
      <c r="D846" s="37" t="s">
        <v>3424</v>
      </c>
      <c r="E846" s="37">
        <v>0</v>
      </c>
      <c r="F846" s="37" t="s">
        <v>3455</v>
      </c>
      <c r="G846" s="37" t="s">
        <v>4997</v>
      </c>
      <c r="H846" s="37" t="s">
        <v>3423</v>
      </c>
      <c r="I846" s="53">
        <v>338490</v>
      </c>
    </row>
    <row r="847" spans="1:9" x14ac:dyDescent="0.25">
      <c r="A847" s="37">
        <v>815</v>
      </c>
      <c r="B847" s="37">
        <v>1248480</v>
      </c>
      <c r="C847" s="37" t="s">
        <v>4998</v>
      </c>
      <c r="D847" s="37" t="s">
        <v>3424</v>
      </c>
      <c r="E847" s="37">
        <v>0</v>
      </c>
      <c r="F847" s="37" t="s">
        <v>2284</v>
      </c>
      <c r="G847" s="37" t="s">
        <v>4999</v>
      </c>
      <c r="H847" s="37" t="s">
        <v>3423</v>
      </c>
      <c r="I847" s="53">
        <v>160878.95000000001</v>
      </c>
    </row>
    <row r="848" spans="1:9" x14ac:dyDescent="0.25">
      <c r="A848" s="37">
        <v>815</v>
      </c>
      <c r="B848" s="37">
        <v>1248481</v>
      </c>
      <c r="C848" s="37" t="s">
        <v>5000</v>
      </c>
      <c r="D848" s="37" t="s">
        <v>3424</v>
      </c>
      <c r="E848" s="37">
        <v>0</v>
      </c>
      <c r="F848" s="37" t="s">
        <v>3526</v>
      </c>
      <c r="G848" s="37" t="s">
        <v>5001</v>
      </c>
      <c r="H848" s="37" t="s">
        <v>3423</v>
      </c>
      <c r="I848" s="53">
        <v>15168</v>
      </c>
    </row>
    <row r="849" spans="1:9" x14ac:dyDescent="0.25">
      <c r="A849" s="37">
        <v>815</v>
      </c>
      <c r="B849" s="37">
        <v>1248485</v>
      </c>
      <c r="C849" s="37" t="s">
        <v>5002</v>
      </c>
      <c r="D849" s="37" t="s">
        <v>3424</v>
      </c>
      <c r="E849" s="37">
        <v>0</v>
      </c>
      <c r="F849" s="37" t="s">
        <v>3949</v>
      </c>
      <c r="G849" s="37" t="s">
        <v>5003</v>
      </c>
      <c r="H849" s="37" t="s">
        <v>3423</v>
      </c>
      <c r="I849" s="53">
        <v>247608</v>
      </c>
    </row>
    <row r="850" spans="1:9" x14ac:dyDescent="0.25">
      <c r="A850" s="37">
        <v>815</v>
      </c>
      <c r="B850" s="37">
        <v>1248487</v>
      </c>
      <c r="C850" s="37" t="s">
        <v>2019</v>
      </c>
      <c r="D850" s="37" t="s">
        <v>3424</v>
      </c>
      <c r="E850" s="37">
        <v>0</v>
      </c>
      <c r="F850" s="37" t="s">
        <v>5004</v>
      </c>
      <c r="G850" s="37" t="s">
        <v>5005</v>
      </c>
      <c r="H850" s="37" t="s">
        <v>3423</v>
      </c>
      <c r="I850" s="53">
        <v>637187.4</v>
      </c>
    </row>
    <row r="851" spans="1:9" x14ac:dyDescent="0.25">
      <c r="A851" s="37">
        <v>815</v>
      </c>
      <c r="B851" s="37">
        <v>1248488</v>
      </c>
      <c r="C851" s="37" t="s">
        <v>5006</v>
      </c>
      <c r="D851" s="37" t="s">
        <v>3424</v>
      </c>
      <c r="E851" s="37">
        <v>0</v>
      </c>
      <c r="F851" s="37" t="s">
        <v>3627</v>
      </c>
      <c r="G851" s="37" t="s">
        <v>5007</v>
      </c>
      <c r="H851" s="37" t="s">
        <v>3423</v>
      </c>
      <c r="I851" s="53">
        <v>41923.800000000003</v>
      </c>
    </row>
    <row r="852" spans="1:9" x14ac:dyDescent="0.25">
      <c r="A852" s="37">
        <v>815</v>
      </c>
      <c r="B852" s="37">
        <v>1248490</v>
      </c>
      <c r="C852" s="37" t="s">
        <v>2038</v>
      </c>
      <c r="D852" s="37" t="s">
        <v>3424</v>
      </c>
      <c r="E852" s="37">
        <v>0</v>
      </c>
      <c r="F852" s="37" t="s">
        <v>4535</v>
      </c>
      <c r="G852" s="37" t="s">
        <v>5008</v>
      </c>
      <c r="H852" s="37" t="s">
        <v>3423</v>
      </c>
      <c r="I852" s="53">
        <v>5747188.5599999996</v>
      </c>
    </row>
    <row r="853" spans="1:9" x14ac:dyDescent="0.25">
      <c r="A853" s="37">
        <v>815</v>
      </c>
      <c r="B853" s="37">
        <v>1248491</v>
      </c>
      <c r="C853" s="37" t="s">
        <v>5009</v>
      </c>
      <c r="D853" s="37" t="s">
        <v>3424</v>
      </c>
      <c r="E853" s="37">
        <v>0</v>
      </c>
      <c r="F853" s="37" t="s">
        <v>3434</v>
      </c>
      <c r="G853" s="37" t="s">
        <v>5010</v>
      </c>
      <c r="H853" s="37" t="s">
        <v>3423</v>
      </c>
      <c r="I853" s="53">
        <v>6585091.5099999998</v>
      </c>
    </row>
    <row r="854" spans="1:9" x14ac:dyDescent="0.25">
      <c r="A854" s="37">
        <v>815</v>
      </c>
      <c r="B854" s="37">
        <v>1248493</v>
      </c>
      <c r="C854" s="37" t="s">
        <v>5011</v>
      </c>
      <c r="D854" s="37" t="s">
        <v>3424</v>
      </c>
      <c r="E854" s="37">
        <v>0</v>
      </c>
      <c r="F854" s="37" t="s">
        <v>159</v>
      </c>
      <c r="G854" s="37" t="s">
        <v>5012</v>
      </c>
      <c r="H854" s="37" t="s">
        <v>3423</v>
      </c>
      <c r="I854" s="53">
        <v>378461.88</v>
      </c>
    </row>
    <row r="855" spans="1:9" x14ac:dyDescent="0.25">
      <c r="A855" s="37">
        <v>815</v>
      </c>
      <c r="B855" s="37">
        <v>1248494</v>
      </c>
      <c r="C855" s="37" t="s">
        <v>5013</v>
      </c>
      <c r="D855" s="37" t="s">
        <v>3424</v>
      </c>
      <c r="E855" s="37">
        <v>0</v>
      </c>
      <c r="F855" s="37" t="s">
        <v>3442</v>
      </c>
      <c r="G855" s="37" t="s">
        <v>5014</v>
      </c>
      <c r="H855" s="37" t="s">
        <v>3423</v>
      </c>
      <c r="I855" s="53">
        <v>369132</v>
      </c>
    </row>
    <row r="856" spans="1:9" x14ac:dyDescent="0.25">
      <c r="A856" s="37">
        <v>815</v>
      </c>
      <c r="B856" s="37">
        <v>1248496</v>
      </c>
      <c r="C856" s="37" t="s">
        <v>1274</v>
      </c>
      <c r="D856" s="37" t="s">
        <v>3424</v>
      </c>
      <c r="E856" s="37">
        <v>0</v>
      </c>
      <c r="F856" s="37" t="s">
        <v>2283</v>
      </c>
      <c r="G856" s="37" t="s">
        <v>5015</v>
      </c>
      <c r="H856" s="37" t="s">
        <v>3423</v>
      </c>
      <c r="I856" s="53">
        <v>139416</v>
      </c>
    </row>
    <row r="857" spans="1:9" x14ac:dyDescent="0.25">
      <c r="A857" s="37">
        <v>815</v>
      </c>
      <c r="B857" s="37">
        <v>1248499</v>
      </c>
      <c r="C857" s="37" t="s">
        <v>5016</v>
      </c>
      <c r="D857" s="37" t="s">
        <v>3424</v>
      </c>
      <c r="E857" s="37">
        <v>0</v>
      </c>
      <c r="F857" s="37" t="s">
        <v>159</v>
      </c>
      <c r="G857" s="37" t="s">
        <v>5017</v>
      </c>
      <c r="H857" s="37" t="s">
        <v>3423</v>
      </c>
      <c r="I857" s="53">
        <v>125546.4</v>
      </c>
    </row>
    <row r="858" spans="1:9" x14ac:dyDescent="0.25">
      <c r="A858" s="37">
        <v>815</v>
      </c>
      <c r="B858" s="37">
        <v>1248501</v>
      </c>
      <c r="C858" s="37" t="s">
        <v>5018</v>
      </c>
      <c r="D858" s="37" t="s">
        <v>3424</v>
      </c>
      <c r="E858" s="37">
        <v>0</v>
      </c>
      <c r="F858" s="37" t="s">
        <v>143</v>
      </c>
      <c r="G858" s="37" t="s">
        <v>5019</v>
      </c>
      <c r="H858" s="37" t="s">
        <v>3423</v>
      </c>
      <c r="I858" s="53">
        <v>39420</v>
      </c>
    </row>
    <row r="859" spans="1:9" x14ac:dyDescent="0.25">
      <c r="A859" s="37">
        <v>815</v>
      </c>
      <c r="B859" s="37">
        <v>1248507</v>
      </c>
      <c r="C859" s="37" t="s">
        <v>5020</v>
      </c>
      <c r="D859" s="37" t="s">
        <v>3424</v>
      </c>
      <c r="E859" s="37">
        <v>0</v>
      </c>
      <c r="F859" s="37" t="s">
        <v>159</v>
      </c>
      <c r="G859" s="37" t="s">
        <v>4497</v>
      </c>
      <c r="H859" s="37" t="s">
        <v>3423</v>
      </c>
      <c r="I859" s="53">
        <v>7248</v>
      </c>
    </row>
    <row r="860" spans="1:9" x14ac:dyDescent="0.25">
      <c r="A860" s="37">
        <v>815</v>
      </c>
      <c r="B860" s="37">
        <v>1248508</v>
      </c>
      <c r="C860" s="37" t="s">
        <v>1571</v>
      </c>
      <c r="D860" s="37" t="s">
        <v>3424</v>
      </c>
      <c r="E860" s="37">
        <v>0</v>
      </c>
      <c r="F860" s="37" t="s">
        <v>143</v>
      </c>
      <c r="G860" s="37" t="s">
        <v>5021</v>
      </c>
      <c r="H860" s="37" t="s">
        <v>3423</v>
      </c>
      <c r="I860" s="53">
        <v>395386.74</v>
      </c>
    </row>
    <row r="861" spans="1:9" x14ac:dyDescent="0.25">
      <c r="A861" s="37">
        <v>815</v>
      </c>
      <c r="B861" s="37">
        <v>1248512</v>
      </c>
      <c r="C861" s="37" t="s">
        <v>5022</v>
      </c>
      <c r="D861" s="37" t="s">
        <v>3424</v>
      </c>
      <c r="E861" s="37">
        <v>0</v>
      </c>
      <c r="F861" s="37" t="s">
        <v>4535</v>
      </c>
      <c r="G861" s="37" t="s">
        <v>5023</v>
      </c>
      <c r="H861" s="37" t="s">
        <v>3423</v>
      </c>
      <c r="I861" s="53">
        <v>8172741.1200000001</v>
      </c>
    </row>
    <row r="862" spans="1:9" x14ac:dyDescent="0.25">
      <c r="A862" s="37">
        <v>815</v>
      </c>
      <c r="B862" s="37">
        <v>1248513</v>
      </c>
      <c r="C862" s="37" t="s">
        <v>5024</v>
      </c>
      <c r="D862" s="37" t="s">
        <v>3424</v>
      </c>
      <c r="E862" s="37">
        <v>0</v>
      </c>
      <c r="F862" s="37" t="s">
        <v>159</v>
      </c>
      <c r="G862" s="37" t="s">
        <v>5025</v>
      </c>
      <c r="H862" s="37" t="s">
        <v>3423</v>
      </c>
      <c r="I862" s="53">
        <v>83215.78</v>
      </c>
    </row>
    <row r="863" spans="1:9" x14ac:dyDescent="0.25">
      <c r="A863" s="37">
        <v>815</v>
      </c>
      <c r="B863" s="37">
        <v>1248514</v>
      </c>
      <c r="C863" s="37" t="s">
        <v>5026</v>
      </c>
      <c r="D863" s="37" t="s">
        <v>3424</v>
      </c>
      <c r="E863" s="37">
        <v>0</v>
      </c>
      <c r="F863" s="37" t="s">
        <v>159</v>
      </c>
      <c r="G863" s="37" t="s">
        <v>5027</v>
      </c>
      <c r="H863" s="37" t="s">
        <v>3423</v>
      </c>
      <c r="I863" s="53">
        <v>45504</v>
      </c>
    </row>
    <row r="864" spans="1:9" x14ac:dyDescent="0.25">
      <c r="A864" s="37">
        <v>815</v>
      </c>
      <c r="B864" s="37">
        <v>1248515</v>
      </c>
      <c r="C864" s="37" t="s">
        <v>5028</v>
      </c>
      <c r="D864" s="37" t="s">
        <v>3424</v>
      </c>
      <c r="E864" s="37">
        <v>0</v>
      </c>
      <c r="F864" s="37" t="s">
        <v>159</v>
      </c>
      <c r="G864" s="37" t="s">
        <v>5029</v>
      </c>
      <c r="H864" s="37" t="s">
        <v>3423</v>
      </c>
      <c r="I864" s="53">
        <v>1959994.59</v>
      </c>
    </row>
    <row r="865" spans="1:9" x14ac:dyDescent="0.25">
      <c r="A865" s="37">
        <v>815</v>
      </c>
      <c r="B865" s="37">
        <v>1248516</v>
      </c>
      <c r="C865" s="37" t="s">
        <v>1573</v>
      </c>
      <c r="D865" s="37" t="s">
        <v>3424</v>
      </c>
      <c r="E865" s="37">
        <v>0</v>
      </c>
      <c r="F865" s="37" t="s">
        <v>2285</v>
      </c>
      <c r="G865" s="37" t="s">
        <v>5030</v>
      </c>
      <c r="H865" s="37" t="s">
        <v>3423</v>
      </c>
      <c r="I865" s="53">
        <v>405240</v>
      </c>
    </row>
    <row r="866" spans="1:9" x14ac:dyDescent="0.25">
      <c r="A866" s="37">
        <v>815</v>
      </c>
      <c r="B866" s="37">
        <v>1248518</v>
      </c>
      <c r="C866" s="37" t="s">
        <v>5031</v>
      </c>
      <c r="D866" s="37" t="s">
        <v>3424</v>
      </c>
      <c r="E866" s="37">
        <v>0</v>
      </c>
      <c r="F866" s="37" t="s">
        <v>159</v>
      </c>
      <c r="G866" s="37" t="s">
        <v>5032</v>
      </c>
      <c r="H866" s="37" t="s">
        <v>3423</v>
      </c>
      <c r="I866" s="53">
        <v>350784</v>
      </c>
    </row>
    <row r="867" spans="1:9" x14ac:dyDescent="0.25">
      <c r="A867" s="37">
        <v>815</v>
      </c>
      <c r="B867" s="37">
        <v>1248519</v>
      </c>
      <c r="C867" s="37" t="s">
        <v>5033</v>
      </c>
      <c r="D867" s="37" t="s">
        <v>3424</v>
      </c>
      <c r="E867" s="37">
        <v>0</v>
      </c>
      <c r="F867" s="37" t="s">
        <v>3455</v>
      </c>
      <c r="G867" s="37" t="s">
        <v>5034</v>
      </c>
      <c r="H867" s="37" t="s">
        <v>3423</v>
      </c>
      <c r="I867" s="53">
        <v>1324274.3999999999</v>
      </c>
    </row>
    <row r="868" spans="1:9" x14ac:dyDescent="0.25">
      <c r="A868" s="37">
        <v>815</v>
      </c>
      <c r="B868" s="37">
        <v>1248520</v>
      </c>
      <c r="C868" s="37" t="s">
        <v>5035</v>
      </c>
      <c r="D868" s="37" t="s">
        <v>3424</v>
      </c>
      <c r="E868" s="37">
        <v>0</v>
      </c>
      <c r="F868" s="37" t="s">
        <v>2285</v>
      </c>
      <c r="G868" s="37" t="s">
        <v>5036</v>
      </c>
      <c r="H868" s="37" t="s">
        <v>3423</v>
      </c>
      <c r="I868" s="53">
        <v>88581.6</v>
      </c>
    </row>
    <row r="869" spans="1:9" x14ac:dyDescent="0.25">
      <c r="A869" s="37">
        <v>815</v>
      </c>
      <c r="B869" s="37">
        <v>1248524</v>
      </c>
      <c r="C869" s="37" t="s">
        <v>5037</v>
      </c>
      <c r="D869" s="37" t="s">
        <v>3424</v>
      </c>
      <c r="E869" s="37">
        <v>0</v>
      </c>
      <c r="F869" s="37" t="s">
        <v>143</v>
      </c>
      <c r="G869" s="37" t="s">
        <v>5038</v>
      </c>
      <c r="H869" s="37" t="s">
        <v>3423</v>
      </c>
      <c r="I869" s="53">
        <v>6743.95</v>
      </c>
    </row>
    <row r="870" spans="1:9" x14ac:dyDescent="0.25">
      <c r="A870" s="37">
        <v>815</v>
      </c>
      <c r="B870" s="37">
        <v>1248529</v>
      </c>
      <c r="C870" s="37" t="s">
        <v>5039</v>
      </c>
      <c r="D870" s="37" t="s">
        <v>3424</v>
      </c>
      <c r="E870" s="37">
        <v>0</v>
      </c>
      <c r="F870" s="37" t="s">
        <v>4535</v>
      </c>
      <c r="G870" s="37" t="s">
        <v>5040</v>
      </c>
      <c r="H870" s="37" t="s">
        <v>3423</v>
      </c>
      <c r="I870" s="53">
        <v>984655.8</v>
      </c>
    </row>
    <row r="871" spans="1:9" x14ac:dyDescent="0.25">
      <c r="A871" s="37">
        <v>815</v>
      </c>
      <c r="B871" s="37">
        <v>1248533</v>
      </c>
      <c r="C871" s="37" t="s">
        <v>5041</v>
      </c>
      <c r="D871" s="37" t="s">
        <v>3424</v>
      </c>
      <c r="E871" s="37">
        <v>0</v>
      </c>
      <c r="F871" s="37" t="s">
        <v>3683</v>
      </c>
      <c r="G871" s="37" t="s">
        <v>5042</v>
      </c>
      <c r="H871" s="37" t="s">
        <v>3423</v>
      </c>
      <c r="I871" s="53">
        <v>376656</v>
      </c>
    </row>
    <row r="872" spans="1:9" x14ac:dyDescent="0.25">
      <c r="A872" s="37">
        <v>815</v>
      </c>
      <c r="B872" s="37">
        <v>1248534</v>
      </c>
      <c r="C872" s="37" t="s">
        <v>5043</v>
      </c>
      <c r="D872" s="37" t="s">
        <v>3424</v>
      </c>
      <c r="E872" s="37">
        <v>0</v>
      </c>
      <c r="F872" s="37" t="s">
        <v>159</v>
      </c>
      <c r="G872" s="37" t="s">
        <v>5044</v>
      </c>
      <c r="H872" s="37" t="s">
        <v>3423</v>
      </c>
      <c r="I872" s="53">
        <v>41736</v>
      </c>
    </row>
    <row r="873" spans="1:9" x14ac:dyDescent="0.25">
      <c r="A873" s="37">
        <v>815</v>
      </c>
      <c r="B873" s="37">
        <v>1248535</v>
      </c>
      <c r="C873" s="37" t="s">
        <v>5045</v>
      </c>
      <c r="D873" s="37" t="s">
        <v>3424</v>
      </c>
      <c r="E873" s="37">
        <v>0</v>
      </c>
      <c r="F873" s="37" t="s">
        <v>159</v>
      </c>
      <c r="G873" s="37" t="s">
        <v>5046</v>
      </c>
      <c r="H873" s="37" t="s">
        <v>3423</v>
      </c>
      <c r="I873" s="53">
        <v>303580.79999999999</v>
      </c>
    </row>
    <row r="874" spans="1:9" x14ac:dyDescent="0.25">
      <c r="A874" s="37">
        <v>815</v>
      </c>
      <c r="B874" s="37">
        <v>1248536</v>
      </c>
      <c r="C874" s="37" t="s">
        <v>1317</v>
      </c>
      <c r="D874" s="37" t="s">
        <v>3424</v>
      </c>
      <c r="E874" s="37">
        <v>0</v>
      </c>
      <c r="F874" s="37" t="s">
        <v>3571</v>
      </c>
      <c r="G874" s="37" t="s">
        <v>5047</v>
      </c>
      <c r="H874" s="37" t="s">
        <v>3423</v>
      </c>
      <c r="I874" s="53">
        <v>289548</v>
      </c>
    </row>
    <row r="875" spans="1:9" x14ac:dyDescent="0.25">
      <c r="A875" s="37">
        <v>815</v>
      </c>
      <c r="B875" s="37">
        <v>1248543</v>
      </c>
      <c r="C875" s="37" t="s">
        <v>1335</v>
      </c>
      <c r="D875" s="37" t="s">
        <v>3424</v>
      </c>
      <c r="E875" s="37">
        <v>0</v>
      </c>
      <c r="F875" s="37" t="s">
        <v>159</v>
      </c>
      <c r="G875" s="37" t="s">
        <v>5048</v>
      </c>
      <c r="H875" s="37" t="s">
        <v>3423</v>
      </c>
      <c r="I875" s="53">
        <v>147426</v>
      </c>
    </row>
    <row r="876" spans="1:9" x14ac:dyDescent="0.25">
      <c r="A876" s="37">
        <v>815</v>
      </c>
      <c r="B876" s="37">
        <v>1248545</v>
      </c>
      <c r="C876" s="37" t="s">
        <v>5049</v>
      </c>
      <c r="D876" s="37" t="s">
        <v>3424</v>
      </c>
      <c r="E876" s="37">
        <v>0</v>
      </c>
      <c r="F876" s="37" t="s">
        <v>143</v>
      </c>
      <c r="G876" s="37" t="s">
        <v>5050</v>
      </c>
      <c r="H876" s="37" t="s">
        <v>3423</v>
      </c>
      <c r="I876" s="53">
        <v>7920</v>
      </c>
    </row>
    <row r="877" spans="1:9" x14ac:dyDescent="0.25">
      <c r="A877" s="37">
        <v>815</v>
      </c>
      <c r="B877" s="37">
        <v>1248547</v>
      </c>
      <c r="C877" s="37" t="s">
        <v>5051</v>
      </c>
      <c r="D877" s="37" t="s">
        <v>3424</v>
      </c>
      <c r="E877" s="37">
        <v>0</v>
      </c>
      <c r="F877" s="37" t="s">
        <v>3455</v>
      </c>
      <c r="G877" s="37" t="s">
        <v>5052</v>
      </c>
      <c r="H877" s="37" t="s">
        <v>3423</v>
      </c>
      <c r="I877" s="53">
        <v>24990.240000000002</v>
      </c>
    </row>
    <row r="878" spans="1:9" x14ac:dyDescent="0.25">
      <c r="A878" s="37">
        <v>815</v>
      </c>
      <c r="B878" s="37">
        <v>1248549</v>
      </c>
      <c r="C878" s="37" t="s">
        <v>5053</v>
      </c>
      <c r="D878" s="37" t="s">
        <v>3424</v>
      </c>
      <c r="E878" s="37">
        <v>0</v>
      </c>
      <c r="F878" s="37" t="s">
        <v>159</v>
      </c>
      <c r="G878" s="37" t="s">
        <v>5054</v>
      </c>
      <c r="H878" s="37" t="s">
        <v>3423</v>
      </c>
      <c r="I878" s="53">
        <v>16063192.08</v>
      </c>
    </row>
    <row r="879" spans="1:9" x14ac:dyDescent="0.25">
      <c r="A879" s="37">
        <v>815</v>
      </c>
      <c r="B879" s="37">
        <v>1248551</v>
      </c>
      <c r="C879" s="37" t="s">
        <v>5055</v>
      </c>
      <c r="D879" s="37" t="s">
        <v>3424</v>
      </c>
      <c r="E879" s="37">
        <v>0</v>
      </c>
      <c r="F879" s="37" t="s">
        <v>5056</v>
      </c>
      <c r="G879" s="37" t="s">
        <v>5057</v>
      </c>
      <c r="H879" s="37" t="s">
        <v>3423</v>
      </c>
      <c r="I879" s="53">
        <v>22680</v>
      </c>
    </row>
    <row r="880" spans="1:9" x14ac:dyDescent="0.25">
      <c r="A880" s="37">
        <v>815</v>
      </c>
      <c r="B880" s="37">
        <v>1248556</v>
      </c>
      <c r="C880" s="37" t="s">
        <v>2277</v>
      </c>
      <c r="D880" s="37" t="s">
        <v>3424</v>
      </c>
      <c r="E880" s="37">
        <v>0</v>
      </c>
      <c r="F880" s="37" t="s">
        <v>4215</v>
      </c>
      <c r="G880" s="37" t="s">
        <v>5058</v>
      </c>
      <c r="H880" s="37" t="s">
        <v>3423</v>
      </c>
      <c r="I880" s="53">
        <v>18802024.559999999</v>
      </c>
    </row>
    <row r="881" spans="1:9" x14ac:dyDescent="0.25">
      <c r="A881" s="37">
        <v>815</v>
      </c>
      <c r="B881" s="37">
        <v>1248557</v>
      </c>
      <c r="C881" s="37" t="s">
        <v>5059</v>
      </c>
      <c r="D881" s="37" t="s">
        <v>3424</v>
      </c>
      <c r="E881" s="37">
        <v>0</v>
      </c>
      <c r="F881" s="37" t="s">
        <v>3683</v>
      </c>
      <c r="G881" s="37" t="s">
        <v>5060</v>
      </c>
      <c r="H881" s="37" t="s">
        <v>3423</v>
      </c>
      <c r="I881" s="53">
        <v>54731.46</v>
      </c>
    </row>
    <row r="882" spans="1:9" x14ac:dyDescent="0.25">
      <c r="A882" s="37">
        <v>815</v>
      </c>
      <c r="B882" s="37">
        <v>1248559</v>
      </c>
      <c r="C882" s="37" t="s">
        <v>2080</v>
      </c>
      <c r="D882" s="37" t="s">
        <v>3424</v>
      </c>
      <c r="E882" s="37">
        <v>0</v>
      </c>
      <c r="F882" s="37" t="s">
        <v>4535</v>
      </c>
      <c r="G882" s="37" t="s">
        <v>5061</v>
      </c>
      <c r="H882" s="37" t="s">
        <v>3423</v>
      </c>
      <c r="I882" s="53">
        <v>3347229.12</v>
      </c>
    </row>
    <row r="883" spans="1:9" x14ac:dyDescent="0.25">
      <c r="A883" s="37">
        <v>815</v>
      </c>
      <c r="B883" s="37">
        <v>1248560</v>
      </c>
      <c r="C883" s="37" t="s">
        <v>2077</v>
      </c>
      <c r="D883" s="37" t="s">
        <v>3424</v>
      </c>
      <c r="E883" s="37">
        <v>0</v>
      </c>
      <c r="F883" s="37" t="s">
        <v>3627</v>
      </c>
      <c r="G883" s="37" t="s">
        <v>5062</v>
      </c>
      <c r="H883" s="37" t="s">
        <v>3423</v>
      </c>
      <c r="I883" s="53">
        <v>1174546.2</v>
      </c>
    </row>
    <row r="884" spans="1:9" x14ac:dyDescent="0.25">
      <c r="A884" s="37">
        <v>815</v>
      </c>
      <c r="B884" s="37">
        <v>1248563</v>
      </c>
      <c r="C884" s="37" t="s">
        <v>5063</v>
      </c>
      <c r="D884" s="37" t="s">
        <v>3424</v>
      </c>
      <c r="E884" s="37">
        <v>0</v>
      </c>
      <c r="F884" s="37" t="s">
        <v>159</v>
      </c>
      <c r="G884" s="37" t="s">
        <v>5064</v>
      </c>
      <c r="H884" s="37" t="s">
        <v>3423</v>
      </c>
      <c r="I884" s="53">
        <v>107039.6</v>
      </c>
    </row>
    <row r="885" spans="1:9" x14ac:dyDescent="0.25">
      <c r="A885" s="37">
        <v>815</v>
      </c>
      <c r="B885" s="37">
        <v>1248565</v>
      </c>
      <c r="C885" s="37" t="s">
        <v>2115</v>
      </c>
      <c r="D885" s="37" t="s">
        <v>3424</v>
      </c>
      <c r="E885" s="37">
        <v>0</v>
      </c>
      <c r="F885" s="37" t="s">
        <v>5065</v>
      </c>
      <c r="G885" s="37" t="s">
        <v>5066</v>
      </c>
      <c r="H885" s="37" t="s">
        <v>3423</v>
      </c>
      <c r="I885" s="53">
        <v>1372684.32</v>
      </c>
    </row>
    <row r="886" spans="1:9" x14ac:dyDescent="0.25">
      <c r="A886" s="37">
        <v>815</v>
      </c>
      <c r="B886" s="37">
        <v>1248566</v>
      </c>
      <c r="C886" s="37" t="s">
        <v>5067</v>
      </c>
      <c r="D886" s="37" t="s">
        <v>3424</v>
      </c>
      <c r="E886" s="37">
        <v>0</v>
      </c>
      <c r="F886" s="37" t="s">
        <v>3526</v>
      </c>
      <c r="G886" s="37" t="s">
        <v>5068</v>
      </c>
      <c r="H886" s="37" t="s">
        <v>3423</v>
      </c>
      <c r="I886" s="53">
        <v>18960</v>
      </c>
    </row>
    <row r="887" spans="1:9" x14ac:dyDescent="0.25">
      <c r="A887" s="37">
        <v>815</v>
      </c>
      <c r="B887" s="37">
        <v>1248567</v>
      </c>
      <c r="C887" s="37" t="s">
        <v>5069</v>
      </c>
      <c r="D887" s="37" t="s">
        <v>3424</v>
      </c>
      <c r="E887" s="37">
        <v>0</v>
      </c>
      <c r="F887" s="37" t="s">
        <v>3455</v>
      </c>
      <c r="G887" s="37" t="s">
        <v>5070</v>
      </c>
      <c r="H887" s="37" t="s">
        <v>3423</v>
      </c>
      <c r="I887" s="53">
        <v>76500</v>
      </c>
    </row>
    <row r="888" spans="1:9" x14ac:dyDescent="0.25">
      <c r="A888" s="37">
        <v>815</v>
      </c>
      <c r="B888" s="37">
        <v>1248574</v>
      </c>
      <c r="C888" s="37" t="s">
        <v>5071</v>
      </c>
      <c r="D888" s="37" t="s">
        <v>3424</v>
      </c>
      <c r="E888" s="37">
        <v>0</v>
      </c>
      <c r="F888" s="37" t="s">
        <v>159</v>
      </c>
      <c r="G888" s="37" t="s">
        <v>5072</v>
      </c>
      <c r="H888" s="37" t="s">
        <v>3423</v>
      </c>
      <c r="I888" s="53">
        <v>474948</v>
      </c>
    </row>
    <row r="889" spans="1:9" x14ac:dyDescent="0.25">
      <c r="A889" s="37">
        <v>815</v>
      </c>
      <c r="B889" s="37">
        <v>1248575</v>
      </c>
      <c r="C889" s="37" t="s">
        <v>5073</v>
      </c>
      <c r="D889" s="37" t="s">
        <v>3424</v>
      </c>
      <c r="E889" s="37">
        <v>0</v>
      </c>
      <c r="F889" s="37" t="s">
        <v>3683</v>
      </c>
      <c r="G889" s="37" t="s">
        <v>5074</v>
      </c>
      <c r="H889" s="37" t="s">
        <v>3423</v>
      </c>
      <c r="I889" s="53">
        <v>17291.990000000002</v>
      </c>
    </row>
    <row r="890" spans="1:9" x14ac:dyDescent="0.25">
      <c r="A890" s="37">
        <v>815</v>
      </c>
      <c r="B890" s="37">
        <v>1248576</v>
      </c>
      <c r="C890" s="37" t="s">
        <v>5075</v>
      </c>
      <c r="D890" s="37" t="s">
        <v>3424</v>
      </c>
      <c r="E890" s="37">
        <v>0</v>
      </c>
      <c r="F890" s="37" t="s">
        <v>3442</v>
      </c>
      <c r="G890" s="37" t="s">
        <v>5076</v>
      </c>
      <c r="H890" s="37" t="s">
        <v>3423</v>
      </c>
      <c r="I890" s="53">
        <v>242253</v>
      </c>
    </row>
    <row r="891" spans="1:9" x14ac:dyDescent="0.25">
      <c r="A891" s="37">
        <v>815</v>
      </c>
      <c r="B891" s="37">
        <v>1248581</v>
      </c>
      <c r="C891" s="37" t="s">
        <v>5077</v>
      </c>
      <c r="D891" s="37" t="s">
        <v>3424</v>
      </c>
      <c r="E891" s="37">
        <v>0</v>
      </c>
      <c r="F891" s="37" t="s">
        <v>3588</v>
      </c>
      <c r="G891" s="37" t="s">
        <v>5078</v>
      </c>
      <c r="H891" s="37" t="s">
        <v>3423</v>
      </c>
      <c r="I891" s="53">
        <v>6432</v>
      </c>
    </row>
    <row r="892" spans="1:9" x14ac:dyDescent="0.25">
      <c r="A892" s="37">
        <v>815</v>
      </c>
      <c r="B892" s="37">
        <v>1248587</v>
      </c>
      <c r="C892" s="37" t="s">
        <v>5079</v>
      </c>
      <c r="D892" s="37" t="s">
        <v>3424</v>
      </c>
      <c r="E892" s="37">
        <v>0</v>
      </c>
      <c r="F892" s="37" t="s">
        <v>3448</v>
      </c>
      <c r="G892" s="37" t="s">
        <v>5080</v>
      </c>
      <c r="H892" s="37" t="s">
        <v>3423</v>
      </c>
      <c r="I892" s="53">
        <v>57168</v>
      </c>
    </row>
    <row r="893" spans="1:9" x14ac:dyDescent="0.25">
      <c r="A893" s="37">
        <v>815</v>
      </c>
      <c r="B893" s="37">
        <v>1248588</v>
      </c>
      <c r="C893" s="37" t="s">
        <v>5081</v>
      </c>
      <c r="D893" s="37" t="s">
        <v>3424</v>
      </c>
      <c r="E893" s="37">
        <v>0</v>
      </c>
      <c r="F893" s="37" t="s">
        <v>2283</v>
      </c>
      <c r="G893" s="37" t="s">
        <v>5082</v>
      </c>
      <c r="H893" s="37" t="s">
        <v>3423</v>
      </c>
      <c r="I893" s="53">
        <v>277200</v>
      </c>
    </row>
    <row r="894" spans="1:9" x14ac:dyDescent="0.25">
      <c r="A894" s="37">
        <v>815</v>
      </c>
      <c r="B894" s="37">
        <v>1248592</v>
      </c>
      <c r="C894" s="37" t="s">
        <v>5083</v>
      </c>
      <c r="D894" s="37" t="s">
        <v>3424</v>
      </c>
      <c r="E894" s="37">
        <v>0</v>
      </c>
      <c r="F894" s="37" t="s">
        <v>3442</v>
      </c>
      <c r="G894" s="37" t="s">
        <v>5084</v>
      </c>
      <c r="H894" s="37" t="s">
        <v>3423</v>
      </c>
      <c r="I894" s="53">
        <v>975690</v>
      </c>
    </row>
    <row r="895" spans="1:9" x14ac:dyDescent="0.25">
      <c r="A895" s="37">
        <v>815</v>
      </c>
      <c r="B895" s="37">
        <v>1248597</v>
      </c>
      <c r="C895" s="37" t="s">
        <v>5085</v>
      </c>
      <c r="D895" s="37" t="s">
        <v>3424</v>
      </c>
      <c r="E895" s="37">
        <v>0</v>
      </c>
      <c r="F895" s="37" t="s">
        <v>4238</v>
      </c>
      <c r="G895" s="37" t="s">
        <v>5086</v>
      </c>
      <c r="H895" s="37" t="s">
        <v>3423</v>
      </c>
      <c r="I895" s="53">
        <v>299592</v>
      </c>
    </row>
    <row r="896" spans="1:9" x14ac:dyDescent="0.25">
      <c r="A896" s="37">
        <v>815</v>
      </c>
      <c r="B896" s="37">
        <v>1248598</v>
      </c>
      <c r="C896" s="37" t="s">
        <v>5087</v>
      </c>
      <c r="D896" s="37" t="s">
        <v>3424</v>
      </c>
      <c r="E896" s="37">
        <v>0</v>
      </c>
      <c r="F896" s="37" t="s">
        <v>3455</v>
      </c>
      <c r="G896" s="37" t="s">
        <v>5088</v>
      </c>
      <c r="H896" s="37" t="s">
        <v>3423</v>
      </c>
      <c r="I896" s="53">
        <v>22044</v>
      </c>
    </row>
    <row r="897" spans="1:9" x14ac:dyDescent="0.25">
      <c r="A897" s="37">
        <v>815</v>
      </c>
      <c r="B897" s="37">
        <v>1248602</v>
      </c>
      <c r="C897" s="37" t="s">
        <v>5089</v>
      </c>
      <c r="D897" s="37" t="s">
        <v>3424</v>
      </c>
      <c r="E897" s="37">
        <v>0</v>
      </c>
      <c r="F897" s="37" t="s">
        <v>159</v>
      </c>
      <c r="G897" s="37" t="s">
        <v>5090</v>
      </c>
      <c r="H897" s="37" t="s">
        <v>3423</v>
      </c>
      <c r="I897" s="53">
        <v>55968</v>
      </c>
    </row>
    <row r="898" spans="1:9" x14ac:dyDescent="0.25">
      <c r="A898" s="37">
        <v>815</v>
      </c>
      <c r="B898" s="37">
        <v>1248603</v>
      </c>
      <c r="C898" s="37" t="s">
        <v>5091</v>
      </c>
      <c r="D898" s="37" t="s">
        <v>3424</v>
      </c>
      <c r="E898" s="37">
        <v>0</v>
      </c>
      <c r="F898" s="37" t="s">
        <v>3526</v>
      </c>
      <c r="G898" s="37" t="s">
        <v>5092</v>
      </c>
      <c r="H898" s="37" t="s">
        <v>3423</v>
      </c>
      <c r="I898" s="53">
        <v>89708.4</v>
      </c>
    </row>
    <row r="899" spans="1:9" x14ac:dyDescent="0.25">
      <c r="A899" s="37">
        <v>815</v>
      </c>
      <c r="B899" s="37">
        <v>1248607</v>
      </c>
      <c r="C899" s="37" t="s">
        <v>5093</v>
      </c>
      <c r="D899" s="37" t="s">
        <v>3424</v>
      </c>
      <c r="E899" s="37">
        <v>0</v>
      </c>
      <c r="F899" s="37" t="s">
        <v>5094</v>
      </c>
      <c r="G899" s="37" t="s">
        <v>5095</v>
      </c>
      <c r="H899" s="37" t="s">
        <v>3423</v>
      </c>
      <c r="I899" s="53">
        <v>24492</v>
      </c>
    </row>
    <row r="900" spans="1:9" x14ac:dyDescent="0.25">
      <c r="A900" s="37">
        <v>815</v>
      </c>
      <c r="B900" s="37">
        <v>1248608</v>
      </c>
      <c r="C900" s="37" t="s">
        <v>5096</v>
      </c>
      <c r="D900" s="37" t="s">
        <v>3424</v>
      </c>
      <c r="E900" s="37">
        <v>0</v>
      </c>
      <c r="F900" s="37" t="s">
        <v>3442</v>
      </c>
      <c r="G900" s="37" t="s">
        <v>5097</v>
      </c>
      <c r="H900" s="37" t="s">
        <v>3423</v>
      </c>
      <c r="I900" s="53">
        <v>196195</v>
      </c>
    </row>
    <row r="901" spans="1:9" x14ac:dyDescent="0.25">
      <c r="A901" s="37">
        <v>815</v>
      </c>
      <c r="B901" s="37">
        <v>1248612</v>
      </c>
      <c r="C901" s="37" t="s">
        <v>2226</v>
      </c>
      <c r="D901" s="37" t="s">
        <v>3424</v>
      </c>
      <c r="E901" s="37">
        <v>0</v>
      </c>
      <c r="F901" s="37" t="s">
        <v>4121</v>
      </c>
      <c r="G901" s="37" t="s">
        <v>5098</v>
      </c>
      <c r="H901" s="37" t="s">
        <v>3423</v>
      </c>
      <c r="I901" s="53">
        <v>2531619.79</v>
      </c>
    </row>
    <row r="902" spans="1:9" x14ac:dyDescent="0.25">
      <c r="A902" s="37">
        <v>815</v>
      </c>
      <c r="B902" s="37">
        <v>1248613</v>
      </c>
      <c r="C902" s="37" t="s">
        <v>1527</v>
      </c>
      <c r="D902" s="37" t="s">
        <v>3424</v>
      </c>
      <c r="E902" s="37">
        <v>0</v>
      </c>
      <c r="F902" s="37" t="s">
        <v>3492</v>
      </c>
      <c r="G902" s="37" t="s">
        <v>5099</v>
      </c>
      <c r="H902" s="37" t="s">
        <v>3423</v>
      </c>
      <c r="I902" s="53">
        <v>373811.99</v>
      </c>
    </row>
    <row r="903" spans="1:9" x14ac:dyDescent="0.25">
      <c r="A903" s="37">
        <v>815</v>
      </c>
      <c r="B903" s="37">
        <v>1248614</v>
      </c>
      <c r="C903" s="37" t="s">
        <v>1475</v>
      </c>
      <c r="D903" s="37" t="s">
        <v>3424</v>
      </c>
      <c r="E903" s="37">
        <v>0</v>
      </c>
      <c r="F903" s="37" t="s">
        <v>2283</v>
      </c>
      <c r="G903" s="37" t="s">
        <v>5100</v>
      </c>
      <c r="H903" s="37" t="s">
        <v>3423</v>
      </c>
      <c r="I903" s="53">
        <v>120359.94</v>
      </c>
    </row>
    <row r="904" spans="1:9" x14ac:dyDescent="0.25">
      <c r="A904" s="37">
        <v>815</v>
      </c>
      <c r="B904" s="37">
        <v>1248618</v>
      </c>
      <c r="C904" s="37" t="s">
        <v>5101</v>
      </c>
      <c r="D904" s="37" t="s">
        <v>3424</v>
      </c>
      <c r="E904" s="37">
        <v>0</v>
      </c>
      <c r="F904" s="37" t="s">
        <v>5102</v>
      </c>
      <c r="G904" s="37" t="s">
        <v>5103</v>
      </c>
      <c r="H904" s="37" t="s">
        <v>3423</v>
      </c>
      <c r="I904" s="53">
        <v>347820</v>
      </c>
    </row>
    <row r="905" spans="1:9" x14ac:dyDescent="0.25">
      <c r="A905" s="37">
        <v>815</v>
      </c>
      <c r="B905" s="37">
        <v>1248619</v>
      </c>
      <c r="C905" s="37" t="s">
        <v>5104</v>
      </c>
      <c r="D905" s="37" t="s">
        <v>3424</v>
      </c>
      <c r="E905" s="37">
        <v>0</v>
      </c>
      <c r="F905" s="37" t="s">
        <v>159</v>
      </c>
      <c r="G905" s="37" t="s">
        <v>5105</v>
      </c>
      <c r="H905" s="37" t="s">
        <v>3423</v>
      </c>
      <c r="I905" s="53">
        <v>17520</v>
      </c>
    </row>
    <row r="906" spans="1:9" x14ac:dyDescent="0.25">
      <c r="A906" s="37">
        <v>815</v>
      </c>
      <c r="B906" s="37">
        <v>1248620</v>
      </c>
      <c r="C906" s="37" t="s">
        <v>5106</v>
      </c>
      <c r="D906" s="37" t="s">
        <v>3424</v>
      </c>
      <c r="E906" s="37">
        <v>0</v>
      </c>
      <c r="F906" s="37" t="s">
        <v>159</v>
      </c>
      <c r="G906" s="37" t="s">
        <v>5107</v>
      </c>
      <c r="H906" s="37" t="s">
        <v>3423</v>
      </c>
      <c r="I906" s="53">
        <v>44063.85</v>
      </c>
    </row>
    <row r="907" spans="1:9" x14ac:dyDescent="0.25">
      <c r="A907" s="37">
        <v>815</v>
      </c>
      <c r="B907" s="37">
        <v>1248621</v>
      </c>
      <c r="C907" s="37" t="s">
        <v>5108</v>
      </c>
      <c r="D907" s="37" t="s">
        <v>3424</v>
      </c>
      <c r="E907" s="37">
        <v>0</v>
      </c>
      <c r="F907" s="37" t="s">
        <v>159</v>
      </c>
      <c r="G907" s="37" t="s">
        <v>5109</v>
      </c>
      <c r="H907" s="37" t="s">
        <v>3423</v>
      </c>
      <c r="I907" s="53">
        <v>42912.86</v>
      </c>
    </row>
    <row r="908" spans="1:9" x14ac:dyDescent="0.25">
      <c r="A908" s="37">
        <v>815</v>
      </c>
      <c r="B908" s="37">
        <v>1248624</v>
      </c>
      <c r="C908" s="37" t="s">
        <v>5110</v>
      </c>
      <c r="D908" s="37" t="s">
        <v>3424</v>
      </c>
      <c r="E908" s="37">
        <v>0</v>
      </c>
      <c r="F908" s="37" t="s">
        <v>143</v>
      </c>
      <c r="G908" s="37" t="s">
        <v>5111</v>
      </c>
      <c r="H908" s="37" t="s">
        <v>3423</v>
      </c>
      <c r="I908" s="53">
        <v>19128</v>
      </c>
    </row>
    <row r="909" spans="1:9" x14ac:dyDescent="0.25">
      <c r="A909" s="37">
        <v>815</v>
      </c>
      <c r="B909" s="37">
        <v>1248627</v>
      </c>
      <c r="C909" s="37" t="s">
        <v>5112</v>
      </c>
      <c r="D909" s="37" t="s">
        <v>3424</v>
      </c>
      <c r="E909" s="37">
        <v>0</v>
      </c>
      <c r="F909" s="37" t="s">
        <v>159</v>
      </c>
      <c r="G909" s="37" t="s">
        <v>5113</v>
      </c>
      <c r="H909" s="37" t="s">
        <v>3423</v>
      </c>
      <c r="I909" s="53">
        <v>29555.88</v>
      </c>
    </row>
    <row r="910" spans="1:9" x14ac:dyDescent="0.25">
      <c r="A910" s="37">
        <v>815</v>
      </c>
      <c r="B910" s="37">
        <v>1248631</v>
      </c>
      <c r="C910" s="37" t="s">
        <v>5114</v>
      </c>
      <c r="D910" s="37" t="s">
        <v>3424</v>
      </c>
      <c r="E910" s="37">
        <v>0</v>
      </c>
      <c r="F910" s="37" t="s">
        <v>159</v>
      </c>
      <c r="G910" s="37" t="s">
        <v>5115</v>
      </c>
      <c r="H910" s="37" t="s">
        <v>3423</v>
      </c>
      <c r="I910" s="53">
        <v>266400</v>
      </c>
    </row>
    <row r="911" spans="1:9" x14ac:dyDescent="0.25">
      <c r="A911" s="37">
        <v>815</v>
      </c>
      <c r="B911" s="37">
        <v>1248635</v>
      </c>
      <c r="C911" s="37" t="s">
        <v>1411</v>
      </c>
      <c r="D911" s="37" t="s">
        <v>3424</v>
      </c>
      <c r="E911" s="37">
        <v>0</v>
      </c>
      <c r="F911" s="37" t="s">
        <v>2283</v>
      </c>
      <c r="G911" s="37" t="s">
        <v>5116</v>
      </c>
      <c r="H911" s="37" t="s">
        <v>3423</v>
      </c>
      <c r="I911" s="53">
        <v>138240</v>
      </c>
    </row>
    <row r="912" spans="1:9" x14ac:dyDescent="0.25">
      <c r="A912" s="37">
        <v>815</v>
      </c>
      <c r="B912" s="37">
        <v>1248648</v>
      </c>
      <c r="C912" s="37" t="s">
        <v>1643</v>
      </c>
      <c r="D912" s="37" t="s">
        <v>3424</v>
      </c>
      <c r="E912" s="37">
        <v>0</v>
      </c>
      <c r="F912" s="37" t="s">
        <v>4984</v>
      </c>
      <c r="G912" s="37" t="s">
        <v>5117</v>
      </c>
      <c r="H912" s="37" t="s">
        <v>3423</v>
      </c>
      <c r="I912" s="53">
        <v>160876.79999999999</v>
      </c>
    </row>
    <row r="913" spans="1:9" x14ac:dyDescent="0.25">
      <c r="A913" s="37">
        <v>815</v>
      </c>
      <c r="B913" s="37">
        <v>1248652</v>
      </c>
      <c r="C913" s="37" t="s">
        <v>5118</v>
      </c>
      <c r="D913" s="37" t="s">
        <v>3424</v>
      </c>
      <c r="E913" s="37">
        <v>0</v>
      </c>
      <c r="F913" s="37" t="s">
        <v>143</v>
      </c>
      <c r="G913" s="37" t="s">
        <v>5119</v>
      </c>
      <c r="H913" s="37" t="s">
        <v>3423</v>
      </c>
      <c r="I913" s="53">
        <v>388080</v>
      </c>
    </row>
    <row r="914" spans="1:9" x14ac:dyDescent="0.25">
      <c r="A914" s="37">
        <v>815</v>
      </c>
      <c r="B914" s="37">
        <v>1248653</v>
      </c>
      <c r="C914" s="37" t="s">
        <v>5120</v>
      </c>
      <c r="D914" s="37" t="s">
        <v>3424</v>
      </c>
      <c r="E914" s="37">
        <v>0</v>
      </c>
      <c r="F914" s="37" t="s">
        <v>143</v>
      </c>
      <c r="G914" s="37" t="s">
        <v>5121</v>
      </c>
      <c r="H914" s="37" t="s">
        <v>3423</v>
      </c>
      <c r="I914" s="53">
        <v>16188</v>
      </c>
    </row>
    <row r="915" spans="1:9" x14ac:dyDescent="0.25">
      <c r="A915" s="37">
        <v>815</v>
      </c>
      <c r="B915" s="37">
        <v>1248654</v>
      </c>
      <c r="C915" s="37" t="s">
        <v>5122</v>
      </c>
      <c r="D915" s="37" t="s">
        <v>3424</v>
      </c>
      <c r="E915" s="37">
        <v>0</v>
      </c>
      <c r="F915" s="37" t="s">
        <v>159</v>
      </c>
      <c r="G915" s="37" t="s">
        <v>5123</v>
      </c>
      <c r="H915" s="37" t="s">
        <v>3423</v>
      </c>
      <c r="I915" s="53">
        <v>12287.86</v>
      </c>
    </row>
    <row r="916" spans="1:9" x14ac:dyDescent="0.25">
      <c r="A916" s="37">
        <v>815</v>
      </c>
      <c r="B916" s="37">
        <v>1248657</v>
      </c>
      <c r="C916" s="37" t="s">
        <v>5124</v>
      </c>
      <c r="D916" s="37" t="s">
        <v>3424</v>
      </c>
      <c r="E916" s="37">
        <v>0</v>
      </c>
      <c r="F916" s="37" t="s">
        <v>3442</v>
      </c>
      <c r="G916" s="37" t="s">
        <v>5125</v>
      </c>
      <c r="H916" s="37" t="s">
        <v>3423</v>
      </c>
      <c r="I916" s="53">
        <v>11904</v>
      </c>
    </row>
    <row r="917" spans="1:9" x14ac:dyDescent="0.25">
      <c r="A917" s="37">
        <v>815</v>
      </c>
      <c r="B917" s="37">
        <v>1248658</v>
      </c>
      <c r="C917" s="37" t="s">
        <v>5126</v>
      </c>
      <c r="D917" s="37" t="s">
        <v>3424</v>
      </c>
      <c r="E917" s="37">
        <v>0</v>
      </c>
      <c r="F917" s="37" t="s">
        <v>159</v>
      </c>
      <c r="G917" s="37" t="s">
        <v>5127</v>
      </c>
      <c r="H917" s="37" t="s">
        <v>3423</v>
      </c>
      <c r="I917" s="53">
        <v>114290.4</v>
      </c>
    </row>
    <row r="918" spans="1:9" x14ac:dyDescent="0.25">
      <c r="A918" s="37">
        <v>815</v>
      </c>
      <c r="B918" s="37">
        <v>1248660</v>
      </c>
      <c r="C918" s="37" t="s">
        <v>5128</v>
      </c>
      <c r="D918" s="37" t="s">
        <v>3424</v>
      </c>
      <c r="E918" s="37">
        <v>0</v>
      </c>
      <c r="F918" s="37" t="s">
        <v>159</v>
      </c>
      <c r="G918" s="37" t="s">
        <v>5129</v>
      </c>
      <c r="H918" s="37" t="s">
        <v>3423</v>
      </c>
      <c r="I918" s="53">
        <v>104880.02</v>
      </c>
    </row>
    <row r="919" spans="1:9" x14ac:dyDescent="0.25">
      <c r="A919" s="37">
        <v>815</v>
      </c>
      <c r="B919" s="37">
        <v>1248672</v>
      </c>
      <c r="C919" s="37" t="s">
        <v>5130</v>
      </c>
      <c r="D919" s="37" t="s">
        <v>3424</v>
      </c>
      <c r="E919" s="37">
        <v>0</v>
      </c>
      <c r="F919" s="37" t="s">
        <v>5131</v>
      </c>
      <c r="G919" s="37" t="s">
        <v>5132</v>
      </c>
      <c r="H919" s="37" t="s">
        <v>3423</v>
      </c>
      <c r="I919" s="53">
        <v>34410</v>
      </c>
    </row>
    <row r="920" spans="1:9" x14ac:dyDescent="0.25">
      <c r="A920" s="37">
        <v>815</v>
      </c>
      <c r="B920" s="37">
        <v>1248677</v>
      </c>
      <c r="C920" s="37" t="s">
        <v>5133</v>
      </c>
      <c r="D920" s="37" t="s">
        <v>3424</v>
      </c>
      <c r="E920" s="37">
        <v>0</v>
      </c>
      <c r="F920" s="37" t="s">
        <v>159</v>
      </c>
      <c r="G920" s="37" t="s">
        <v>5134</v>
      </c>
      <c r="H920" s="37" t="s">
        <v>3423</v>
      </c>
      <c r="I920" s="53">
        <v>28440</v>
      </c>
    </row>
    <row r="921" spans="1:9" x14ac:dyDescent="0.25">
      <c r="A921" s="37">
        <v>815</v>
      </c>
      <c r="B921" s="37">
        <v>1248679</v>
      </c>
      <c r="C921" s="37" t="s">
        <v>5135</v>
      </c>
      <c r="D921" s="37" t="s">
        <v>3424</v>
      </c>
      <c r="E921" s="37">
        <v>0</v>
      </c>
      <c r="F921" s="37" t="s">
        <v>159</v>
      </c>
      <c r="G921" s="37" t="s">
        <v>5136</v>
      </c>
      <c r="H921" s="37" t="s">
        <v>3423</v>
      </c>
      <c r="I921" s="53">
        <v>1836530.3</v>
      </c>
    </row>
    <row r="922" spans="1:9" x14ac:dyDescent="0.25">
      <c r="A922" s="37">
        <v>815</v>
      </c>
      <c r="B922" s="37">
        <v>1248682</v>
      </c>
      <c r="C922" s="37" t="s">
        <v>2088</v>
      </c>
      <c r="D922" s="37" t="s">
        <v>3424</v>
      </c>
      <c r="E922" s="37">
        <v>0</v>
      </c>
      <c r="F922" s="37" t="s">
        <v>4535</v>
      </c>
      <c r="G922" s="37" t="s">
        <v>5137</v>
      </c>
      <c r="H922" s="37" t="s">
        <v>3423</v>
      </c>
      <c r="I922" s="53">
        <v>3489728.94</v>
      </c>
    </row>
    <row r="923" spans="1:9" x14ac:dyDescent="0.25">
      <c r="A923" s="37">
        <v>815</v>
      </c>
      <c r="B923" s="37">
        <v>1248683</v>
      </c>
      <c r="C923" s="37" t="s">
        <v>5138</v>
      </c>
      <c r="D923" s="37" t="s">
        <v>3424</v>
      </c>
      <c r="E923" s="37">
        <v>0</v>
      </c>
      <c r="F923" s="37" t="s">
        <v>2283</v>
      </c>
      <c r="G923" s="37" t="s">
        <v>5139</v>
      </c>
      <c r="H923" s="37" t="s">
        <v>3423</v>
      </c>
      <c r="I923" s="53">
        <v>11700</v>
      </c>
    </row>
    <row r="924" spans="1:9" x14ac:dyDescent="0.25">
      <c r="A924" s="37">
        <v>815</v>
      </c>
      <c r="B924" s="37">
        <v>1248684</v>
      </c>
      <c r="C924" s="37" t="s">
        <v>5140</v>
      </c>
      <c r="D924" s="37" t="s">
        <v>3424</v>
      </c>
      <c r="E924" s="37">
        <v>0</v>
      </c>
      <c r="F924" s="37" t="s">
        <v>143</v>
      </c>
      <c r="G924" s="37" t="s">
        <v>5141</v>
      </c>
      <c r="H924" s="37" t="s">
        <v>3423</v>
      </c>
      <c r="I924" s="53">
        <v>97470</v>
      </c>
    </row>
    <row r="925" spans="1:9" x14ac:dyDescent="0.25">
      <c r="A925" s="37">
        <v>815</v>
      </c>
      <c r="B925" s="37">
        <v>1248687</v>
      </c>
      <c r="C925" s="37" t="s">
        <v>5142</v>
      </c>
      <c r="D925" s="37" t="s">
        <v>3424</v>
      </c>
      <c r="E925" s="37">
        <v>0</v>
      </c>
      <c r="F925" s="37" t="s">
        <v>3683</v>
      </c>
      <c r="G925" s="37" t="s">
        <v>5143</v>
      </c>
      <c r="H925" s="37" t="s">
        <v>3423</v>
      </c>
      <c r="I925" s="53">
        <v>206016</v>
      </c>
    </row>
    <row r="926" spans="1:9" x14ac:dyDescent="0.25">
      <c r="A926" s="37">
        <v>815</v>
      </c>
      <c r="B926" s="37">
        <v>1248692</v>
      </c>
      <c r="C926" s="37" t="s">
        <v>5144</v>
      </c>
      <c r="D926" s="37" t="s">
        <v>3424</v>
      </c>
      <c r="E926" s="37">
        <v>0</v>
      </c>
      <c r="F926" s="37" t="s">
        <v>159</v>
      </c>
      <c r="G926" s="37" t="s">
        <v>5145</v>
      </c>
      <c r="H926" s="37" t="s">
        <v>3423</v>
      </c>
      <c r="I926" s="53">
        <v>9600</v>
      </c>
    </row>
    <row r="927" spans="1:9" x14ac:dyDescent="0.25">
      <c r="A927" s="37">
        <v>815</v>
      </c>
      <c r="B927" s="37">
        <v>1248693</v>
      </c>
      <c r="C927" s="37" t="s">
        <v>5146</v>
      </c>
      <c r="D927" s="37" t="s">
        <v>3424</v>
      </c>
      <c r="E927" s="37">
        <v>0</v>
      </c>
      <c r="F927" s="37" t="s">
        <v>2284</v>
      </c>
      <c r="G927" s="37" t="s">
        <v>5147</v>
      </c>
      <c r="H927" s="37" t="s">
        <v>3423</v>
      </c>
      <c r="I927" s="53">
        <v>12780</v>
      </c>
    </row>
    <row r="928" spans="1:9" x14ac:dyDescent="0.25">
      <c r="A928" s="37">
        <v>815</v>
      </c>
      <c r="B928" s="37">
        <v>1248694</v>
      </c>
      <c r="C928" s="37" t="s">
        <v>5148</v>
      </c>
      <c r="D928" s="37" t="s">
        <v>3424</v>
      </c>
      <c r="E928" s="37">
        <v>0</v>
      </c>
      <c r="F928" s="37" t="s">
        <v>143</v>
      </c>
      <c r="G928" s="37" t="s">
        <v>5149</v>
      </c>
      <c r="H928" s="37" t="s">
        <v>3423</v>
      </c>
      <c r="I928" s="53">
        <v>344832</v>
      </c>
    </row>
    <row r="929" spans="1:9" x14ac:dyDescent="0.25">
      <c r="A929" s="37">
        <v>815</v>
      </c>
      <c r="B929" s="37">
        <v>1248695</v>
      </c>
      <c r="C929" s="37" t="s">
        <v>5150</v>
      </c>
      <c r="D929" s="37" t="s">
        <v>3424</v>
      </c>
      <c r="E929" s="37">
        <v>0</v>
      </c>
      <c r="F929" s="37" t="s">
        <v>2283</v>
      </c>
      <c r="G929" s="37" t="s">
        <v>5151</v>
      </c>
      <c r="H929" s="37" t="s">
        <v>3423</v>
      </c>
      <c r="I929" s="53">
        <v>117467.58</v>
      </c>
    </row>
    <row r="930" spans="1:9" x14ac:dyDescent="0.25">
      <c r="A930" s="37">
        <v>815</v>
      </c>
      <c r="B930" s="37">
        <v>1248696</v>
      </c>
      <c r="C930" s="37" t="s">
        <v>5152</v>
      </c>
      <c r="D930" s="37" t="s">
        <v>3424</v>
      </c>
      <c r="E930" s="37">
        <v>0</v>
      </c>
      <c r="F930" s="37" t="s">
        <v>159</v>
      </c>
      <c r="G930" s="37" t="s">
        <v>5153</v>
      </c>
      <c r="H930" s="37" t="s">
        <v>3423</v>
      </c>
      <c r="I930" s="53">
        <v>51893.4</v>
      </c>
    </row>
    <row r="931" spans="1:9" x14ac:dyDescent="0.25">
      <c r="A931" s="37">
        <v>815</v>
      </c>
      <c r="B931" s="37">
        <v>1248701</v>
      </c>
      <c r="C931" s="37" t="s">
        <v>5154</v>
      </c>
      <c r="D931" s="37" t="s">
        <v>3424</v>
      </c>
      <c r="E931" s="37">
        <v>0</v>
      </c>
      <c r="F931" s="37" t="s">
        <v>143</v>
      </c>
      <c r="G931" s="37" t="s">
        <v>5155</v>
      </c>
      <c r="H931" s="37" t="s">
        <v>3423</v>
      </c>
      <c r="I931" s="53">
        <v>370575</v>
      </c>
    </row>
    <row r="932" spans="1:9" x14ac:dyDescent="0.25">
      <c r="A932" s="37">
        <v>815</v>
      </c>
      <c r="B932" s="37">
        <v>1248702</v>
      </c>
      <c r="C932" s="37" t="s">
        <v>5156</v>
      </c>
      <c r="D932" s="37" t="s">
        <v>3424</v>
      </c>
      <c r="E932" s="37">
        <v>0</v>
      </c>
      <c r="F932" s="37" t="s">
        <v>3455</v>
      </c>
      <c r="G932" s="37" t="s">
        <v>5157</v>
      </c>
      <c r="H932" s="37" t="s">
        <v>3423</v>
      </c>
      <c r="I932" s="53">
        <v>169751.83</v>
      </c>
    </row>
    <row r="933" spans="1:9" x14ac:dyDescent="0.25">
      <c r="A933" s="37">
        <v>815</v>
      </c>
      <c r="B933" s="37">
        <v>1248703</v>
      </c>
      <c r="C933" s="37" t="s">
        <v>5158</v>
      </c>
      <c r="D933" s="37" t="s">
        <v>3424</v>
      </c>
      <c r="E933" s="37">
        <v>0</v>
      </c>
      <c r="F933" s="37" t="s">
        <v>143</v>
      </c>
      <c r="G933" s="37" t="s">
        <v>5159</v>
      </c>
      <c r="H933" s="37" t="s">
        <v>3423</v>
      </c>
      <c r="I933" s="53">
        <v>14484</v>
      </c>
    </row>
    <row r="934" spans="1:9" x14ac:dyDescent="0.25">
      <c r="A934" s="37">
        <v>815</v>
      </c>
      <c r="B934" s="37">
        <v>1248706</v>
      </c>
      <c r="C934" s="37" t="s">
        <v>5160</v>
      </c>
      <c r="D934" s="37" t="s">
        <v>3424</v>
      </c>
      <c r="E934" s="37">
        <v>0</v>
      </c>
      <c r="F934" s="37" t="s">
        <v>4535</v>
      </c>
      <c r="G934" s="37" t="s">
        <v>5161</v>
      </c>
      <c r="H934" s="37" t="s">
        <v>3423</v>
      </c>
      <c r="I934" s="53">
        <v>911161.44</v>
      </c>
    </row>
    <row r="935" spans="1:9" x14ac:dyDescent="0.25">
      <c r="A935" s="37">
        <v>815</v>
      </c>
      <c r="B935" s="37">
        <v>1248709</v>
      </c>
      <c r="C935" s="37" t="s">
        <v>5162</v>
      </c>
      <c r="D935" s="37" t="s">
        <v>3424</v>
      </c>
      <c r="E935" s="37">
        <v>0</v>
      </c>
      <c r="F935" s="37" t="s">
        <v>3442</v>
      </c>
      <c r="G935" s="37" t="s">
        <v>5163</v>
      </c>
      <c r="H935" s="37" t="s">
        <v>3423</v>
      </c>
      <c r="I935" s="53">
        <v>77845.2</v>
      </c>
    </row>
    <row r="936" spans="1:9" x14ac:dyDescent="0.25">
      <c r="A936" s="37">
        <v>815</v>
      </c>
      <c r="B936" s="37">
        <v>1248711</v>
      </c>
      <c r="C936" s="37" t="s">
        <v>5164</v>
      </c>
      <c r="D936" s="37" t="s">
        <v>3424</v>
      </c>
      <c r="E936" s="37">
        <v>0</v>
      </c>
      <c r="F936" s="37" t="s">
        <v>159</v>
      </c>
      <c r="G936" s="37" t="s">
        <v>5165</v>
      </c>
      <c r="H936" s="37" t="s">
        <v>3423</v>
      </c>
      <c r="I936" s="53">
        <v>17298.599999999999</v>
      </c>
    </row>
    <row r="937" spans="1:9" x14ac:dyDescent="0.25">
      <c r="A937" s="37">
        <v>815</v>
      </c>
      <c r="B937" s="37">
        <v>1248712</v>
      </c>
      <c r="C937" s="37" t="s">
        <v>5166</v>
      </c>
      <c r="D937" s="37" t="s">
        <v>3424</v>
      </c>
      <c r="E937" s="37">
        <v>0</v>
      </c>
      <c r="F937" s="37" t="s">
        <v>143</v>
      </c>
      <c r="G937" s="37" t="s">
        <v>5167</v>
      </c>
      <c r="H937" s="37" t="s">
        <v>3423</v>
      </c>
      <c r="I937" s="53">
        <v>2324.4</v>
      </c>
    </row>
    <row r="938" spans="1:9" x14ac:dyDescent="0.25">
      <c r="A938" s="37">
        <v>815</v>
      </c>
      <c r="B938" s="37">
        <v>1248718</v>
      </c>
      <c r="C938" s="37" t="s">
        <v>5168</v>
      </c>
      <c r="D938" s="37" t="s">
        <v>3424</v>
      </c>
      <c r="E938" s="37">
        <v>0</v>
      </c>
      <c r="F938" s="37" t="s">
        <v>143</v>
      </c>
      <c r="G938" s="37" t="s">
        <v>5169</v>
      </c>
      <c r="H938" s="37" t="s">
        <v>3423</v>
      </c>
      <c r="I938" s="53">
        <v>42840</v>
      </c>
    </row>
    <row r="939" spans="1:9" x14ac:dyDescent="0.25">
      <c r="A939" s="37">
        <v>815</v>
      </c>
      <c r="B939" s="37">
        <v>1248719</v>
      </c>
      <c r="C939" s="37" t="s">
        <v>5170</v>
      </c>
      <c r="D939" s="37" t="s">
        <v>3424</v>
      </c>
      <c r="E939" s="37">
        <v>0</v>
      </c>
      <c r="F939" s="37" t="s">
        <v>143</v>
      </c>
      <c r="G939" s="37" t="s">
        <v>5171</v>
      </c>
      <c r="H939" s="37" t="s">
        <v>3423</v>
      </c>
      <c r="I939" s="53">
        <v>61992</v>
      </c>
    </row>
    <row r="940" spans="1:9" x14ac:dyDescent="0.25">
      <c r="A940" s="37">
        <v>815</v>
      </c>
      <c r="B940" s="37">
        <v>1248721</v>
      </c>
      <c r="C940" s="37" t="s">
        <v>5172</v>
      </c>
      <c r="D940" s="37" t="s">
        <v>3424</v>
      </c>
      <c r="E940" s="37">
        <v>0</v>
      </c>
      <c r="F940" s="37" t="s">
        <v>2283</v>
      </c>
      <c r="G940" s="37" t="s">
        <v>5173</v>
      </c>
      <c r="H940" s="37" t="s">
        <v>3423</v>
      </c>
      <c r="I940" s="53">
        <v>85680</v>
      </c>
    </row>
    <row r="941" spans="1:9" x14ac:dyDescent="0.25">
      <c r="A941" s="37">
        <v>815</v>
      </c>
      <c r="B941" s="37">
        <v>1248722</v>
      </c>
      <c r="C941" s="37" t="s">
        <v>5174</v>
      </c>
      <c r="D941" s="37" t="s">
        <v>3424</v>
      </c>
      <c r="E941" s="37">
        <v>0</v>
      </c>
      <c r="F941" s="37" t="s">
        <v>3526</v>
      </c>
      <c r="G941" s="37" t="s">
        <v>5175</v>
      </c>
      <c r="H941" s="37" t="s">
        <v>3423</v>
      </c>
      <c r="I941" s="53">
        <v>43056</v>
      </c>
    </row>
    <row r="942" spans="1:9" x14ac:dyDescent="0.25">
      <c r="A942" s="37">
        <v>815</v>
      </c>
      <c r="B942" s="37">
        <v>1248726</v>
      </c>
      <c r="C942" s="37" t="s">
        <v>5176</v>
      </c>
      <c r="D942" s="37" t="s">
        <v>3424</v>
      </c>
      <c r="E942" s="37">
        <v>0</v>
      </c>
      <c r="F942" s="37" t="s">
        <v>4250</v>
      </c>
      <c r="G942" s="37" t="s">
        <v>5177</v>
      </c>
      <c r="H942" s="37" t="s">
        <v>3423</v>
      </c>
      <c r="I942" s="53">
        <v>21456</v>
      </c>
    </row>
    <row r="943" spans="1:9" x14ac:dyDescent="0.25">
      <c r="A943" s="37">
        <v>815</v>
      </c>
      <c r="B943" s="37">
        <v>1248731</v>
      </c>
      <c r="C943" s="37" t="s">
        <v>5178</v>
      </c>
      <c r="D943" s="37" t="s">
        <v>3424</v>
      </c>
      <c r="E943" s="37">
        <v>0</v>
      </c>
      <c r="F943" s="37" t="s">
        <v>143</v>
      </c>
      <c r="G943" s="37" t="s">
        <v>5179</v>
      </c>
      <c r="H943" s="37" t="s">
        <v>3423</v>
      </c>
      <c r="I943" s="53">
        <v>95940</v>
      </c>
    </row>
    <row r="944" spans="1:9" x14ac:dyDescent="0.25">
      <c r="A944" s="37">
        <v>815</v>
      </c>
      <c r="B944" s="37">
        <v>1248732</v>
      </c>
      <c r="C944" s="37" t="s">
        <v>5180</v>
      </c>
      <c r="D944" s="37" t="s">
        <v>3424</v>
      </c>
      <c r="E944" s="37">
        <v>0</v>
      </c>
      <c r="F944" s="37" t="s">
        <v>3478</v>
      </c>
      <c r="G944" s="37" t="s">
        <v>5181</v>
      </c>
      <c r="H944" s="37" t="s">
        <v>3423</v>
      </c>
      <c r="I944" s="53">
        <v>85395</v>
      </c>
    </row>
    <row r="945" spans="1:9" x14ac:dyDescent="0.25">
      <c r="A945" s="37">
        <v>815</v>
      </c>
      <c r="B945" s="37">
        <v>1248734</v>
      </c>
      <c r="C945" s="37" t="s">
        <v>5182</v>
      </c>
      <c r="D945" s="37" t="s">
        <v>3424</v>
      </c>
      <c r="E945" s="37">
        <v>0</v>
      </c>
      <c r="F945" s="37" t="s">
        <v>3455</v>
      </c>
      <c r="G945" s="37" t="s">
        <v>5183</v>
      </c>
      <c r="H945" s="37" t="s">
        <v>3423</v>
      </c>
      <c r="I945" s="53">
        <v>1321144.42</v>
      </c>
    </row>
    <row r="946" spans="1:9" x14ac:dyDescent="0.25">
      <c r="A946" s="37">
        <v>815</v>
      </c>
      <c r="B946" s="37">
        <v>1248736</v>
      </c>
      <c r="C946" s="37" t="s">
        <v>5184</v>
      </c>
      <c r="D946" s="37" t="s">
        <v>3424</v>
      </c>
      <c r="E946" s="37">
        <v>0</v>
      </c>
      <c r="F946" s="37" t="s">
        <v>3571</v>
      </c>
      <c r="G946" s="37" t="s">
        <v>5185</v>
      </c>
      <c r="H946" s="37" t="s">
        <v>3423</v>
      </c>
      <c r="I946" s="53">
        <v>263832</v>
      </c>
    </row>
    <row r="947" spans="1:9" x14ac:dyDescent="0.25">
      <c r="A947" s="37">
        <v>815</v>
      </c>
      <c r="B947" s="37">
        <v>1248737</v>
      </c>
      <c r="C947" s="37" t="s">
        <v>5186</v>
      </c>
      <c r="D947" s="37" t="s">
        <v>3424</v>
      </c>
      <c r="E947" s="37">
        <v>0</v>
      </c>
      <c r="F947" s="37" t="s">
        <v>3571</v>
      </c>
      <c r="G947" s="37" t="s">
        <v>5187</v>
      </c>
      <c r="H947" s="37" t="s">
        <v>3423</v>
      </c>
      <c r="I947" s="53">
        <v>23040</v>
      </c>
    </row>
    <row r="948" spans="1:9" x14ac:dyDescent="0.25">
      <c r="A948" s="37">
        <v>815</v>
      </c>
      <c r="B948" s="37">
        <v>1248740</v>
      </c>
      <c r="C948" s="37" t="s">
        <v>5188</v>
      </c>
      <c r="D948" s="37" t="s">
        <v>3424</v>
      </c>
      <c r="E948" s="37">
        <v>0</v>
      </c>
      <c r="F948" s="37" t="s">
        <v>143</v>
      </c>
      <c r="G948" s="37" t="s">
        <v>5189</v>
      </c>
      <c r="H948" s="37" t="s">
        <v>3423</v>
      </c>
      <c r="I948" s="53">
        <v>33456</v>
      </c>
    </row>
    <row r="949" spans="1:9" x14ac:dyDescent="0.25">
      <c r="A949" s="37">
        <v>815</v>
      </c>
      <c r="B949" s="37">
        <v>1248741</v>
      </c>
      <c r="C949" s="37" t="s">
        <v>2136</v>
      </c>
      <c r="D949" s="37" t="s">
        <v>3424</v>
      </c>
      <c r="E949" s="37">
        <v>0</v>
      </c>
      <c r="F949" s="37" t="s">
        <v>143</v>
      </c>
      <c r="G949" s="37" t="s">
        <v>5190</v>
      </c>
      <c r="H949" s="37" t="s">
        <v>3423</v>
      </c>
      <c r="I949" s="53">
        <v>357285.6</v>
      </c>
    </row>
    <row r="950" spans="1:9" x14ac:dyDescent="0.25">
      <c r="A950" s="37">
        <v>815</v>
      </c>
      <c r="B950" s="37">
        <v>1248742</v>
      </c>
      <c r="C950" s="37" t="s">
        <v>5191</v>
      </c>
      <c r="D950" s="37" t="s">
        <v>3424</v>
      </c>
      <c r="E950" s="37">
        <v>0</v>
      </c>
      <c r="F950" s="37" t="s">
        <v>3526</v>
      </c>
      <c r="G950" s="37" t="s">
        <v>5192</v>
      </c>
      <c r="H950" s="37" t="s">
        <v>3423</v>
      </c>
      <c r="I950" s="53">
        <v>142397.85999999999</v>
      </c>
    </row>
    <row r="951" spans="1:9" x14ac:dyDescent="0.25">
      <c r="A951" s="37">
        <v>815</v>
      </c>
      <c r="B951" s="37">
        <v>1248743</v>
      </c>
      <c r="C951" s="37" t="s">
        <v>5193</v>
      </c>
      <c r="D951" s="37" t="s">
        <v>3424</v>
      </c>
      <c r="E951" s="37">
        <v>0</v>
      </c>
      <c r="F951" s="37" t="s">
        <v>3683</v>
      </c>
      <c r="G951" s="37" t="s">
        <v>5194</v>
      </c>
      <c r="H951" s="37" t="s">
        <v>3423</v>
      </c>
      <c r="I951" s="53">
        <v>65210.64</v>
      </c>
    </row>
    <row r="952" spans="1:9" x14ac:dyDescent="0.25">
      <c r="A952" s="37">
        <v>815</v>
      </c>
      <c r="B952" s="37">
        <v>1248745</v>
      </c>
      <c r="C952" s="37" t="s">
        <v>5195</v>
      </c>
      <c r="D952" s="37" t="s">
        <v>3424</v>
      </c>
      <c r="E952" s="37">
        <v>0</v>
      </c>
      <c r="F952" s="37" t="s">
        <v>5196</v>
      </c>
      <c r="G952" s="37" t="s">
        <v>5197</v>
      </c>
      <c r="H952" s="37" t="s">
        <v>3423</v>
      </c>
      <c r="I952" s="53">
        <v>59496</v>
      </c>
    </row>
    <row r="953" spans="1:9" x14ac:dyDescent="0.25">
      <c r="A953" s="37">
        <v>815</v>
      </c>
      <c r="B953" s="37">
        <v>1248749</v>
      </c>
      <c r="C953" s="37" t="s">
        <v>5198</v>
      </c>
      <c r="D953" s="37" t="s">
        <v>3424</v>
      </c>
      <c r="E953" s="37">
        <v>0</v>
      </c>
      <c r="F953" s="37" t="s">
        <v>159</v>
      </c>
      <c r="G953" s="37" t="s">
        <v>5199</v>
      </c>
      <c r="H953" s="37" t="s">
        <v>3423</v>
      </c>
      <c r="I953" s="53">
        <v>52200</v>
      </c>
    </row>
    <row r="954" spans="1:9" x14ac:dyDescent="0.25">
      <c r="A954" s="37">
        <v>815</v>
      </c>
      <c r="B954" s="37">
        <v>1248754</v>
      </c>
      <c r="C954" s="37" t="s">
        <v>5200</v>
      </c>
      <c r="D954" s="37" t="s">
        <v>3424</v>
      </c>
      <c r="E954" s="37">
        <v>0</v>
      </c>
      <c r="F954" s="37" t="s">
        <v>4535</v>
      </c>
      <c r="G954" s="37" t="s">
        <v>5201</v>
      </c>
      <c r="H954" s="37" t="s">
        <v>3423</v>
      </c>
      <c r="I954" s="53">
        <v>1623448.8</v>
      </c>
    </row>
    <row r="955" spans="1:9" x14ac:dyDescent="0.25">
      <c r="A955" s="37">
        <v>815</v>
      </c>
      <c r="B955" s="37">
        <v>1248755</v>
      </c>
      <c r="C955" s="37" t="s">
        <v>5202</v>
      </c>
      <c r="D955" s="37" t="s">
        <v>3424</v>
      </c>
      <c r="E955" s="37">
        <v>0</v>
      </c>
      <c r="F955" s="37" t="s">
        <v>4535</v>
      </c>
      <c r="G955" s="37" t="s">
        <v>5203</v>
      </c>
      <c r="H955" s="37" t="s">
        <v>3423</v>
      </c>
      <c r="I955" s="53">
        <v>1092344.3999999999</v>
      </c>
    </row>
    <row r="956" spans="1:9" x14ac:dyDescent="0.25">
      <c r="A956" s="37">
        <v>815</v>
      </c>
      <c r="B956" s="37">
        <v>1248786</v>
      </c>
      <c r="C956" s="37" t="s">
        <v>5204</v>
      </c>
      <c r="D956" s="37" t="s">
        <v>3424</v>
      </c>
      <c r="E956" s="37">
        <v>0</v>
      </c>
      <c r="F956" s="37" t="s">
        <v>3492</v>
      </c>
      <c r="G956" s="37" t="s">
        <v>5205</v>
      </c>
      <c r="H956" s="37" t="s">
        <v>3423</v>
      </c>
      <c r="I956" s="53">
        <v>23184</v>
      </c>
    </row>
    <row r="957" spans="1:9" x14ac:dyDescent="0.25">
      <c r="A957" s="37">
        <v>815</v>
      </c>
      <c r="B957" s="37">
        <v>1248787</v>
      </c>
      <c r="C957" s="37" t="s">
        <v>5206</v>
      </c>
      <c r="D957" s="37" t="s">
        <v>3424</v>
      </c>
      <c r="E957" s="37">
        <v>0</v>
      </c>
      <c r="F957" s="37" t="s">
        <v>3492</v>
      </c>
      <c r="G957" s="37" t="s">
        <v>5207</v>
      </c>
      <c r="H957" s="37" t="s">
        <v>3423</v>
      </c>
      <c r="I957" s="53">
        <v>78000</v>
      </c>
    </row>
    <row r="958" spans="1:9" x14ac:dyDescent="0.25">
      <c r="A958" s="37">
        <v>815</v>
      </c>
      <c r="B958" s="37">
        <v>1248788</v>
      </c>
      <c r="C958" s="37" t="s">
        <v>5208</v>
      </c>
      <c r="D958" s="37" t="s">
        <v>3424</v>
      </c>
      <c r="E958" s="37">
        <v>0</v>
      </c>
      <c r="F958" s="37" t="s">
        <v>159</v>
      </c>
      <c r="G958" s="37" t="s">
        <v>5209</v>
      </c>
      <c r="H958" s="37" t="s">
        <v>3423</v>
      </c>
      <c r="I958" s="53">
        <v>442499.4</v>
      </c>
    </row>
    <row r="959" spans="1:9" x14ac:dyDescent="0.25">
      <c r="A959" s="37">
        <v>815</v>
      </c>
      <c r="B959" s="37">
        <v>1248789</v>
      </c>
      <c r="C959" s="37" t="s">
        <v>5210</v>
      </c>
      <c r="D959" s="37" t="s">
        <v>3424</v>
      </c>
      <c r="E959" s="37">
        <v>0</v>
      </c>
      <c r="F959" s="37" t="s">
        <v>143</v>
      </c>
      <c r="G959" s="37" t="s">
        <v>5211</v>
      </c>
      <c r="H959" s="37" t="s">
        <v>3423</v>
      </c>
      <c r="I959" s="53">
        <v>94344</v>
      </c>
    </row>
    <row r="960" spans="1:9" x14ac:dyDescent="0.25">
      <c r="A960" s="37">
        <v>815</v>
      </c>
      <c r="B960" s="37">
        <v>1248791</v>
      </c>
      <c r="C960" s="37" t="s">
        <v>5212</v>
      </c>
      <c r="D960" s="37" t="s">
        <v>3424</v>
      </c>
      <c r="E960" s="37">
        <v>0</v>
      </c>
      <c r="F960" s="37" t="s">
        <v>143</v>
      </c>
      <c r="G960" s="37" t="s">
        <v>5213</v>
      </c>
      <c r="H960" s="37" t="s">
        <v>3423</v>
      </c>
      <c r="I960" s="53">
        <v>153144</v>
      </c>
    </row>
    <row r="961" spans="1:9" x14ac:dyDescent="0.25">
      <c r="A961" s="37">
        <v>815</v>
      </c>
      <c r="B961" s="37">
        <v>1248792</v>
      </c>
      <c r="C961" s="37" t="s">
        <v>5214</v>
      </c>
      <c r="D961" s="37" t="s">
        <v>3424</v>
      </c>
      <c r="E961" s="37">
        <v>0</v>
      </c>
      <c r="F961" s="37" t="s">
        <v>159</v>
      </c>
      <c r="G961" s="37" t="s">
        <v>5215</v>
      </c>
      <c r="H961" s="37" t="s">
        <v>3423</v>
      </c>
      <c r="I961" s="53">
        <v>35824465.119999997</v>
      </c>
    </row>
    <row r="962" spans="1:9" x14ac:dyDescent="0.25">
      <c r="A962" s="37">
        <v>815</v>
      </c>
      <c r="B962" s="37">
        <v>1248793</v>
      </c>
      <c r="C962" s="37" t="s">
        <v>5216</v>
      </c>
      <c r="D962" s="37" t="s">
        <v>3424</v>
      </c>
      <c r="E962" s="37">
        <v>0</v>
      </c>
      <c r="F962" s="37" t="s">
        <v>3148</v>
      </c>
      <c r="G962" s="37" t="s">
        <v>5217</v>
      </c>
      <c r="H962" s="37" t="s">
        <v>3423</v>
      </c>
      <c r="I962" s="53">
        <v>4620</v>
      </c>
    </row>
    <row r="963" spans="1:9" x14ac:dyDescent="0.25">
      <c r="A963" s="37">
        <v>815</v>
      </c>
      <c r="B963" s="37">
        <v>1248794</v>
      </c>
      <c r="C963" s="37" t="s">
        <v>5218</v>
      </c>
      <c r="D963" s="37" t="s">
        <v>3424</v>
      </c>
      <c r="E963" s="37">
        <v>0</v>
      </c>
      <c r="F963" s="37" t="s">
        <v>143</v>
      </c>
      <c r="G963" s="37" t="s">
        <v>5219</v>
      </c>
      <c r="H963" s="37" t="s">
        <v>3423</v>
      </c>
      <c r="I963" s="53">
        <v>5808</v>
      </c>
    </row>
    <row r="964" spans="1:9" x14ac:dyDescent="0.25">
      <c r="A964" s="37">
        <v>815</v>
      </c>
      <c r="B964" s="37">
        <v>1248795</v>
      </c>
      <c r="C964" s="37" t="s">
        <v>5220</v>
      </c>
      <c r="D964" s="37" t="s">
        <v>3424</v>
      </c>
      <c r="E964" s="37">
        <v>0</v>
      </c>
      <c r="F964" s="37" t="s">
        <v>3492</v>
      </c>
      <c r="G964" s="37" t="s">
        <v>5221</v>
      </c>
      <c r="H964" s="37" t="s">
        <v>3423</v>
      </c>
      <c r="I964" s="53">
        <v>343727.94</v>
      </c>
    </row>
    <row r="965" spans="1:9" x14ac:dyDescent="0.25">
      <c r="A965" s="37">
        <v>815</v>
      </c>
      <c r="B965" s="37">
        <v>1248799</v>
      </c>
      <c r="C965" s="37" t="s">
        <v>5222</v>
      </c>
      <c r="D965" s="37" t="s">
        <v>3424</v>
      </c>
      <c r="E965" s="37">
        <v>0</v>
      </c>
      <c r="F965" s="37" t="s">
        <v>3442</v>
      </c>
      <c r="G965" s="37" t="s">
        <v>5223</v>
      </c>
      <c r="H965" s="37" t="s">
        <v>3423</v>
      </c>
      <c r="I965" s="53">
        <v>294336</v>
      </c>
    </row>
    <row r="966" spans="1:9" x14ac:dyDescent="0.25">
      <c r="A966" s="37">
        <v>815</v>
      </c>
      <c r="B966" s="37">
        <v>1248804</v>
      </c>
      <c r="C966" s="37" t="s">
        <v>5224</v>
      </c>
      <c r="D966" s="37" t="s">
        <v>3424</v>
      </c>
      <c r="E966" s="37">
        <v>0</v>
      </c>
      <c r="F966" s="37" t="s">
        <v>3571</v>
      </c>
      <c r="G966" s="37" t="s">
        <v>5225</v>
      </c>
      <c r="H966" s="37" t="s">
        <v>3423</v>
      </c>
      <c r="I966" s="53">
        <v>7884</v>
      </c>
    </row>
    <row r="967" spans="1:9" x14ac:dyDescent="0.25">
      <c r="A967" s="37">
        <v>815</v>
      </c>
      <c r="B967" s="37">
        <v>1248806</v>
      </c>
      <c r="C967" s="37" t="s">
        <v>5226</v>
      </c>
      <c r="D967" s="37" t="s">
        <v>3424</v>
      </c>
      <c r="E967" s="37">
        <v>0</v>
      </c>
      <c r="F967" s="37" t="s">
        <v>159</v>
      </c>
      <c r="G967" s="37" t="s">
        <v>5227</v>
      </c>
      <c r="H967" s="37" t="s">
        <v>3423</v>
      </c>
      <c r="I967" s="53">
        <v>503220</v>
      </c>
    </row>
    <row r="968" spans="1:9" x14ac:dyDescent="0.25">
      <c r="A968" s="37">
        <v>815</v>
      </c>
      <c r="B968" s="37">
        <v>1248809</v>
      </c>
      <c r="C968" s="37" t="s">
        <v>5228</v>
      </c>
      <c r="D968" s="37" t="s">
        <v>3424</v>
      </c>
      <c r="E968" s="37">
        <v>0</v>
      </c>
      <c r="F968" s="37" t="s">
        <v>4984</v>
      </c>
      <c r="G968" s="37" t="s">
        <v>5229</v>
      </c>
      <c r="H968" s="37" t="s">
        <v>3423</v>
      </c>
      <c r="I968" s="53">
        <v>218590.8</v>
      </c>
    </row>
    <row r="969" spans="1:9" x14ac:dyDescent="0.25">
      <c r="A969" s="37">
        <v>815</v>
      </c>
      <c r="B969" s="37">
        <v>1248811</v>
      </c>
      <c r="C969" s="37" t="s">
        <v>5230</v>
      </c>
      <c r="D969" s="37" t="s">
        <v>3424</v>
      </c>
      <c r="E969" s="37">
        <v>0</v>
      </c>
      <c r="F969" s="37" t="s">
        <v>143</v>
      </c>
      <c r="G969" s="37" t="s">
        <v>5231</v>
      </c>
      <c r="H969" s="37" t="s">
        <v>3423</v>
      </c>
      <c r="I969" s="53">
        <v>48480</v>
      </c>
    </row>
    <row r="970" spans="1:9" x14ac:dyDescent="0.25">
      <c r="A970" s="37">
        <v>815</v>
      </c>
      <c r="B970" s="37">
        <v>1248823</v>
      </c>
      <c r="C970" s="37" t="s">
        <v>5232</v>
      </c>
      <c r="D970" s="37" t="s">
        <v>3424</v>
      </c>
      <c r="E970" s="37">
        <v>0</v>
      </c>
      <c r="F970" s="37" t="s">
        <v>159</v>
      </c>
      <c r="G970" s="37" t="s">
        <v>5233</v>
      </c>
      <c r="H970" s="37" t="s">
        <v>3423</v>
      </c>
      <c r="I970" s="53">
        <v>28644</v>
      </c>
    </row>
    <row r="971" spans="1:9" x14ac:dyDescent="0.25">
      <c r="A971" s="37">
        <v>815</v>
      </c>
      <c r="B971" s="37">
        <v>1248838</v>
      </c>
      <c r="C971" s="37" t="s">
        <v>5234</v>
      </c>
      <c r="D971" s="37" t="s">
        <v>3424</v>
      </c>
      <c r="E971" s="37">
        <v>0</v>
      </c>
      <c r="F971" s="37" t="s">
        <v>143</v>
      </c>
      <c r="G971" s="37" t="s">
        <v>5235</v>
      </c>
      <c r="H971" s="37" t="s">
        <v>3423</v>
      </c>
      <c r="I971" s="53">
        <v>856765.8</v>
      </c>
    </row>
    <row r="972" spans="1:9" x14ac:dyDescent="0.25">
      <c r="A972" s="37">
        <v>815</v>
      </c>
      <c r="B972" s="37">
        <v>1248842</v>
      </c>
      <c r="C972" s="37" t="s">
        <v>5236</v>
      </c>
      <c r="D972" s="37" t="s">
        <v>3424</v>
      </c>
      <c r="E972" s="37">
        <v>0</v>
      </c>
      <c r="F972" s="37" t="s">
        <v>159</v>
      </c>
      <c r="G972" s="37" t="s">
        <v>5237</v>
      </c>
      <c r="H972" s="37" t="s">
        <v>3423</v>
      </c>
      <c r="I972" s="53">
        <v>70848</v>
      </c>
    </row>
    <row r="973" spans="1:9" x14ac:dyDescent="0.25">
      <c r="A973" s="37">
        <v>815</v>
      </c>
      <c r="B973" s="37">
        <v>1248843</v>
      </c>
      <c r="C973" s="37" t="s">
        <v>1395</v>
      </c>
      <c r="D973" s="37" t="s">
        <v>3424</v>
      </c>
      <c r="E973" s="37">
        <v>0</v>
      </c>
      <c r="F973" s="37" t="s">
        <v>159</v>
      </c>
      <c r="G973" s="37" t="s">
        <v>5238</v>
      </c>
      <c r="H973" s="37" t="s">
        <v>3423</v>
      </c>
      <c r="I973" s="53">
        <v>132720</v>
      </c>
    </row>
    <row r="974" spans="1:9" x14ac:dyDescent="0.25">
      <c r="A974" s="37">
        <v>815</v>
      </c>
      <c r="B974" s="37">
        <v>1248844</v>
      </c>
      <c r="C974" s="37" t="s">
        <v>5239</v>
      </c>
      <c r="D974" s="37" t="s">
        <v>3424</v>
      </c>
      <c r="E974" s="37">
        <v>0</v>
      </c>
      <c r="F974" s="37" t="s">
        <v>3949</v>
      </c>
      <c r="G974" s="37" t="s">
        <v>5240</v>
      </c>
      <c r="H974" s="37" t="s">
        <v>3423</v>
      </c>
      <c r="I974" s="53">
        <v>16499.88</v>
      </c>
    </row>
    <row r="975" spans="1:9" x14ac:dyDescent="0.25">
      <c r="A975" s="37">
        <v>815</v>
      </c>
      <c r="B975" s="37">
        <v>1248845</v>
      </c>
      <c r="C975" s="37" t="s">
        <v>5241</v>
      </c>
      <c r="D975" s="37" t="s">
        <v>3424</v>
      </c>
      <c r="E975" s="37">
        <v>0</v>
      </c>
      <c r="F975" s="37" t="s">
        <v>159</v>
      </c>
      <c r="G975" s="37" t="s">
        <v>5242</v>
      </c>
      <c r="H975" s="37" t="s">
        <v>3423</v>
      </c>
      <c r="I975" s="53">
        <v>190176</v>
      </c>
    </row>
    <row r="976" spans="1:9" x14ac:dyDescent="0.25">
      <c r="A976" s="37">
        <v>815</v>
      </c>
      <c r="B976" s="37">
        <v>1248855</v>
      </c>
      <c r="C976" s="37" t="s">
        <v>5243</v>
      </c>
      <c r="D976" s="37" t="s">
        <v>3424</v>
      </c>
      <c r="E976" s="37">
        <v>0</v>
      </c>
      <c r="F976" s="37" t="s">
        <v>159</v>
      </c>
      <c r="G976" s="37" t="s">
        <v>5244</v>
      </c>
      <c r="H976" s="37" t="s">
        <v>3423</v>
      </c>
      <c r="I976" s="53">
        <v>84537</v>
      </c>
    </row>
    <row r="977" spans="1:9" x14ac:dyDescent="0.25">
      <c r="A977" s="37">
        <v>815</v>
      </c>
      <c r="B977" s="37">
        <v>1248856</v>
      </c>
      <c r="C977" s="37" t="s">
        <v>5245</v>
      </c>
      <c r="D977" s="37" t="s">
        <v>3424</v>
      </c>
      <c r="E977" s="37">
        <v>0</v>
      </c>
      <c r="F977" s="37" t="s">
        <v>3571</v>
      </c>
      <c r="G977" s="37" t="s">
        <v>5246</v>
      </c>
      <c r="H977" s="37" t="s">
        <v>3423</v>
      </c>
      <c r="I977" s="53">
        <v>160720.22</v>
      </c>
    </row>
    <row r="978" spans="1:9" x14ac:dyDescent="0.25">
      <c r="A978" s="37">
        <v>815</v>
      </c>
      <c r="B978" s="37">
        <v>1248857</v>
      </c>
      <c r="C978" s="37" t="s">
        <v>5247</v>
      </c>
      <c r="D978" s="37" t="s">
        <v>3424</v>
      </c>
      <c r="E978" s="37">
        <v>0</v>
      </c>
      <c r="F978" s="37" t="s">
        <v>3571</v>
      </c>
      <c r="G978" s="37" t="s">
        <v>5248</v>
      </c>
      <c r="H978" s="37" t="s">
        <v>3423</v>
      </c>
      <c r="I978" s="37">
        <v>876</v>
      </c>
    </row>
    <row r="979" spans="1:9" x14ac:dyDescent="0.25">
      <c r="A979" s="37">
        <v>815</v>
      </c>
      <c r="B979" s="37">
        <v>1248858</v>
      </c>
      <c r="C979" s="37" t="s">
        <v>1441</v>
      </c>
      <c r="D979" s="37" t="s">
        <v>3424</v>
      </c>
      <c r="E979" s="37">
        <v>0</v>
      </c>
      <c r="F979" s="37" t="s">
        <v>143</v>
      </c>
      <c r="G979" s="37" t="s">
        <v>5249</v>
      </c>
      <c r="H979" s="37" t="s">
        <v>3423</v>
      </c>
      <c r="I979" s="53">
        <v>24096</v>
      </c>
    </row>
    <row r="980" spans="1:9" x14ac:dyDescent="0.25">
      <c r="A980" s="37">
        <v>815</v>
      </c>
      <c r="B980" s="37">
        <v>1248860</v>
      </c>
      <c r="C980" s="37" t="s">
        <v>5250</v>
      </c>
      <c r="D980" s="37" t="s">
        <v>3424</v>
      </c>
      <c r="E980" s="37">
        <v>0</v>
      </c>
      <c r="F980" s="37" t="s">
        <v>143</v>
      </c>
      <c r="G980" s="37" t="s">
        <v>5251</v>
      </c>
      <c r="H980" s="37" t="s">
        <v>3423</v>
      </c>
      <c r="I980" s="53">
        <v>24960</v>
      </c>
    </row>
    <row r="981" spans="1:9" x14ac:dyDescent="0.25">
      <c r="A981" s="37">
        <v>815</v>
      </c>
      <c r="B981" s="37">
        <v>1248861</v>
      </c>
      <c r="C981" s="37" t="s">
        <v>5252</v>
      </c>
      <c r="D981" s="37" t="s">
        <v>3424</v>
      </c>
      <c r="E981" s="37">
        <v>0</v>
      </c>
      <c r="F981" s="37" t="s">
        <v>2283</v>
      </c>
      <c r="G981" s="37" t="s">
        <v>5253</v>
      </c>
      <c r="H981" s="37" t="s">
        <v>3423</v>
      </c>
      <c r="I981" s="53">
        <v>1620517.8</v>
      </c>
    </row>
    <row r="982" spans="1:9" x14ac:dyDescent="0.25">
      <c r="A982" s="37">
        <v>815</v>
      </c>
      <c r="B982" s="37">
        <v>1248863</v>
      </c>
      <c r="C982" s="37" t="s">
        <v>5254</v>
      </c>
      <c r="D982" s="37" t="s">
        <v>3424</v>
      </c>
      <c r="E982" s="37">
        <v>0</v>
      </c>
      <c r="F982" s="37" t="s">
        <v>5255</v>
      </c>
      <c r="G982" s="37" t="s">
        <v>5256</v>
      </c>
      <c r="H982" s="37" t="s">
        <v>3423</v>
      </c>
      <c r="I982" s="53">
        <v>4200</v>
      </c>
    </row>
    <row r="983" spans="1:9" x14ac:dyDescent="0.25">
      <c r="A983" s="37">
        <v>815</v>
      </c>
      <c r="B983" s="37">
        <v>1248864</v>
      </c>
      <c r="C983" s="37" t="s">
        <v>5257</v>
      </c>
      <c r="D983" s="37" t="s">
        <v>3424</v>
      </c>
      <c r="E983" s="37">
        <v>0</v>
      </c>
      <c r="F983" s="37" t="s">
        <v>3455</v>
      </c>
      <c r="G983" s="37" t="s">
        <v>5258</v>
      </c>
      <c r="H983" s="37" t="s">
        <v>3423</v>
      </c>
      <c r="I983" s="53">
        <v>113904</v>
      </c>
    </row>
    <row r="984" spans="1:9" x14ac:dyDescent="0.25">
      <c r="A984" s="37">
        <v>815</v>
      </c>
      <c r="B984" s="37">
        <v>1248867</v>
      </c>
      <c r="C984" s="37" t="s">
        <v>5259</v>
      </c>
      <c r="D984" s="37" t="s">
        <v>3424</v>
      </c>
      <c r="E984" s="37">
        <v>0</v>
      </c>
      <c r="F984" s="37" t="s">
        <v>4121</v>
      </c>
      <c r="G984" s="37" t="s">
        <v>5260</v>
      </c>
      <c r="H984" s="37" t="s">
        <v>3423</v>
      </c>
      <c r="I984" s="53">
        <v>1350216</v>
      </c>
    </row>
    <row r="985" spans="1:9" x14ac:dyDescent="0.25">
      <c r="A985" s="37">
        <v>815</v>
      </c>
      <c r="B985" s="37">
        <v>1248868</v>
      </c>
      <c r="C985" s="37" t="s">
        <v>5261</v>
      </c>
      <c r="D985" s="37" t="s">
        <v>3424</v>
      </c>
      <c r="E985" s="37">
        <v>0</v>
      </c>
      <c r="F985" s="37" t="s">
        <v>159</v>
      </c>
      <c r="G985" s="37" t="s">
        <v>5262</v>
      </c>
      <c r="H985" s="37" t="s">
        <v>3423</v>
      </c>
      <c r="I985" s="53">
        <v>218634</v>
      </c>
    </row>
    <row r="986" spans="1:9" x14ac:dyDescent="0.25">
      <c r="A986" s="37">
        <v>815</v>
      </c>
      <c r="B986" s="37">
        <v>1248869</v>
      </c>
      <c r="C986" s="37" t="s">
        <v>5263</v>
      </c>
      <c r="D986" s="37" t="s">
        <v>3424</v>
      </c>
      <c r="E986" s="37">
        <v>0</v>
      </c>
      <c r="F986" s="37" t="s">
        <v>143</v>
      </c>
      <c r="G986" s="37" t="s">
        <v>5264</v>
      </c>
      <c r="H986" s="37" t="s">
        <v>3423</v>
      </c>
      <c r="I986" s="53">
        <v>189614.92</v>
      </c>
    </row>
    <row r="987" spans="1:9" x14ac:dyDescent="0.25">
      <c r="A987" s="37">
        <v>815</v>
      </c>
      <c r="B987" s="37">
        <v>1248870</v>
      </c>
      <c r="C987" s="37" t="s">
        <v>5265</v>
      </c>
      <c r="D987" s="37" t="s">
        <v>3424</v>
      </c>
      <c r="E987" s="37">
        <v>0</v>
      </c>
      <c r="F987" s="37" t="s">
        <v>3442</v>
      </c>
      <c r="G987" s="37" t="s">
        <v>5266</v>
      </c>
      <c r="H987" s="37" t="s">
        <v>3423</v>
      </c>
      <c r="I987" s="53">
        <v>16014</v>
      </c>
    </row>
    <row r="988" spans="1:9" x14ac:dyDescent="0.25">
      <c r="A988" s="37">
        <v>815</v>
      </c>
      <c r="B988" s="37">
        <v>1248872</v>
      </c>
      <c r="C988" s="37" t="s">
        <v>5267</v>
      </c>
      <c r="D988" s="37" t="s">
        <v>3424</v>
      </c>
      <c r="E988" s="37">
        <v>0</v>
      </c>
      <c r="F988" s="37" t="s">
        <v>4121</v>
      </c>
      <c r="G988" s="37" t="s">
        <v>5268</v>
      </c>
      <c r="H988" s="37" t="s">
        <v>3423</v>
      </c>
      <c r="I988" s="53">
        <v>156807.84</v>
      </c>
    </row>
    <row r="989" spans="1:9" x14ac:dyDescent="0.25">
      <c r="A989" s="37">
        <v>815</v>
      </c>
      <c r="B989" s="37">
        <v>1248873</v>
      </c>
      <c r="C989" s="37" t="s">
        <v>5269</v>
      </c>
      <c r="D989" s="37" t="s">
        <v>3424</v>
      </c>
      <c r="E989" s="37">
        <v>0</v>
      </c>
      <c r="F989" s="37" t="s">
        <v>159</v>
      </c>
      <c r="G989" s="37" t="s">
        <v>5270</v>
      </c>
      <c r="H989" s="37" t="s">
        <v>3423</v>
      </c>
      <c r="I989" s="53">
        <v>186624</v>
      </c>
    </row>
    <row r="990" spans="1:9" x14ac:dyDescent="0.25">
      <c r="A990" s="37">
        <v>815</v>
      </c>
      <c r="B990" s="37">
        <v>1248877</v>
      </c>
      <c r="C990" s="37" t="s">
        <v>5271</v>
      </c>
      <c r="D990" s="37" t="s">
        <v>3424</v>
      </c>
      <c r="E990" s="37">
        <v>0</v>
      </c>
      <c r="F990" s="37" t="s">
        <v>143</v>
      </c>
      <c r="G990" s="37" t="s">
        <v>5272</v>
      </c>
      <c r="H990" s="37" t="s">
        <v>3423</v>
      </c>
      <c r="I990" s="53">
        <v>28272</v>
      </c>
    </row>
    <row r="991" spans="1:9" x14ac:dyDescent="0.25">
      <c r="A991" s="37">
        <v>815</v>
      </c>
      <c r="B991" s="37">
        <v>1248879</v>
      </c>
      <c r="C991" s="37" t="s">
        <v>5273</v>
      </c>
      <c r="D991" s="37" t="s">
        <v>3424</v>
      </c>
      <c r="E991" s="37">
        <v>0</v>
      </c>
      <c r="F991" s="37" t="s">
        <v>5274</v>
      </c>
      <c r="G991" s="37" t="s">
        <v>5275</v>
      </c>
      <c r="H991" s="37" t="s">
        <v>3423</v>
      </c>
      <c r="I991" s="53">
        <v>70659</v>
      </c>
    </row>
    <row r="992" spans="1:9" x14ac:dyDescent="0.25">
      <c r="A992" s="37">
        <v>815</v>
      </c>
      <c r="B992" s="37">
        <v>1248880</v>
      </c>
      <c r="C992" s="37" t="s">
        <v>5276</v>
      </c>
      <c r="D992" s="37" t="s">
        <v>3424</v>
      </c>
      <c r="E992" s="37">
        <v>0</v>
      </c>
      <c r="F992" s="37" t="s">
        <v>5277</v>
      </c>
      <c r="G992" s="37" t="s">
        <v>5278</v>
      </c>
      <c r="H992" s="37" t="s">
        <v>3423</v>
      </c>
      <c r="I992" s="53">
        <v>67091.759999999995</v>
      </c>
    </row>
    <row r="993" spans="1:9" x14ac:dyDescent="0.25">
      <c r="A993" s="37">
        <v>815</v>
      </c>
      <c r="B993" s="37">
        <v>1248885</v>
      </c>
      <c r="C993" s="37" t="s">
        <v>5279</v>
      </c>
      <c r="D993" s="37" t="s">
        <v>3424</v>
      </c>
      <c r="E993" s="37">
        <v>0</v>
      </c>
      <c r="F993" s="37" t="s">
        <v>159</v>
      </c>
      <c r="G993" s="37" t="s">
        <v>5280</v>
      </c>
      <c r="H993" s="37" t="s">
        <v>3423</v>
      </c>
      <c r="I993" s="53">
        <v>180308.4</v>
      </c>
    </row>
    <row r="994" spans="1:9" x14ac:dyDescent="0.25">
      <c r="A994" s="37">
        <v>815</v>
      </c>
      <c r="B994" s="37">
        <v>1248889</v>
      </c>
      <c r="C994" s="37" t="s">
        <v>5281</v>
      </c>
      <c r="D994" s="37" t="s">
        <v>3424</v>
      </c>
      <c r="E994" s="37">
        <v>0</v>
      </c>
      <c r="F994" s="37" t="s">
        <v>159</v>
      </c>
      <c r="G994" s="37" t="s">
        <v>5282</v>
      </c>
      <c r="H994" s="37" t="s">
        <v>3423</v>
      </c>
      <c r="I994" s="53">
        <v>235764</v>
      </c>
    </row>
    <row r="995" spans="1:9" x14ac:dyDescent="0.25">
      <c r="A995" s="37">
        <v>815</v>
      </c>
      <c r="B995" s="37">
        <v>1248891</v>
      </c>
      <c r="C995" s="37" t="s">
        <v>5283</v>
      </c>
      <c r="D995" s="37" t="s">
        <v>3424</v>
      </c>
      <c r="E995" s="37">
        <v>0</v>
      </c>
      <c r="F995" s="37" t="s">
        <v>159</v>
      </c>
      <c r="G995" s="37" t="s">
        <v>5284</v>
      </c>
      <c r="H995" s="37" t="s">
        <v>3423</v>
      </c>
      <c r="I995" s="53">
        <v>79632</v>
      </c>
    </row>
    <row r="996" spans="1:9" x14ac:dyDescent="0.25">
      <c r="A996" s="37">
        <v>815</v>
      </c>
      <c r="B996" s="37">
        <v>1248892</v>
      </c>
      <c r="C996" s="37" t="s">
        <v>5285</v>
      </c>
      <c r="D996" s="37" t="s">
        <v>3424</v>
      </c>
      <c r="E996" s="37">
        <v>0</v>
      </c>
      <c r="F996" s="37" t="s">
        <v>5286</v>
      </c>
      <c r="G996" s="37" t="s">
        <v>5287</v>
      </c>
      <c r="H996" s="37" t="s">
        <v>3423</v>
      </c>
      <c r="I996" s="53">
        <v>138504</v>
      </c>
    </row>
    <row r="997" spans="1:9" x14ac:dyDescent="0.25">
      <c r="A997" s="37">
        <v>815</v>
      </c>
      <c r="B997" s="37">
        <v>1248893</v>
      </c>
      <c r="C997" s="37" t="s">
        <v>5288</v>
      </c>
      <c r="D997" s="37" t="s">
        <v>3424</v>
      </c>
      <c r="E997" s="37">
        <v>0</v>
      </c>
      <c r="F997" s="37" t="s">
        <v>3455</v>
      </c>
      <c r="G997" s="37" t="s">
        <v>5289</v>
      </c>
      <c r="H997" s="37" t="s">
        <v>3423</v>
      </c>
      <c r="I997" s="53">
        <v>230892</v>
      </c>
    </row>
    <row r="998" spans="1:9" x14ac:dyDescent="0.25">
      <c r="A998" s="37">
        <v>815</v>
      </c>
      <c r="B998" s="37">
        <v>1248894</v>
      </c>
      <c r="C998" s="37" t="s">
        <v>5290</v>
      </c>
      <c r="D998" s="37" t="s">
        <v>3424</v>
      </c>
      <c r="E998" s="37">
        <v>0</v>
      </c>
      <c r="F998" s="37" t="s">
        <v>159</v>
      </c>
      <c r="G998" s="37" t="s">
        <v>5291</v>
      </c>
      <c r="H998" s="37" t="s">
        <v>3423</v>
      </c>
      <c r="I998" s="53">
        <v>73584</v>
      </c>
    </row>
    <row r="999" spans="1:9" x14ac:dyDescent="0.25">
      <c r="A999" s="37">
        <v>815</v>
      </c>
      <c r="B999" s="37">
        <v>1248895</v>
      </c>
      <c r="C999" s="37" t="s">
        <v>5292</v>
      </c>
      <c r="D999" s="37" t="s">
        <v>3424</v>
      </c>
      <c r="E999" s="37">
        <v>0</v>
      </c>
      <c r="F999" s="37" t="s">
        <v>143</v>
      </c>
      <c r="G999" s="37" t="s">
        <v>5293</v>
      </c>
      <c r="H999" s="37" t="s">
        <v>3423</v>
      </c>
      <c r="I999" s="53">
        <v>79236</v>
      </c>
    </row>
    <row r="1000" spans="1:9" x14ac:dyDescent="0.25">
      <c r="A1000" s="37">
        <v>815</v>
      </c>
      <c r="B1000" s="37">
        <v>1248903</v>
      </c>
      <c r="C1000" s="37" t="s">
        <v>5294</v>
      </c>
      <c r="D1000" s="37" t="s">
        <v>3424</v>
      </c>
      <c r="E1000" s="37">
        <v>0</v>
      </c>
      <c r="F1000" s="37" t="s">
        <v>159</v>
      </c>
      <c r="G1000" s="37" t="s">
        <v>5295</v>
      </c>
      <c r="H1000" s="37" t="s">
        <v>3423</v>
      </c>
      <c r="I1000" s="53">
        <v>873675.83</v>
      </c>
    </row>
    <row r="1001" spans="1:9" x14ac:dyDescent="0.25">
      <c r="A1001" s="37">
        <v>815</v>
      </c>
      <c r="B1001" s="37">
        <v>1248921</v>
      </c>
      <c r="C1001" s="37" t="s">
        <v>5296</v>
      </c>
      <c r="D1001" s="37" t="s">
        <v>3424</v>
      </c>
      <c r="E1001" s="37">
        <v>0</v>
      </c>
      <c r="F1001" s="37" t="s">
        <v>4215</v>
      </c>
      <c r="G1001" s="37" t="s">
        <v>5297</v>
      </c>
      <c r="H1001" s="37" t="s">
        <v>3423</v>
      </c>
      <c r="I1001" s="53">
        <v>124416</v>
      </c>
    </row>
    <row r="1002" spans="1:9" x14ac:dyDescent="0.25">
      <c r="A1002" s="37">
        <v>815</v>
      </c>
      <c r="B1002" s="37">
        <v>1248922</v>
      </c>
      <c r="C1002" s="37" t="s">
        <v>5298</v>
      </c>
      <c r="D1002" s="37" t="s">
        <v>3424</v>
      </c>
      <c r="E1002" s="37">
        <v>0</v>
      </c>
      <c r="F1002" s="37" t="s">
        <v>3442</v>
      </c>
      <c r="G1002" s="37" t="s">
        <v>5299</v>
      </c>
      <c r="H1002" s="37" t="s">
        <v>3423</v>
      </c>
      <c r="I1002" s="53">
        <v>41676</v>
      </c>
    </row>
    <row r="1003" spans="1:9" x14ac:dyDescent="0.25">
      <c r="A1003" s="37">
        <v>815</v>
      </c>
      <c r="B1003" s="37">
        <v>1248923</v>
      </c>
      <c r="C1003" s="37" t="s">
        <v>5300</v>
      </c>
      <c r="D1003" s="37" t="s">
        <v>3424</v>
      </c>
      <c r="E1003" s="37">
        <v>0</v>
      </c>
      <c r="F1003" s="37" t="s">
        <v>4535</v>
      </c>
      <c r="G1003" s="37" t="s">
        <v>5301</v>
      </c>
      <c r="H1003" s="37" t="s">
        <v>3423</v>
      </c>
      <c r="I1003" s="53">
        <v>1170501.3</v>
      </c>
    </row>
    <row r="1004" spans="1:9" x14ac:dyDescent="0.25">
      <c r="A1004" s="37">
        <v>815</v>
      </c>
      <c r="B1004" s="37">
        <v>1248924</v>
      </c>
      <c r="C1004" s="37" t="s">
        <v>5302</v>
      </c>
      <c r="D1004" s="37" t="s">
        <v>3424</v>
      </c>
      <c r="E1004" s="37">
        <v>0</v>
      </c>
      <c r="F1004" s="37" t="s">
        <v>4535</v>
      </c>
      <c r="G1004" s="37" t="s">
        <v>5303</v>
      </c>
      <c r="H1004" s="37" t="s">
        <v>3423</v>
      </c>
      <c r="I1004" s="53">
        <v>1362351.7</v>
      </c>
    </row>
    <row r="1005" spans="1:9" x14ac:dyDescent="0.25">
      <c r="A1005" s="37">
        <v>815</v>
      </c>
      <c r="B1005" s="37">
        <v>1248925</v>
      </c>
      <c r="C1005" s="37" t="s">
        <v>5304</v>
      </c>
      <c r="D1005" s="37" t="s">
        <v>3424</v>
      </c>
      <c r="E1005" s="37">
        <v>0</v>
      </c>
      <c r="F1005" s="37" t="s">
        <v>4535</v>
      </c>
      <c r="G1005" s="37" t="s">
        <v>5305</v>
      </c>
      <c r="H1005" s="37" t="s">
        <v>3423</v>
      </c>
      <c r="I1005" s="53">
        <v>1017021.6</v>
      </c>
    </row>
    <row r="1006" spans="1:9" x14ac:dyDescent="0.25">
      <c r="A1006" s="37">
        <v>815</v>
      </c>
      <c r="B1006" s="37">
        <v>1248927</v>
      </c>
      <c r="C1006" s="37" t="s">
        <v>5306</v>
      </c>
      <c r="D1006" s="37" t="s">
        <v>3424</v>
      </c>
      <c r="E1006" s="37">
        <v>0</v>
      </c>
      <c r="F1006" s="37" t="s">
        <v>159</v>
      </c>
      <c r="G1006" s="37" t="s">
        <v>5307</v>
      </c>
      <c r="H1006" s="37" t="s">
        <v>3423</v>
      </c>
      <c r="I1006" s="53">
        <v>118950</v>
      </c>
    </row>
    <row r="1007" spans="1:9" x14ac:dyDescent="0.25">
      <c r="A1007" s="37">
        <v>815</v>
      </c>
      <c r="B1007" s="37">
        <v>1248929</v>
      </c>
      <c r="C1007" s="37" t="s">
        <v>5308</v>
      </c>
      <c r="D1007" s="37" t="s">
        <v>3424</v>
      </c>
      <c r="E1007" s="37">
        <v>0</v>
      </c>
      <c r="F1007" s="37" t="s">
        <v>3442</v>
      </c>
      <c r="G1007" s="37" t="s">
        <v>5309</v>
      </c>
      <c r="H1007" s="37" t="s">
        <v>3423</v>
      </c>
      <c r="I1007" s="53">
        <v>126000</v>
      </c>
    </row>
    <row r="1008" spans="1:9" x14ac:dyDescent="0.25">
      <c r="A1008" s="37">
        <v>815</v>
      </c>
      <c r="B1008" s="37">
        <v>1248938</v>
      </c>
      <c r="C1008" s="37" t="s">
        <v>5310</v>
      </c>
      <c r="D1008" s="37" t="s">
        <v>3424</v>
      </c>
      <c r="E1008" s="37">
        <v>0</v>
      </c>
      <c r="F1008" s="37" t="s">
        <v>159</v>
      </c>
      <c r="G1008" s="37" t="s">
        <v>5311</v>
      </c>
      <c r="H1008" s="37" t="s">
        <v>3423</v>
      </c>
      <c r="I1008" s="53">
        <v>562806</v>
      </c>
    </row>
    <row r="1009" spans="1:9" x14ac:dyDescent="0.25">
      <c r="A1009" s="37">
        <v>815</v>
      </c>
      <c r="B1009" s="37">
        <v>1248946</v>
      </c>
      <c r="C1009" s="37" t="s">
        <v>5312</v>
      </c>
      <c r="D1009" s="37" t="s">
        <v>3424</v>
      </c>
      <c r="E1009" s="37">
        <v>0</v>
      </c>
      <c r="F1009" s="37" t="s">
        <v>159</v>
      </c>
      <c r="G1009" s="37" t="s">
        <v>5313</v>
      </c>
      <c r="H1009" s="37" t="s">
        <v>3423</v>
      </c>
      <c r="I1009" s="53">
        <v>81323.09</v>
      </c>
    </row>
    <row r="1010" spans="1:9" x14ac:dyDescent="0.25">
      <c r="A1010" s="37">
        <v>815</v>
      </c>
      <c r="B1010" s="37">
        <v>1248949</v>
      </c>
      <c r="C1010" s="37" t="s">
        <v>5314</v>
      </c>
      <c r="D1010" s="37" t="s">
        <v>3424</v>
      </c>
      <c r="E1010" s="37">
        <v>0</v>
      </c>
      <c r="F1010" s="37" t="s">
        <v>3571</v>
      </c>
      <c r="G1010" s="37" t="s">
        <v>5315</v>
      </c>
      <c r="H1010" s="37" t="s">
        <v>3423</v>
      </c>
      <c r="I1010" s="53">
        <v>33731.99</v>
      </c>
    </row>
    <row r="1011" spans="1:9" x14ac:dyDescent="0.25">
      <c r="A1011" s="37">
        <v>815</v>
      </c>
      <c r="B1011" s="37">
        <v>1248950</v>
      </c>
      <c r="C1011" s="37" t="s">
        <v>5316</v>
      </c>
      <c r="D1011" s="37" t="s">
        <v>3424</v>
      </c>
      <c r="E1011" s="37">
        <v>0</v>
      </c>
      <c r="F1011" s="37" t="s">
        <v>143</v>
      </c>
      <c r="G1011" s="37" t="s">
        <v>5317</v>
      </c>
      <c r="H1011" s="37" t="s">
        <v>3423</v>
      </c>
      <c r="I1011" s="53">
        <v>42120</v>
      </c>
    </row>
    <row r="1012" spans="1:9" x14ac:dyDescent="0.25">
      <c r="A1012" s="37">
        <v>815</v>
      </c>
      <c r="B1012" s="37">
        <v>1248951</v>
      </c>
      <c r="C1012" s="37" t="s">
        <v>5318</v>
      </c>
      <c r="D1012" s="37" t="s">
        <v>3424</v>
      </c>
      <c r="E1012" s="37">
        <v>0</v>
      </c>
      <c r="F1012" s="37" t="s">
        <v>3478</v>
      </c>
      <c r="G1012" s="37" t="s">
        <v>5319</v>
      </c>
      <c r="H1012" s="37" t="s">
        <v>3423</v>
      </c>
      <c r="I1012" s="53">
        <v>13728</v>
      </c>
    </row>
    <row r="1013" spans="1:9" x14ac:dyDescent="0.25">
      <c r="A1013" s="37">
        <v>815</v>
      </c>
      <c r="B1013" s="37">
        <v>1248957</v>
      </c>
      <c r="C1013" s="37" t="s">
        <v>5320</v>
      </c>
      <c r="D1013" s="37" t="s">
        <v>3424</v>
      </c>
      <c r="E1013" s="37">
        <v>0</v>
      </c>
      <c r="F1013" s="37" t="s">
        <v>3442</v>
      </c>
      <c r="G1013" s="37" t="s">
        <v>4861</v>
      </c>
      <c r="H1013" s="37" t="s">
        <v>3423</v>
      </c>
      <c r="I1013" s="53">
        <v>44046.9</v>
      </c>
    </row>
    <row r="1014" spans="1:9" x14ac:dyDescent="0.25">
      <c r="A1014" s="37">
        <v>815</v>
      </c>
      <c r="B1014" s="37">
        <v>1248959</v>
      </c>
      <c r="C1014" s="37" t="s">
        <v>5321</v>
      </c>
      <c r="D1014" s="37" t="s">
        <v>3424</v>
      </c>
      <c r="E1014" s="37">
        <v>0</v>
      </c>
      <c r="F1014" s="37" t="s">
        <v>4535</v>
      </c>
      <c r="G1014" s="37" t="s">
        <v>5322</v>
      </c>
      <c r="H1014" s="37" t="s">
        <v>3423</v>
      </c>
      <c r="I1014" s="53">
        <v>864331.2</v>
      </c>
    </row>
    <row r="1015" spans="1:9" x14ac:dyDescent="0.25">
      <c r="A1015" s="37">
        <v>815</v>
      </c>
      <c r="B1015" s="37">
        <v>1248965</v>
      </c>
      <c r="C1015" s="37" t="s">
        <v>5323</v>
      </c>
      <c r="D1015" s="37" t="s">
        <v>3424</v>
      </c>
      <c r="E1015" s="37">
        <v>0</v>
      </c>
      <c r="F1015" s="37" t="s">
        <v>6</v>
      </c>
      <c r="G1015" s="37" t="s">
        <v>5324</v>
      </c>
      <c r="H1015" s="37" t="s">
        <v>3423</v>
      </c>
      <c r="I1015" s="53">
        <v>642912</v>
      </c>
    </row>
    <row r="1016" spans="1:9" x14ac:dyDescent="0.25">
      <c r="A1016" s="37">
        <v>815</v>
      </c>
      <c r="B1016" s="37">
        <v>1248966</v>
      </c>
      <c r="C1016" s="37" t="s">
        <v>5325</v>
      </c>
      <c r="D1016" s="37" t="s">
        <v>3424</v>
      </c>
      <c r="E1016" s="37">
        <v>0</v>
      </c>
      <c r="F1016" s="37" t="s">
        <v>159</v>
      </c>
      <c r="G1016" s="37" t="s">
        <v>5326</v>
      </c>
      <c r="H1016" s="37" t="s">
        <v>3423</v>
      </c>
      <c r="I1016" s="53">
        <v>2250</v>
      </c>
    </row>
    <row r="1017" spans="1:9" x14ac:dyDescent="0.25">
      <c r="A1017" s="37">
        <v>815</v>
      </c>
      <c r="B1017" s="37">
        <v>1248971</v>
      </c>
      <c r="C1017" s="37" t="s">
        <v>5327</v>
      </c>
      <c r="D1017" s="37" t="s">
        <v>3424</v>
      </c>
      <c r="E1017" s="37">
        <v>0</v>
      </c>
      <c r="F1017" s="37" t="s">
        <v>6</v>
      </c>
      <c r="G1017" s="37" t="s">
        <v>5328</v>
      </c>
      <c r="H1017" s="37" t="s">
        <v>3423</v>
      </c>
      <c r="I1017" s="53">
        <v>3380000</v>
      </c>
    </row>
    <row r="1018" spans="1:9" x14ac:dyDescent="0.25">
      <c r="A1018" s="37">
        <v>815</v>
      </c>
      <c r="B1018" s="37">
        <v>1248979</v>
      </c>
      <c r="C1018" s="37" t="s">
        <v>5329</v>
      </c>
      <c r="D1018" s="37" t="s">
        <v>3424</v>
      </c>
      <c r="E1018" s="37">
        <v>0</v>
      </c>
      <c r="F1018" s="37" t="s">
        <v>143</v>
      </c>
      <c r="G1018" s="37" t="s">
        <v>5330</v>
      </c>
      <c r="H1018" s="37" t="s">
        <v>3423</v>
      </c>
      <c r="I1018" s="53">
        <v>199500</v>
      </c>
    </row>
    <row r="1019" spans="1:9" x14ac:dyDescent="0.25">
      <c r="A1019" s="37">
        <v>815</v>
      </c>
      <c r="B1019" s="37">
        <v>1248980</v>
      </c>
      <c r="C1019" s="37" t="s">
        <v>5331</v>
      </c>
      <c r="D1019" s="37" t="s">
        <v>3424</v>
      </c>
      <c r="E1019" s="37">
        <v>0</v>
      </c>
      <c r="F1019" s="37" t="s">
        <v>6</v>
      </c>
      <c r="G1019" s="37" t="s">
        <v>5332</v>
      </c>
      <c r="H1019" s="37" t="s">
        <v>3423</v>
      </c>
      <c r="I1019" s="53">
        <v>110112</v>
      </c>
    </row>
    <row r="1020" spans="1:9" x14ac:dyDescent="0.25">
      <c r="A1020" s="37">
        <v>815</v>
      </c>
      <c r="B1020" s="37">
        <v>1248982</v>
      </c>
      <c r="C1020" s="37" t="s">
        <v>5333</v>
      </c>
      <c r="D1020" s="37" t="s">
        <v>3424</v>
      </c>
      <c r="E1020" s="37">
        <v>0</v>
      </c>
      <c r="F1020" s="37" t="s">
        <v>3455</v>
      </c>
      <c r="G1020" s="37" t="s">
        <v>5334</v>
      </c>
      <c r="H1020" s="37" t="s">
        <v>3423</v>
      </c>
      <c r="I1020" s="53">
        <v>34799.9</v>
      </c>
    </row>
    <row r="1021" spans="1:9" x14ac:dyDescent="0.25">
      <c r="A1021" s="37">
        <v>815</v>
      </c>
      <c r="B1021" s="37">
        <v>1248983</v>
      </c>
      <c r="C1021" s="37" t="s">
        <v>5335</v>
      </c>
      <c r="D1021" s="37" t="s">
        <v>3424</v>
      </c>
      <c r="E1021" s="37">
        <v>0</v>
      </c>
      <c r="F1021" s="37" t="s">
        <v>143</v>
      </c>
      <c r="G1021" s="37" t="s">
        <v>5336</v>
      </c>
      <c r="H1021" s="37" t="s">
        <v>3423</v>
      </c>
      <c r="I1021" s="53">
        <v>35784</v>
      </c>
    </row>
    <row r="1022" spans="1:9" x14ac:dyDescent="0.25">
      <c r="A1022" s="37">
        <v>815</v>
      </c>
      <c r="B1022" s="37">
        <v>1248984</v>
      </c>
      <c r="C1022" s="37" t="s">
        <v>5337</v>
      </c>
      <c r="D1022" s="37" t="s">
        <v>3424</v>
      </c>
      <c r="E1022" s="37">
        <v>0</v>
      </c>
      <c r="F1022" s="37" t="s">
        <v>3478</v>
      </c>
      <c r="G1022" s="37" t="s">
        <v>5338</v>
      </c>
      <c r="H1022" s="37" t="s">
        <v>3423</v>
      </c>
      <c r="I1022" s="53">
        <v>44640</v>
      </c>
    </row>
    <row r="1023" spans="1:9" x14ac:dyDescent="0.25">
      <c r="A1023" s="37">
        <v>815</v>
      </c>
      <c r="B1023" s="37">
        <v>1248985</v>
      </c>
      <c r="C1023" s="37" t="s">
        <v>5339</v>
      </c>
      <c r="D1023" s="37" t="s">
        <v>3424</v>
      </c>
      <c r="E1023" s="37">
        <v>0</v>
      </c>
      <c r="F1023" s="37" t="s">
        <v>159</v>
      </c>
      <c r="G1023" s="37" t="s">
        <v>5340</v>
      </c>
      <c r="H1023" s="37" t="s">
        <v>3423</v>
      </c>
      <c r="I1023" s="53">
        <v>29346</v>
      </c>
    </row>
    <row r="1024" spans="1:9" x14ac:dyDescent="0.25">
      <c r="A1024" s="37">
        <v>815</v>
      </c>
      <c r="B1024" s="37">
        <v>1248993</v>
      </c>
      <c r="C1024" s="37" t="s">
        <v>5341</v>
      </c>
      <c r="D1024" s="37" t="s">
        <v>3424</v>
      </c>
      <c r="E1024" s="37">
        <v>0</v>
      </c>
      <c r="F1024" s="37" t="s">
        <v>159</v>
      </c>
      <c r="G1024" s="37" t="s">
        <v>5342</v>
      </c>
      <c r="H1024" s="37" t="s">
        <v>3423</v>
      </c>
      <c r="I1024" s="53">
        <v>75990.67</v>
      </c>
    </row>
    <row r="1025" spans="1:9" x14ac:dyDescent="0.25">
      <c r="A1025" s="37">
        <v>815</v>
      </c>
      <c r="B1025" s="37">
        <v>1248994</v>
      </c>
      <c r="C1025" s="37" t="s">
        <v>5343</v>
      </c>
      <c r="D1025" s="37" t="s">
        <v>3424</v>
      </c>
      <c r="E1025" s="37">
        <v>0</v>
      </c>
      <c r="F1025" s="37" t="s">
        <v>3455</v>
      </c>
      <c r="G1025" s="37" t="s">
        <v>5344</v>
      </c>
      <c r="H1025" s="37" t="s">
        <v>3423</v>
      </c>
      <c r="I1025" s="53">
        <v>93468</v>
      </c>
    </row>
    <row r="1026" spans="1:9" x14ac:dyDescent="0.25">
      <c r="A1026" s="37">
        <v>815</v>
      </c>
      <c r="B1026" s="37">
        <v>1248996</v>
      </c>
      <c r="C1026" s="37" t="s">
        <v>5345</v>
      </c>
      <c r="D1026" s="37" t="s">
        <v>3424</v>
      </c>
      <c r="E1026" s="37">
        <v>0</v>
      </c>
      <c r="F1026" s="37" t="s">
        <v>159</v>
      </c>
      <c r="G1026" s="37" t="s">
        <v>159</v>
      </c>
      <c r="H1026" s="37" t="s">
        <v>3423</v>
      </c>
      <c r="I1026" s="53">
        <v>15768</v>
      </c>
    </row>
    <row r="1027" spans="1:9" x14ac:dyDescent="0.25">
      <c r="A1027" s="37">
        <v>815</v>
      </c>
      <c r="B1027" s="37">
        <v>1248998</v>
      </c>
      <c r="C1027" s="37" t="s">
        <v>5346</v>
      </c>
      <c r="D1027" s="37" t="s">
        <v>3424</v>
      </c>
      <c r="E1027" s="37">
        <v>0</v>
      </c>
      <c r="F1027" s="37" t="s">
        <v>159</v>
      </c>
      <c r="G1027" s="37" t="s">
        <v>5347</v>
      </c>
      <c r="H1027" s="37" t="s">
        <v>3423</v>
      </c>
      <c r="I1027" s="53">
        <v>19272</v>
      </c>
    </row>
    <row r="1028" spans="1:9" x14ac:dyDescent="0.25">
      <c r="A1028" s="37">
        <v>815</v>
      </c>
      <c r="B1028" s="37">
        <v>1249000</v>
      </c>
      <c r="C1028" s="37" t="s">
        <v>5348</v>
      </c>
      <c r="D1028" s="37" t="s">
        <v>3424</v>
      </c>
      <c r="E1028" s="37">
        <v>0</v>
      </c>
      <c r="F1028" s="37" t="s">
        <v>143</v>
      </c>
      <c r="G1028" s="37" t="s">
        <v>5349</v>
      </c>
      <c r="H1028" s="37" t="s">
        <v>3423</v>
      </c>
      <c r="I1028" s="53">
        <v>249936</v>
      </c>
    </row>
    <row r="1029" spans="1:9" x14ac:dyDescent="0.25">
      <c r="A1029" s="37">
        <v>815</v>
      </c>
      <c r="B1029" s="37">
        <v>1249001</v>
      </c>
      <c r="C1029" s="37" t="s">
        <v>5350</v>
      </c>
      <c r="D1029" s="37" t="s">
        <v>3424</v>
      </c>
      <c r="E1029" s="37">
        <v>0</v>
      </c>
      <c r="F1029" s="37" t="s">
        <v>159</v>
      </c>
      <c r="G1029" s="37" t="s">
        <v>5351</v>
      </c>
      <c r="H1029" s="37" t="s">
        <v>3423</v>
      </c>
      <c r="I1029" s="53">
        <v>119556</v>
      </c>
    </row>
    <row r="1030" spans="1:9" x14ac:dyDescent="0.25">
      <c r="A1030" s="37">
        <v>815</v>
      </c>
      <c r="B1030" s="37">
        <v>1249003</v>
      </c>
      <c r="C1030" s="37" t="s">
        <v>5352</v>
      </c>
      <c r="D1030" s="37" t="s">
        <v>3424</v>
      </c>
      <c r="E1030" s="37">
        <v>0</v>
      </c>
      <c r="F1030" s="37" t="s">
        <v>3437</v>
      </c>
      <c r="G1030" s="37" t="s">
        <v>5353</v>
      </c>
      <c r="H1030" s="37" t="s">
        <v>3423</v>
      </c>
      <c r="I1030" s="53">
        <v>154212</v>
      </c>
    </row>
    <row r="1031" spans="1:9" x14ac:dyDescent="0.25">
      <c r="A1031" s="37">
        <v>815</v>
      </c>
      <c r="B1031" s="37">
        <v>1249005</v>
      </c>
      <c r="C1031" s="37" t="s">
        <v>5354</v>
      </c>
      <c r="D1031" s="37" t="s">
        <v>3424</v>
      </c>
      <c r="E1031" s="37">
        <v>0</v>
      </c>
      <c r="F1031" s="37" t="s">
        <v>3492</v>
      </c>
      <c r="G1031" s="37" t="s">
        <v>5355</v>
      </c>
      <c r="H1031" s="37" t="s">
        <v>3423</v>
      </c>
      <c r="I1031" s="53">
        <v>23760</v>
      </c>
    </row>
    <row r="1032" spans="1:9" x14ac:dyDescent="0.25">
      <c r="A1032" s="37">
        <v>815</v>
      </c>
      <c r="B1032" s="37">
        <v>1249007</v>
      </c>
      <c r="C1032" s="37" t="s">
        <v>5356</v>
      </c>
      <c r="D1032" s="37" t="s">
        <v>3424</v>
      </c>
      <c r="E1032" s="37">
        <v>0</v>
      </c>
      <c r="F1032" s="37" t="s">
        <v>3478</v>
      </c>
      <c r="G1032" s="37" t="s">
        <v>5357</v>
      </c>
      <c r="H1032" s="37" t="s">
        <v>3423</v>
      </c>
      <c r="I1032" s="53">
        <v>49845</v>
      </c>
    </row>
    <row r="1033" spans="1:9" x14ac:dyDescent="0.25">
      <c r="A1033" s="37">
        <v>815</v>
      </c>
      <c r="B1033" s="37">
        <v>1249008</v>
      </c>
      <c r="C1033" s="37" t="s">
        <v>5358</v>
      </c>
      <c r="D1033" s="37" t="s">
        <v>3424</v>
      </c>
      <c r="E1033" s="37">
        <v>0</v>
      </c>
      <c r="F1033" s="37" t="s">
        <v>159</v>
      </c>
      <c r="G1033" s="37" t="s">
        <v>5359</v>
      </c>
      <c r="H1033" s="37" t="s">
        <v>3423</v>
      </c>
      <c r="I1033" s="53">
        <v>238445.4</v>
      </c>
    </row>
    <row r="1034" spans="1:9" x14ac:dyDescent="0.25">
      <c r="A1034" s="37">
        <v>815</v>
      </c>
      <c r="B1034" s="37">
        <v>1249009</v>
      </c>
      <c r="C1034" s="37" t="s">
        <v>5360</v>
      </c>
      <c r="D1034" s="37" t="s">
        <v>3424</v>
      </c>
      <c r="E1034" s="37">
        <v>0</v>
      </c>
      <c r="F1034" s="37" t="s">
        <v>3455</v>
      </c>
      <c r="G1034" s="37" t="s">
        <v>5361</v>
      </c>
      <c r="H1034" s="37" t="s">
        <v>3423</v>
      </c>
      <c r="I1034" s="53">
        <v>72036</v>
      </c>
    </row>
    <row r="1035" spans="1:9" x14ac:dyDescent="0.25">
      <c r="A1035" s="37">
        <v>815</v>
      </c>
      <c r="B1035" s="37">
        <v>1249010</v>
      </c>
      <c r="C1035" s="37" t="s">
        <v>5362</v>
      </c>
      <c r="D1035" s="37" t="s">
        <v>3424</v>
      </c>
      <c r="E1035" s="37">
        <v>0</v>
      </c>
      <c r="F1035" s="37" t="s">
        <v>2283</v>
      </c>
      <c r="G1035" s="37" t="s">
        <v>5363</v>
      </c>
      <c r="H1035" s="37" t="s">
        <v>3423</v>
      </c>
      <c r="I1035" s="53">
        <v>38544</v>
      </c>
    </row>
    <row r="1036" spans="1:9" x14ac:dyDescent="0.25">
      <c r="A1036" s="37">
        <v>815</v>
      </c>
      <c r="B1036" s="37">
        <v>1249018</v>
      </c>
      <c r="C1036" s="37" t="s">
        <v>5364</v>
      </c>
      <c r="D1036" s="37" t="s">
        <v>3424</v>
      </c>
      <c r="E1036" s="37">
        <v>0</v>
      </c>
      <c r="F1036" s="37" t="s">
        <v>2283</v>
      </c>
      <c r="G1036" s="37" t="s">
        <v>5365</v>
      </c>
      <c r="H1036" s="37" t="s">
        <v>3423</v>
      </c>
      <c r="I1036" s="53">
        <v>7104</v>
      </c>
    </row>
    <row r="1037" spans="1:9" x14ac:dyDescent="0.25">
      <c r="A1037" s="37">
        <v>815</v>
      </c>
      <c r="B1037" s="37">
        <v>1249023</v>
      </c>
      <c r="C1037" s="37" t="s">
        <v>5366</v>
      </c>
      <c r="D1037" s="37" t="s">
        <v>3424</v>
      </c>
      <c r="E1037" s="37">
        <v>0</v>
      </c>
      <c r="F1037" s="37" t="s">
        <v>3442</v>
      </c>
      <c r="G1037" s="37" t="s">
        <v>5367</v>
      </c>
      <c r="H1037" s="37" t="s">
        <v>3423</v>
      </c>
      <c r="I1037" s="53">
        <v>4606416</v>
      </c>
    </row>
    <row r="1038" spans="1:9" x14ac:dyDescent="0.25">
      <c r="A1038" s="37">
        <v>815</v>
      </c>
      <c r="B1038" s="37">
        <v>1249024</v>
      </c>
      <c r="C1038" s="37" t="s">
        <v>5368</v>
      </c>
      <c r="D1038" s="37" t="s">
        <v>3424</v>
      </c>
      <c r="E1038" s="37">
        <v>0</v>
      </c>
      <c r="F1038" s="37" t="s">
        <v>159</v>
      </c>
      <c r="G1038" s="37" t="s">
        <v>5369</v>
      </c>
      <c r="H1038" s="37" t="s">
        <v>3423</v>
      </c>
      <c r="I1038" s="53">
        <v>69684</v>
      </c>
    </row>
    <row r="1039" spans="1:9" x14ac:dyDescent="0.25">
      <c r="A1039" s="37">
        <v>815</v>
      </c>
      <c r="B1039" s="37">
        <v>1249026</v>
      </c>
      <c r="C1039" s="37" t="s">
        <v>5370</v>
      </c>
      <c r="D1039" s="37" t="s">
        <v>3424</v>
      </c>
      <c r="E1039" s="37">
        <v>0</v>
      </c>
      <c r="F1039" s="37" t="s">
        <v>3492</v>
      </c>
      <c r="G1039" s="37" t="s">
        <v>5371</v>
      </c>
      <c r="H1039" s="37" t="s">
        <v>3423</v>
      </c>
      <c r="I1039" s="53">
        <v>1181054.6399999999</v>
      </c>
    </row>
    <row r="1040" spans="1:9" x14ac:dyDescent="0.25">
      <c r="A1040" s="37">
        <v>815</v>
      </c>
      <c r="B1040" s="37">
        <v>1249035</v>
      </c>
      <c r="C1040" s="37" t="s">
        <v>5372</v>
      </c>
      <c r="D1040" s="37" t="s">
        <v>3424</v>
      </c>
      <c r="E1040" s="37">
        <v>0</v>
      </c>
      <c r="F1040" s="37" t="s">
        <v>143</v>
      </c>
      <c r="G1040" s="37" t="s">
        <v>5373</v>
      </c>
      <c r="H1040" s="37" t="s">
        <v>3423</v>
      </c>
      <c r="I1040" s="53">
        <v>16848</v>
      </c>
    </row>
    <row r="1041" spans="1:9" x14ac:dyDescent="0.25">
      <c r="A1041" s="37">
        <v>815</v>
      </c>
      <c r="B1041" s="37">
        <v>1249040</v>
      </c>
      <c r="C1041" s="37" t="s">
        <v>5374</v>
      </c>
      <c r="D1041" s="37" t="s">
        <v>3424</v>
      </c>
      <c r="E1041" s="37">
        <v>0</v>
      </c>
      <c r="F1041" s="37" t="s">
        <v>3442</v>
      </c>
      <c r="G1041" s="37" t="s">
        <v>5375</v>
      </c>
      <c r="H1041" s="37" t="s">
        <v>3423</v>
      </c>
      <c r="I1041" s="53">
        <v>12000</v>
      </c>
    </row>
    <row r="1042" spans="1:9" x14ac:dyDescent="0.25">
      <c r="A1042" s="37">
        <v>815</v>
      </c>
      <c r="B1042" s="37">
        <v>1249041</v>
      </c>
      <c r="C1042" s="37" t="s">
        <v>5376</v>
      </c>
      <c r="D1042" s="37" t="s">
        <v>3424</v>
      </c>
      <c r="E1042" s="37">
        <v>0</v>
      </c>
      <c r="F1042" s="37" t="s">
        <v>3571</v>
      </c>
      <c r="G1042" s="37" t="s">
        <v>5377</v>
      </c>
      <c r="H1042" s="37" t="s">
        <v>3423</v>
      </c>
      <c r="I1042" s="53">
        <v>26424.04</v>
      </c>
    </row>
    <row r="1043" spans="1:9" x14ac:dyDescent="0.25">
      <c r="A1043" s="37">
        <v>815</v>
      </c>
      <c r="B1043" s="37">
        <v>1249043</v>
      </c>
      <c r="C1043" s="37" t="s">
        <v>5378</v>
      </c>
      <c r="D1043" s="37" t="s">
        <v>3424</v>
      </c>
      <c r="E1043" s="37">
        <v>0</v>
      </c>
      <c r="F1043" s="37" t="s">
        <v>4535</v>
      </c>
      <c r="G1043" s="37" t="s">
        <v>5379</v>
      </c>
      <c r="H1043" s="37" t="s">
        <v>3423</v>
      </c>
      <c r="I1043" s="53">
        <v>42094.080000000002</v>
      </c>
    </row>
    <row r="1044" spans="1:9" x14ac:dyDescent="0.25">
      <c r="A1044" s="37">
        <v>815</v>
      </c>
      <c r="B1044" s="37">
        <v>1249044</v>
      </c>
      <c r="C1044" s="37" t="s">
        <v>5380</v>
      </c>
      <c r="D1044" s="37" t="s">
        <v>3424</v>
      </c>
      <c r="E1044" s="37">
        <v>0</v>
      </c>
      <c r="F1044" s="37" t="s">
        <v>143</v>
      </c>
      <c r="G1044" s="37" t="s">
        <v>5381</v>
      </c>
      <c r="H1044" s="37" t="s">
        <v>3423</v>
      </c>
      <c r="I1044" s="53">
        <v>53676</v>
      </c>
    </row>
    <row r="1045" spans="1:9" x14ac:dyDescent="0.25">
      <c r="A1045" s="37">
        <v>815</v>
      </c>
      <c r="B1045" s="37">
        <v>1249051</v>
      </c>
      <c r="C1045" s="37" t="s">
        <v>5382</v>
      </c>
      <c r="D1045" s="37" t="s">
        <v>3424</v>
      </c>
      <c r="E1045" s="37">
        <v>0</v>
      </c>
      <c r="F1045" s="37" t="s">
        <v>159</v>
      </c>
      <c r="G1045" s="37" t="s">
        <v>5383</v>
      </c>
      <c r="H1045" s="37" t="s">
        <v>3423</v>
      </c>
      <c r="I1045" s="53">
        <v>211482</v>
      </c>
    </row>
    <row r="1046" spans="1:9" x14ac:dyDescent="0.25">
      <c r="A1046" s="37">
        <v>815</v>
      </c>
      <c r="B1046" s="37">
        <v>1249067</v>
      </c>
      <c r="C1046" s="37" t="s">
        <v>5384</v>
      </c>
      <c r="D1046" s="37" t="s">
        <v>3424</v>
      </c>
      <c r="E1046" s="37">
        <v>0</v>
      </c>
      <c r="F1046" s="37" t="s">
        <v>3478</v>
      </c>
      <c r="G1046" s="37" t="s">
        <v>5385</v>
      </c>
      <c r="H1046" s="37" t="s">
        <v>3423</v>
      </c>
      <c r="I1046" s="53">
        <v>56520</v>
      </c>
    </row>
    <row r="1047" spans="1:9" x14ac:dyDescent="0.25">
      <c r="A1047" s="37">
        <v>815</v>
      </c>
      <c r="B1047" s="37">
        <v>1249068</v>
      </c>
      <c r="C1047" s="37" t="s">
        <v>5386</v>
      </c>
      <c r="D1047" s="37" t="s">
        <v>3424</v>
      </c>
      <c r="E1047" s="37">
        <v>0</v>
      </c>
      <c r="F1047" s="37" t="s">
        <v>3478</v>
      </c>
      <c r="G1047" s="37" t="s">
        <v>5387</v>
      </c>
      <c r="H1047" s="37" t="s">
        <v>3423</v>
      </c>
      <c r="I1047" s="53">
        <v>50736</v>
      </c>
    </row>
    <row r="1048" spans="1:9" x14ac:dyDescent="0.25">
      <c r="A1048" s="37">
        <v>815</v>
      </c>
      <c r="B1048" s="37">
        <v>1249069</v>
      </c>
      <c r="C1048" s="37" t="s">
        <v>5388</v>
      </c>
      <c r="D1048" s="37" t="s">
        <v>3424</v>
      </c>
      <c r="E1048" s="37">
        <v>0</v>
      </c>
      <c r="F1048" s="37" t="s">
        <v>143</v>
      </c>
      <c r="G1048" s="37" t="s">
        <v>5389</v>
      </c>
      <c r="H1048" s="37" t="s">
        <v>3423</v>
      </c>
      <c r="I1048" s="53">
        <v>3888</v>
      </c>
    </row>
    <row r="1049" spans="1:9" x14ac:dyDescent="0.25">
      <c r="A1049" s="37">
        <v>815</v>
      </c>
      <c r="B1049" s="37">
        <v>1249079</v>
      </c>
      <c r="C1049" s="37" t="s">
        <v>5390</v>
      </c>
      <c r="D1049" s="37" t="s">
        <v>3424</v>
      </c>
      <c r="E1049" s="37">
        <v>0</v>
      </c>
      <c r="F1049" s="37" t="s">
        <v>159</v>
      </c>
      <c r="G1049" s="37" t="s">
        <v>5391</v>
      </c>
      <c r="H1049" s="37" t="s">
        <v>3423</v>
      </c>
      <c r="I1049" s="53">
        <v>30912</v>
      </c>
    </row>
    <row r="1050" spans="1:9" x14ac:dyDescent="0.25">
      <c r="A1050" s="37">
        <v>815</v>
      </c>
      <c r="B1050" s="37">
        <v>1249081</v>
      </c>
      <c r="C1050" s="37" t="s">
        <v>5392</v>
      </c>
      <c r="D1050" s="37" t="s">
        <v>3424</v>
      </c>
      <c r="E1050" s="37">
        <v>0</v>
      </c>
      <c r="F1050" s="37" t="s">
        <v>3526</v>
      </c>
      <c r="G1050" s="37" t="s">
        <v>5393</v>
      </c>
      <c r="H1050" s="37" t="s">
        <v>3423</v>
      </c>
      <c r="I1050" s="53">
        <v>18012</v>
      </c>
    </row>
    <row r="1052" spans="1:9" x14ac:dyDescent="0.25">
      <c r="A1052" s="36">
        <v>815</v>
      </c>
      <c r="H1052" s="36" t="s">
        <v>3423</v>
      </c>
      <c r="I1052" s="64">
        <v>3173064755.21</v>
      </c>
    </row>
  </sheetData>
  <autoFilter ref="A1:P1" xr:uid="{3F5C6AD3-57F6-4C6D-B141-FD97EB334CCE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3114-6C83-4BA8-9A35-C5554CFB6C66}">
  <dimension ref="A1:J1233"/>
  <sheetViews>
    <sheetView workbookViewId="0">
      <pane xSplit="3" ySplit="1" topLeftCell="D2" activePane="bottomRight" state="frozen"/>
      <selection pane="topRight" activeCell="D1" sqref="D1"/>
      <selection pane="bottomLeft" activeCell="A6" sqref="A6"/>
      <selection pane="bottomRight" activeCell="B19" sqref="B19"/>
    </sheetView>
  </sheetViews>
  <sheetFormatPr baseColWidth="10" defaultColWidth="9" defaultRowHeight="13.8" x14ac:dyDescent="0.25"/>
  <cols>
    <col min="1" max="1" width="9" style="36"/>
    <col min="2" max="2" width="20.19921875" style="36" customWidth="1"/>
    <col min="3" max="3" width="9" style="36"/>
    <col min="4" max="4" width="30.8984375" style="36" customWidth="1"/>
    <col min="5" max="7" width="9" style="36"/>
    <col min="8" max="8" width="39.59765625" style="36" customWidth="1"/>
    <col min="9" max="9" width="9" style="36"/>
    <col min="10" max="10" width="19.5" style="36" customWidth="1"/>
    <col min="11" max="16384" width="9" style="36"/>
  </cols>
  <sheetData>
    <row r="1" spans="1:10" s="67" customFormat="1" x14ac:dyDescent="0.25">
      <c r="A1" s="65" t="s">
        <v>3415</v>
      </c>
      <c r="B1" s="65" t="s">
        <v>3416</v>
      </c>
      <c r="C1" s="65" t="s">
        <v>1584</v>
      </c>
      <c r="D1" s="65" t="s">
        <v>3417</v>
      </c>
      <c r="E1" s="65" t="s">
        <v>3418</v>
      </c>
      <c r="F1" s="65" t="s">
        <v>3419</v>
      </c>
      <c r="G1" s="65" t="s">
        <v>1589</v>
      </c>
      <c r="H1" s="65" t="s">
        <v>3420</v>
      </c>
      <c r="I1" s="65" t="s">
        <v>3421</v>
      </c>
      <c r="J1" s="65" t="s">
        <v>3422</v>
      </c>
    </row>
    <row r="2" spans="1:10" x14ac:dyDescent="0.25">
      <c r="A2" s="37">
        <v>815</v>
      </c>
      <c r="B2" s="37">
        <v>1222100000</v>
      </c>
      <c r="C2" s="37">
        <v>1705</v>
      </c>
      <c r="D2" s="37" t="s">
        <v>5395</v>
      </c>
      <c r="E2" s="37" t="s">
        <v>3424</v>
      </c>
      <c r="F2" s="37"/>
      <c r="G2" s="37" t="s">
        <v>143</v>
      </c>
      <c r="H2" s="37"/>
      <c r="I2" s="37" t="s">
        <v>3423</v>
      </c>
      <c r="J2" s="53">
        <v>57600</v>
      </c>
    </row>
    <row r="3" spans="1:10" x14ac:dyDescent="0.25">
      <c r="A3" s="37">
        <v>815</v>
      </c>
      <c r="B3" s="37">
        <v>1222100000</v>
      </c>
      <c r="C3" s="37">
        <v>1707</v>
      </c>
      <c r="D3" s="37" t="s">
        <v>3425</v>
      </c>
      <c r="E3" s="37" t="s">
        <v>3424</v>
      </c>
      <c r="F3" s="37"/>
      <c r="G3" s="37"/>
      <c r="H3" s="37"/>
      <c r="I3" s="37" t="s">
        <v>3423</v>
      </c>
      <c r="J3" s="53">
        <v>260884.8</v>
      </c>
    </row>
    <row r="4" spans="1:10" x14ac:dyDescent="0.25">
      <c r="A4" s="37">
        <v>815</v>
      </c>
      <c r="B4" s="37">
        <v>1222100000</v>
      </c>
      <c r="C4" s="37">
        <v>1046246</v>
      </c>
      <c r="D4" s="37" t="s">
        <v>3426</v>
      </c>
      <c r="E4" s="37" t="s">
        <v>3424</v>
      </c>
      <c r="F4" s="37">
        <v>0</v>
      </c>
      <c r="G4" s="37" t="s">
        <v>159</v>
      </c>
      <c r="H4" s="37" t="s">
        <v>3427</v>
      </c>
      <c r="I4" s="37" t="s">
        <v>3423</v>
      </c>
      <c r="J4" s="53">
        <v>296976</v>
      </c>
    </row>
    <row r="5" spans="1:10" x14ac:dyDescent="0.25">
      <c r="A5" s="37">
        <v>815</v>
      </c>
      <c r="B5" s="37">
        <v>1222100000</v>
      </c>
      <c r="C5" s="37">
        <v>1046254</v>
      </c>
      <c r="D5" s="37" t="s">
        <v>3428</v>
      </c>
      <c r="E5" s="37" t="s">
        <v>3424</v>
      </c>
      <c r="F5" s="37">
        <v>20000</v>
      </c>
      <c r="G5" s="37" t="s">
        <v>159</v>
      </c>
      <c r="H5" s="37" t="s">
        <v>3429</v>
      </c>
      <c r="I5" s="37" t="s">
        <v>3423</v>
      </c>
      <c r="J5" s="53">
        <v>8809506</v>
      </c>
    </row>
    <row r="6" spans="1:10" x14ac:dyDescent="0.25">
      <c r="A6" s="37">
        <v>815</v>
      </c>
      <c r="B6" s="37">
        <v>1222100000</v>
      </c>
      <c r="C6" s="37">
        <v>1046271</v>
      </c>
      <c r="D6" s="37" t="s">
        <v>3430</v>
      </c>
      <c r="E6" s="37" t="s">
        <v>3424</v>
      </c>
      <c r="F6" s="37">
        <v>20000</v>
      </c>
      <c r="G6" s="37" t="s">
        <v>3431</v>
      </c>
      <c r="H6" s="37" t="s">
        <v>3432</v>
      </c>
      <c r="I6" s="37" t="s">
        <v>3423</v>
      </c>
      <c r="J6" s="53">
        <v>16717058.26</v>
      </c>
    </row>
    <row r="7" spans="1:10" x14ac:dyDescent="0.25">
      <c r="A7" s="37">
        <v>815</v>
      </c>
      <c r="B7" s="37">
        <v>1222100000</v>
      </c>
      <c r="C7" s="37">
        <v>1046281</v>
      </c>
      <c r="D7" s="37" t="s">
        <v>3433</v>
      </c>
      <c r="E7" s="37" t="s">
        <v>3424</v>
      </c>
      <c r="F7" s="37">
        <v>20000</v>
      </c>
      <c r="G7" s="37" t="s">
        <v>3434</v>
      </c>
      <c r="H7" s="37" t="s">
        <v>3435</v>
      </c>
      <c r="I7" s="37" t="s">
        <v>3423</v>
      </c>
      <c r="J7" s="53">
        <v>2166552.9</v>
      </c>
    </row>
    <row r="8" spans="1:10" x14ac:dyDescent="0.25">
      <c r="A8" s="37">
        <v>815</v>
      </c>
      <c r="B8" s="37">
        <v>1222100000</v>
      </c>
      <c r="C8" s="37">
        <v>1046300</v>
      </c>
      <c r="D8" s="37" t="s">
        <v>3436</v>
      </c>
      <c r="E8" s="37" t="s">
        <v>3424</v>
      </c>
      <c r="F8" s="37">
        <v>20000</v>
      </c>
      <c r="G8" s="37" t="s">
        <v>3437</v>
      </c>
      <c r="H8" s="37" t="s">
        <v>3438</v>
      </c>
      <c r="I8" s="37" t="s">
        <v>3423</v>
      </c>
      <c r="J8" s="53">
        <v>4310938.96</v>
      </c>
    </row>
    <row r="9" spans="1:10" x14ac:dyDescent="0.25">
      <c r="A9" s="37">
        <v>815</v>
      </c>
      <c r="B9" s="37">
        <v>1222100000</v>
      </c>
      <c r="C9" s="37">
        <v>1046301</v>
      </c>
      <c r="D9" s="37" t="s">
        <v>3439</v>
      </c>
      <c r="E9" s="37" t="s">
        <v>3424</v>
      </c>
      <c r="F9" s="37">
        <v>20000</v>
      </c>
      <c r="G9" s="37" t="s">
        <v>3431</v>
      </c>
      <c r="H9" s="37" t="s">
        <v>3440</v>
      </c>
      <c r="I9" s="37" t="s">
        <v>3423</v>
      </c>
      <c r="J9" s="53">
        <v>4350919.7</v>
      </c>
    </row>
    <row r="10" spans="1:10" x14ac:dyDescent="0.25">
      <c r="A10" s="37">
        <v>815</v>
      </c>
      <c r="B10" s="37">
        <v>1222100000</v>
      </c>
      <c r="C10" s="37">
        <v>1046342</v>
      </c>
      <c r="D10" s="37" t="s">
        <v>81</v>
      </c>
      <c r="E10" s="37" t="s">
        <v>3424</v>
      </c>
      <c r="F10" s="37">
        <v>80000</v>
      </c>
      <c r="G10" s="37" t="s">
        <v>143</v>
      </c>
      <c r="H10" s="37" t="s">
        <v>3444</v>
      </c>
      <c r="I10" s="37" t="s">
        <v>3423</v>
      </c>
      <c r="J10" s="53">
        <v>6134857.5999999996</v>
      </c>
    </row>
    <row r="11" spans="1:10" x14ac:dyDescent="0.25">
      <c r="A11" s="37">
        <v>815</v>
      </c>
      <c r="B11" s="37">
        <v>1222100000</v>
      </c>
      <c r="C11" s="37">
        <v>1046344</v>
      </c>
      <c r="D11" s="37" t="s">
        <v>3445</v>
      </c>
      <c r="E11" s="37" t="s">
        <v>3424</v>
      </c>
      <c r="F11" s="37">
        <v>20000</v>
      </c>
      <c r="G11" s="37" t="s">
        <v>143</v>
      </c>
      <c r="H11" s="37" t="s">
        <v>3446</v>
      </c>
      <c r="I11" s="37" t="s">
        <v>3423</v>
      </c>
      <c r="J11" s="53">
        <v>4809181.5599999996</v>
      </c>
    </row>
    <row r="12" spans="1:10" x14ac:dyDescent="0.25">
      <c r="A12" s="37">
        <v>815</v>
      </c>
      <c r="B12" s="37">
        <v>1222100000</v>
      </c>
      <c r="C12" s="37">
        <v>1046345</v>
      </c>
      <c r="D12" s="37" t="s">
        <v>868</v>
      </c>
      <c r="E12" s="37" t="s">
        <v>3424</v>
      </c>
      <c r="F12" s="37">
        <v>20000</v>
      </c>
      <c r="G12" s="37" t="s">
        <v>159</v>
      </c>
      <c r="H12" s="37" t="s">
        <v>5396</v>
      </c>
      <c r="I12" s="37" t="s">
        <v>3423</v>
      </c>
      <c r="J12" s="53">
        <v>541815.65</v>
      </c>
    </row>
    <row r="13" spans="1:10" x14ac:dyDescent="0.25">
      <c r="A13" s="37">
        <v>815</v>
      </c>
      <c r="B13" s="37">
        <v>1222100000</v>
      </c>
      <c r="C13" s="37">
        <v>1046352</v>
      </c>
      <c r="D13" s="37" t="s">
        <v>3447</v>
      </c>
      <c r="E13" s="37" t="s">
        <v>3424</v>
      </c>
      <c r="F13" s="37">
        <v>45000</v>
      </c>
      <c r="G13" s="37" t="s">
        <v>3448</v>
      </c>
      <c r="H13" s="37" t="s">
        <v>3449</v>
      </c>
      <c r="I13" s="37" t="s">
        <v>3423</v>
      </c>
      <c r="J13" s="53">
        <v>11752866.57</v>
      </c>
    </row>
    <row r="14" spans="1:10" x14ac:dyDescent="0.25">
      <c r="A14" s="37">
        <v>815</v>
      </c>
      <c r="B14" s="37">
        <v>1222100000</v>
      </c>
      <c r="C14" s="37">
        <v>1046357</v>
      </c>
      <c r="D14" s="37" t="s">
        <v>3450</v>
      </c>
      <c r="E14" s="37" t="s">
        <v>3424</v>
      </c>
      <c r="F14" s="37">
        <v>20000</v>
      </c>
      <c r="G14" s="37" t="s">
        <v>3451</v>
      </c>
      <c r="H14" s="37" t="s">
        <v>3452</v>
      </c>
      <c r="I14" s="37" t="s">
        <v>3423</v>
      </c>
      <c r="J14" s="53">
        <v>17413989.510000002</v>
      </c>
    </row>
    <row r="15" spans="1:10" x14ac:dyDescent="0.25">
      <c r="A15" s="37">
        <v>815</v>
      </c>
      <c r="B15" s="37">
        <v>1222100000</v>
      </c>
      <c r="C15" s="37">
        <v>1046358</v>
      </c>
      <c r="D15" s="37" t="s">
        <v>2025</v>
      </c>
      <c r="E15" s="37" t="s">
        <v>3424</v>
      </c>
      <c r="F15" s="37">
        <v>20000</v>
      </c>
      <c r="G15" s="37" t="s">
        <v>3453</v>
      </c>
      <c r="H15" s="37" t="s">
        <v>3454</v>
      </c>
      <c r="I15" s="37" t="s">
        <v>3423</v>
      </c>
      <c r="J15" s="53">
        <v>81720079.129999995</v>
      </c>
    </row>
    <row r="16" spans="1:10" x14ac:dyDescent="0.25">
      <c r="A16" s="37">
        <v>815</v>
      </c>
      <c r="B16" s="37">
        <v>1222100000</v>
      </c>
      <c r="C16" s="37">
        <v>1046363</v>
      </c>
      <c r="D16" s="37" t="s">
        <v>1680</v>
      </c>
      <c r="E16" s="37" t="s">
        <v>3424</v>
      </c>
      <c r="F16" s="37">
        <v>40000</v>
      </c>
      <c r="G16" s="37" t="s">
        <v>3455</v>
      </c>
      <c r="H16" s="37" t="s">
        <v>3456</v>
      </c>
      <c r="I16" s="37" t="s">
        <v>3423</v>
      </c>
      <c r="J16" s="53">
        <v>34771510.490000002</v>
      </c>
    </row>
    <row r="17" spans="1:10" x14ac:dyDescent="0.25">
      <c r="A17" s="37">
        <v>815</v>
      </c>
      <c r="B17" s="37">
        <v>1222100000</v>
      </c>
      <c r="C17" s="37">
        <v>1046365</v>
      </c>
      <c r="D17" s="37" t="s">
        <v>3457</v>
      </c>
      <c r="E17" s="37" t="s">
        <v>3424</v>
      </c>
      <c r="F17" s="37">
        <v>20000</v>
      </c>
      <c r="G17" s="37" t="s">
        <v>3458</v>
      </c>
      <c r="H17" s="37" t="s">
        <v>3459</v>
      </c>
      <c r="I17" s="37" t="s">
        <v>3423</v>
      </c>
      <c r="J17" s="53">
        <v>9262038.1300000008</v>
      </c>
    </row>
    <row r="18" spans="1:10" x14ac:dyDescent="0.25">
      <c r="A18" s="37">
        <v>815</v>
      </c>
      <c r="B18" s="37">
        <v>1222100000</v>
      </c>
      <c r="C18" s="37">
        <v>1046366</v>
      </c>
      <c r="D18" s="37" t="s">
        <v>3460</v>
      </c>
      <c r="E18" s="37" t="s">
        <v>3424</v>
      </c>
      <c r="F18" s="37">
        <v>20000</v>
      </c>
      <c r="G18" s="37" t="s">
        <v>159</v>
      </c>
      <c r="H18" s="37" t="s">
        <v>3461</v>
      </c>
      <c r="I18" s="37" t="s">
        <v>3423</v>
      </c>
      <c r="J18" s="53">
        <v>1227705.01</v>
      </c>
    </row>
    <row r="19" spans="1:10" x14ac:dyDescent="0.25">
      <c r="A19" s="37">
        <v>815</v>
      </c>
      <c r="B19" s="37">
        <v>1222100000</v>
      </c>
      <c r="C19" s="37">
        <v>1046370</v>
      </c>
      <c r="D19" s="37" t="s">
        <v>3462</v>
      </c>
      <c r="E19" s="37" t="s">
        <v>3424</v>
      </c>
      <c r="F19" s="37">
        <v>45000</v>
      </c>
      <c r="G19" s="37" t="s">
        <v>3455</v>
      </c>
      <c r="H19" s="37" t="s">
        <v>3463</v>
      </c>
      <c r="I19" s="37" t="s">
        <v>3423</v>
      </c>
      <c r="J19" s="53">
        <v>435941260.32999998</v>
      </c>
    </row>
    <row r="20" spans="1:10" x14ac:dyDescent="0.25">
      <c r="A20" s="37">
        <v>815</v>
      </c>
      <c r="B20" s="37">
        <v>1222100000</v>
      </c>
      <c r="C20" s="37">
        <v>1046392</v>
      </c>
      <c r="D20" s="37" t="s">
        <v>3464</v>
      </c>
      <c r="E20" s="37" t="s">
        <v>3424</v>
      </c>
      <c r="F20" s="37">
        <v>0</v>
      </c>
      <c r="G20" s="37" t="s">
        <v>3455</v>
      </c>
      <c r="H20" s="37" t="s">
        <v>3465</v>
      </c>
      <c r="I20" s="37" t="s">
        <v>3423</v>
      </c>
      <c r="J20" s="53">
        <v>1442955.04</v>
      </c>
    </row>
    <row r="21" spans="1:10" x14ac:dyDescent="0.25">
      <c r="A21" s="37">
        <v>815</v>
      </c>
      <c r="B21" s="37">
        <v>1222100000</v>
      </c>
      <c r="C21" s="37">
        <v>1046393</v>
      </c>
      <c r="D21" s="37" t="s">
        <v>3466</v>
      </c>
      <c r="E21" s="37" t="s">
        <v>3424</v>
      </c>
      <c r="F21" s="37">
        <v>20000</v>
      </c>
      <c r="G21" s="37" t="s">
        <v>143</v>
      </c>
      <c r="H21" s="37" t="s">
        <v>3467</v>
      </c>
      <c r="I21" s="37" t="s">
        <v>3423</v>
      </c>
      <c r="J21" s="53">
        <v>10226919.18</v>
      </c>
    </row>
    <row r="22" spans="1:10" x14ac:dyDescent="0.25">
      <c r="A22" s="37">
        <v>815</v>
      </c>
      <c r="B22" s="37">
        <v>1222100000</v>
      </c>
      <c r="C22" s="37">
        <v>1046394</v>
      </c>
      <c r="D22" s="37" t="s">
        <v>2324</v>
      </c>
      <c r="E22" s="37" t="s">
        <v>3424</v>
      </c>
      <c r="F22" s="37">
        <v>0</v>
      </c>
      <c r="G22" s="37" t="s">
        <v>3442</v>
      </c>
      <c r="H22" s="37" t="s">
        <v>3468</v>
      </c>
      <c r="I22" s="37" t="s">
        <v>3423</v>
      </c>
      <c r="J22" s="53">
        <v>1082754.98</v>
      </c>
    </row>
    <row r="23" spans="1:10" x14ac:dyDescent="0.25">
      <c r="A23" s="37">
        <v>815</v>
      </c>
      <c r="B23" s="37">
        <v>1222100000</v>
      </c>
      <c r="C23" s="37">
        <v>1046410</v>
      </c>
      <c r="D23" s="37" t="s">
        <v>5397</v>
      </c>
      <c r="E23" s="37" t="s">
        <v>3424</v>
      </c>
      <c r="F23" s="37">
        <v>20000</v>
      </c>
      <c r="G23" s="37" t="s">
        <v>157</v>
      </c>
      <c r="H23" s="37" t="s">
        <v>5398</v>
      </c>
      <c r="I23" s="37" t="s">
        <v>3423</v>
      </c>
      <c r="J23" s="53">
        <v>42537.599999999999</v>
      </c>
    </row>
    <row r="24" spans="1:10" x14ac:dyDescent="0.25">
      <c r="A24" s="37">
        <v>815</v>
      </c>
      <c r="B24" s="37">
        <v>1222100000</v>
      </c>
      <c r="C24" s="37">
        <v>1046411</v>
      </c>
      <c r="D24" s="37" t="s">
        <v>3469</v>
      </c>
      <c r="E24" s="37" t="s">
        <v>3424</v>
      </c>
      <c r="F24" s="37">
        <v>20000</v>
      </c>
      <c r="G24" s="37" t="s">
        <v>3455</v>
      </c>
      <c r="H24" s="37" t="s">
        <v>3470</v>
      </c>
      <c r="I24" s="37" t="s">
        <v>3423</v>
      </c>
      <c r="J24" s="53">
        <v>5935232.6200000001</v>
      </c>
    </row>
    <row r="25" spans="1:10" x14ac:dyDescent="0.25">
      <c r="A25" s="37">
        <v>815</v>
      </c>
      <c r="B25" s="37">
        <v>1222100000</v>
      </c>
      <c r="C25" s="37">
        <v>1046413</v>
      </c>
      <c r="D25" s="37" t="s">
        <v>3471</v>
      </c>
      <c r="E25" s="37" t="s">
        <v>3424</v>
      </c>
      <c r="F25" s="37">
        <v>20000</v>
      </c>
      <c r="G25" s="37" t="s">
        <v>159</v>
      </c>
      <c r="H25" s="37" t="s">
        <v>3472</v>
      </c>
      <c r="I25" s="37" t="s">
        <v>3423</v>
      </c>
      <c r="J25" s="53">
        <v>47977836.009999998</v>
      </c>
    </row>
    <row r="26" spans="1:10" x14ac:dyDescent="0.25">
      <c r="A26" s="37">
        <v>815</v>
      </c>
      <c r="B26" s="37">
        <v>1222100000</v>
      </c>
      <c r="C26" s="37">
        <v>1046414</v>
      </c>
      <c r="D26" s="37" t="s">
        <v>1641</v>
      </c>
      <c r="E26" s="37" t="s">
        <v>3424</v>
      </c>
      <c r="F26" s="37">
        <v>0</v>
      </c>
      <c r="G26" s="37" t="s">
        <v>3455</v>
      </c>
      <c r="H26" s="37" t="s">
        <v>3473</v>
      </c>
      <c r="I26" s="37" t="s">
        <v>3423</v>
      </c>
      <c r="J26" s="53">
        <v>52153259.219999999</v>
      </c>
    </row>
    <row r="27" spans="1:10" x14ac:dyDescent="0.25">
      <c r="A27" s="37">
        <v>815</v>
      </c>
      <c r="B27" s="37">
        <v>1222100000</v>
      </c>
      <c r="C27" s="37">
        <v>1046415</v>
      </c>
      <c r="D27" s="37" t="s">
        <v>3474</v>
      </c>
      <c r="E27" s="37" t="s">
        <v>3424</v>
      </c>
      <c r="F27" s="37">
        <v>20000</v>
      </c>
      <c r="G27" s="37" t="s">
        <v>159</v>
      </c>
      <c r="H27" s="37" t="s">
        <v>3475</v>
      </c>
      <c r="I27" s="37" t="s">
        <v>3423</v>
      </c>
      <c r="J27" s="53">
        <v>4111722.05</v>
      </c>
    </row>
    <row r="28" spans="1:10" x14ac:dyDescent="0.25">
      <c r="A28" s="37">
        <v>815</v>
      </c>
      <c r="B28" s="37">
        <v>1222100000</v>
      </c>
      <c r="C28" s="37">
        <v>1046417</v>
      </c>
      <c r="D28" s="37" t="s">
        <v>146</v>
      </c>
      <c r="E28" s="37" t="s">
        <v>3424</v>
      </c>
      <c r="F28" s="37">
        <v>0</v>
      </c>
      <c r="G28" s="37" t="s">
        <v>159</v>
      </c>
      <c r="H28" s="37" t="s">
        <v>3476</v>
      </c>
      <c r="I28" s="37" t="s">
        <v>3423</v>
      </c>
      <c r="J28" s="53">
        <v>1909446</v>
      </c>
    </row>
    <row r="29" spans="1:10" x14ac:dyDescent="0.25">
      <c r="A29" s="37">
        <v>815</v>
      </c>
      <c r="B29" s="37">
        <v>1222100000</v>
      </c>
      <c r="C29" s="37">
        <v>1046474</v>
      </c>
      <c r="D29" s="37" t="s">
        <v>5399</v>
      </c>
      <c r="E29" s="37" t="s">
        <v>3424</v>
      </c>
      <c r="F29" s="37">
        <v>20000</v>
      </c>
      <c r="G29" s="37" t="s">
        <v>3442</v>
      </c>
      <c r="H29" s="37" t="s">
        <v>5400</v>
      </c>
      <c r="I29" s="37" t="s">
        <v>3423</v>
      </c>
      <c r="J29" s="53">
        <v>14592</v>
      </c>
    </row>
    <row r="30" spans="1:10" x14ac:dyDescent="0.25">
      <c r="A30" s="37">
        <v>815</v>
      </c>
      <c r="B30" s="37">
        <v>1222100000</v>
      </c>
      <c r="C30" s="37">
        <v>1046520</v>
      </c>
      <c r="D30" s="37" t="s">
        <v>3484</v>
      </c>
      <c r="E30" s="37" t="s">
        <v>3424</v>
      </c>
      <c r="F30" s="37">
        <v>0</v>
      </c>
      <c r="G30" s="37" t="s">
        <v>3455</v>
      </c>
      <c r="H30" s="37" t="s">
        <v>3485</v>
      </c>
      <c r="I30" s="37" t="s">
        <v>3423</v>
      </c>
      <c r="J30" s="53">
        <v>9820114.8599999994</v>
      </c>
    </row>
    <row r="31" spans="1:10" x14ac:dyDescent="0.25">
      <c r="A31" s="37">
        <v>815</v>
      </c>
      <c r="B31" s="37">
        <v>1222100000</v>
      </c>
      <c r="C31" s="37">
        <v>1046531</v>
      </c>
      <c r="D31" s="37" t="s">
        <v>3486</v>
      </c>
      <c r="E31" s="37" t="s">
        <v>3424</v>
      </c>
      <c r="F31" s="37">
        <v>20000</v>
      </c>
      <c r="G31" s="37" t="s">
        <v>143</v>
      </c>
      <c r="H31" s="37" t="s">
        <v>3487</v>
      </c>
      <c r="I31" s="37" t="s">
        <v>3423</v>
      </c>
      <c r="J31" s="53">
        <v>740874.6</v>
      </c>
    </row>
    <row r="32" spans="1:10" x14ac:dyDescent="0.25">
      <c r="A32" s="37">
        <v>815</v>
      </c>
      <c r="B32" s="37">
        <v>1222100000</v>
      </c>
      <c r="C32" s="37">
        <v>1046537</v>
      </c>
      <c r="D32" s="37" t="s">
        <v>2126</v>
      </c>
      <c r="E32" s="37" t="s">
        <v>3424</v>
      </c>
      <c r="F32" s="37">
        <v>20000</v>
      </c>
      <c r="G32" s="37" t="s">
        <v>159</v>
      </c>
      <c r="H32" s="37" t="s">
        <v>3488</v>
      </c>
      <c r="I32" s="37" t="s">
        <v>3423</v>
      </c>
      <c r="J32" s="53">
        <v>29149437.600000001</v>
      </c>
    </row>
    <row r="33" spans="1:10" x14ac:dyDescent="0.25">
      <c r="A33" s="37">
        <v>815</v>
      </c>
      <c r="B33" s="37">
        <v>1222100000</v>
      </c>
      <c r="C33" s="37">
        <v>1046539</v>
      </c>
      <c r="D33" s="37" t="s">
        <v>3489</v>
      </c>
      <c r="E33" s="37" t="s">
        <v>3424</v>
      </c>
      <c r="F33" s="37">
        <v>45000</v>
      </c>
      <c r="G33" s="37" t="s">
        <v>3448</v>
      </c>
      <c r="H33" s="37" t="s">
        <v>3490</v>
      </c>
      <c r="I33" s="37" t="s">
        <v>3423</v>
      </c>
      <c r="J33" s="53">
        <v>1105637.03</v>
      </c>
    </row>
    <row r="34" spans="1:10" x14ac:dyDescent="0.25">
      <c r="A34" s="37">
        <v>815</v>
      </c>
      <c r="B34" s="37">
        <v>1222100000</v>
      </c>
      <c r="C34" s="37">
        <v>1046542</v>
      </c>
      <c r="D34" s="37" t="s">
        <v>3491</v>
      </c>
      <c r="E34" s="37" t="s">
        <v>3424</v>
      </c>
      <c r="F34" s="37">
        <v>20000</v>
      </c>
      <c r="G34" s="37" t="s">
        <v>3492</v>
      </c>
      <c r="H34" s="37" t="s">
        <v>3493</v>
      </c>
      <c r="I34" s="37" t="s">
        <v>3423</v>
      </c>
      <c r="J34" s="53">
        <v>17013781.59</v>
      </c>
    </row>
    <row r="35" spans="1:10" x14ac:dyDescent="0.25">
      <c r="A35" s="37">
        <v>815</v>
      </c>
      <c r="B35" s="37">
        <v>1222100000</v>
      </c>
      <c r="C35" s="37">
        <v>1046559</v>
      </c>
      <c r="D35" s="37" t="s">
        <v>3494</v>
      </c>
      <c r="E35" s="37" t="s">
        <v>3424</v>
      </c>
      <c r="F35" s="37">
        <v>20000</v>
      </c>
      <c r="G35" s="37" t="s">
        <v>143</v>
      </c>
      <c r="H35" s="37" t="s">
        <v>3495</v>
      </c>
      <c r="I35" s="37" t="s">
        <v>3423</v>
      </c>
      <c r="J35" s="53">
        <v>1907971.2</v>
      </c>
    </row>
    <row r="36" spans="1:10" x14ac:dyDescent="0.25">
      <c r="A36" s="37">
        <v>815</v>
      </c>
      <c r="B36" s="37">
        <v>1222100000</v>
      </c>
      <c r="C36" s="37">
        <v>1046599</v>
      </c>
      <c r="D36" s="37" t="s">
        <v>3496</v>
      </c>
      <c r="E36" s="37" t="s">
        <v>3424</v>
      </c>
      <c r="F36" s="37">
        <v>26400</v>
      </c>
      <c r="G36" s="37" t="s">
        <v>159</v>
      </c>
      <c r="H36" s="37" t="s">
        <v>3497</v>
      </c>
      <c r="I36" s="37" t="s">
        <v>3423</v>
      </c>
      <c r="J36" s="53">
        <v>15989353.449999999</v>
      </c>
    </row>
    <row r="37" spans="1:10" x14ac:dyDescent="0.25">
      <c r="A37" s="37">
        <v>815</v>
      </c>
      <c r="B37" s="37">
        <v>1222100000</v>
      </c>
      <c r="C37" s="37">
        <v>1046612</v>
      </c>
      <c r="D37" s="37" t="s">
        <v>3500</v>
      </c>
      <c r="E37" s="37" t="s">
        <v>3424</v>
      </c>
      <c r="F37" s="37">
        <v>20000</v>
      </c>
      <c r="G37" s="37" t="s">
        <v>159</v>
      </c>
      <c r="H37" s="37" t="s">
        <v>3501</v>
      </c>
      <c r="I37" s="37" t="s">
        <v>3423</v>
      </c>
      <c r="J37" s="53">
        <v>230003.95</v>
      </c>
    </row>
    <row r="38" spans="1:10" x14ac:dyDescent="0.25">
      <c r="A38" s="37">
        <v>815</v>
      </c>
      <c r="B38" s="37">
        <v>1222100000</v>
      </c>
      <c r="C38" s="37">
        <v>1046645</v>
      </c>
      <c r="D38" s="37" t="s">
        <v>3502</v>
      </c>
      <c r="E38" s="37" t="s">
        <v>3424</v>
      </c>
      <c r="F38" s="37">
        <v>20000</v>
      </c>
      <c r="G38" s="37" t="s">
        <v>159</v>
      </c>
      <c r="H38" s="37" t="s">
        <v>3503</v>
      </c>
      <c r="I38" s="37" t="s">
        <v>3423</v>
      </c>
      <c r="J38" s="53">
        <v>258594</v>
      </c>
    </row>
    <row r="39" spans="1:10" x14ac:dyDescent="0.25">
      <c r="A39" s="37">
        <v>815</v>
      </c>
      <c r="B39" s="37">
        <v>1222100000</v>
      </c>
      <c r="C39" s="37">
        <v>1046739</v>
      </c>
      <c r="D39" s="37" t="s">
        <v>2074</v>
      </c>
      <c r="E39" s="37" t="s">
        <v>3424</v>
      </c>
      <c r="F39" s="37">
        <v>20000</v>
      </c>
      <c r="G39" s="37" t="s">
        <v>3453</v>
      </c>
      <c r="H39" s="37" t="s">
        <v>3506</v>
      </c>
      <c r="I39" s="37" t="s">
        <v>3423</v>
      </c>
      <c r="J39" s="53">
        <v>5251791.59</v>
      </c>
    </row>
    <row r="40" spans="1:10" x14ac:dyDescent="0.25">
      <c r="A40" s="37">
        <v>815</v>
      </c>
      <c r="B40" s="37">
        <v>1222100000</v>
      </c>
      <c r="C40" s="37">
        <v>1046757</v>
      </c>
      <c r="D40" s="37" t="s">
        <v>2433</v>
      </c>
      <c r="E40" s="37" t="s">
        <v>3424</v>
      </c>
      <c r="F40" s="37">
        <v>20000</v>
      </c>
      <c r="G40" s="37" t="s">
        <v>143</v>
      </c>
      <c r="H40" s="37" t="s">
        <v>5401</v>
      </c>
      <c r="I40" s="37" t="s">
        <v>3423</v>
      </c>
      <c r="J40" s="53">
        <v>1230456</v>
      </c>
    </row>
    <row r="41" spans="1:10" x14ac:dyDescent="0.25">
      <c r="A41" s="37">
        <v>815</v>
      </c>
      <c r="B41" s="37">
        <v>1222100000</v>
      </c>
      <c r="C41" s="37">
        <v>1046787</v>
      </c>
      <c r="D41" s="37" t="s">
        <v>3507</v>
      </c>
      <c r="E41" s="37" t="s">
        <v>3424</v>
      </c>
      <c r="F41" s="37">
        <v>20000</v>
      </c>
      <c r="G41" s="37" t="s">
        <v>3508</v>
      </c>
      <c r="H41" s="37" t="s">
        <v>3509</v>
      </c>
      <c r="I41" s="37" t="s">
        <v>3423</v>
      </c>
      <c r="J41" s="53">
        <v>338689.8</v>
      </c>
    </row>
    <row r="42" spans="1:10" x14ac:dyDescent="0.25">
      <c r="A42" s="37">
        <v>815</v>
      </c>
      <c r="B42" s="37">
        <v>1222100000</v>
      </c>
      <c r="C42" s="37">
        <v>1046788</v>
      </c>
      <c r="D42" s="37" t="s">
        <v>1638</v>
      </c>
      <c r="E42" s="37" t="s">
        <v>3424</v>
      </c>
      <c r="F42" s="37">
        <v>20000</v>
      </c>
      <c r="G42" s="37" t="s">
        <v>3510</v>
      </c>
      <c r="H42" s="37" t="s">
        <v>3511</v>
      </c>
      <c r="I42" s="37" t="s">
        <v>3423</v>
      </c>
      <c r="J42" s="53">
        <v>9810858.9499999993</v>
      </c>
    </row>
    <row r="43" spans="1:10" x14ac:dyDescent="0.25">
      <c r="A43" s="37">
        <v>815</v>
      </c>
      <c r="B43" s="37">
        <v>1222100000</v>
      </c>
      <c r="C43" s="37">
        <v>1046793</v>
      </c>
      <c r="D43" s="37" t="s">
        <v>3512</v>
      </c>
      <c r="E43" s="37" t="s">
        <v>3424</v>
      </c>
      <c r="F43" s="37">
        <v>20000</v>
      </c>
      <c r="G43" s="37" t="s">
        <v>3513</v>
      </c>
      <c r="H43" s="37" t="s">
        <v>3514</v>
      </c>
      <c r="I43" s="37" t="s">
        <v>3423</v>
      </c>
      <c r="J43" s="53">
        <v>64391738.100000001</v>
      </c>
    </row>
    <row r="44" spans="1:10" x14ac:dyDescent="0.25">
      <c r="A44" s="37">
        <v>815</v>
      </c>
      <c r="B44" s="37">
        <v>1222100000</v>
      </c>
      <c r="C44" s="37">
        <v>1046804</v>
      </c>
      <c r="D44" s="37" t="s">
        <v>1650</v>
      </c>
      <c r="E44" s="37" t="s">
        <v>3424</v>
      </c>
      <c r="F44" s="37">
        <v>46000</v>
      </c>
      <c r="G44" s="37" t="s">
        <v>3515</v>
      </c>
      <c r="H44" s="37" t="s">
        <v>3516</v>
      </c>
      <c r="I44" s="37" t="s">
        <v>3423</v>
      </c>
      <c r="J44" s="53">
        <v>84026107.969999999</v>
      </c>
    </row>
    <row r="45" spans="1:10" x14ac:dyDescent="0.25">
      <c r="A45" s="37">
        <v>815</v>
      </c>
      <c r="B45" s="37">
        <v>1222100000</v>
      </c>
      <c r="C45" s="37">
        <v>1046810</v>
      </c>
      <c r="D45" s="37" t="s">
        <v>3517</v>
      </c>
      <c r="E45" s="37" t="s">
        <v>3424</v>
      </c>
      <c r="F45" s="37">
        <v>20000</v>
      </c>
      <c r="G45" s="37" t="s">
        <v>3515</v>
      </c>
      <c r="H45" s="37" t="s">
        <v>3518</v>
      </c>
      <c r="I45" s="37" t="s">
        <v>3423</v>
      </c>
      <c r="J45" s="53">
        <v>47519638.490000002</v>
      </c>
    </row>
    <row r="46" spans="1:10" x14ac:dyDescent="0.25">
      <c r="A46" s="37">
        <v>815</v>
      </c>
      <c r="B46" s="37">
        <v>1222100000</v>
      </c>
      <c r="C46" s="37">
        <v>1046838</v>
      </c>
      <c r="D46" s="37" t="s">
        <v>5402</v>
      </c>
      <c r="E46" s="37" t="s">
        <v>3424</v>
      </c>
      <c r="F46" s="37">
        <v>20000</v>
      </c>
      <c r="G46" s="37" t="s">
        <v>159</v>
      </c>
      <c r="H46" s="37" t="s">
        <v>5403</v>
      </c>
      <c r="I46" s="37" t="s">
        <v>3423</v>
      </c>
      <c r="J46" s="53">
        <v>34440</v>
      </c>
    </row>
    <row r="47" spans="1:10" x14ac:dyDescent="0.25">
      <c r="A47" s="37">
        <v>815</v>
      </c>
      <c r="B47" s="37">
        <v>1222100000</v>
      </c>
      <c r="C47" s="37">
        <v>1046879</v>
      </c>
      <c r="D47" s="37" t="s">
        <v>5404</v>
      </c>
      <c r="E47" s="37" t="s">
        <v>3424</v>
      </c>
      <c r="F47" s="37">
        <v>0</v>
      </c>
      <c r="G47" s="37" t="s">
        <v>159</v>
      </c>
      <c r="H47" s="37" t="s">
        <v>5405</v>
      </c>
      <c r="I47" s="37" t="s">
        <v>3423</v>
      </c>
      <c r="J47" s="53">
        <v>519444</v>
      </c>
    </row>
    <row r="48" spans="1:10" x14ac:dyDescent="0.25">
      <c r="A48" s="37">
        <v>815</v>
      </c>
      <c r="B48" s="37">
        <v>1222100000</v>
      </c>
      <c r="C48" s="37">
        <v>1046975</v>
      </c>
      <c r="D48" s="37" t="s">
        <v>265</v>
      </c>
      <c r="E48" s="37" t="s">
        <v>3424</v>
      </c>
      <c r="F48" s="37">
        <v>20000</v>
      </c>
      <c r="G48" s="37" t="s">
        <v>3442</v>
      </c>
      <c r="H48" s="37" t="s">
        <v>5406</v>
      </c>
      <c r="I48" s="37" t="s">
        <v>3423</v>
      </c>
      <c r="J48" s="53">
        <v>3107301.6</v>
      </c>
    </row>
    <row r="49" spans="1:10" x14ac:dyDescent="0.25">
      <c r="A49" s="37">
        <v>815</v>
      </c>
      <c r="B49" s="37">
        <v>1222100000</v>
      </c>
      <c r="C49" s="37">
        <v>1047046</v>
      </c>
      <c r="D49" s="37" t="s">
        <v>2431</v>
      </c>
      <c r="E49" s="37" t="s">
        <v>3424</v>
      </c>
      <c r="F49" s="37">
        <v>20000</v>
      </c>
      <c r="G49" s="37" t="s">
        <v>159</v>
      </c>
      <c r="H49" s="37" t="s">
        <v>5407</v>
      </c>
      <c r="I49" s="37" t="s">
        <v>3423</v>
      </c>
      <c r="J49" s="53">
        <v>517827</v>
      </c>
    </row>
    <row r="50" spans="1:10" x14ac:dyDescent="0.25">
      <c r="A50" s="37">
        <v>815</v>
      </c>
      <c r="B50" s="37">
        <v>1222100000</v>
      </c>
      <c r="C50" s="37">
        <v>1047096</v>
      </c>
      <c r="D50" s="37" t="s">
        <v>3525</v>
      </c>
      <c r="E50" s="37" t="s">
        <v>3424</v>
      </c>
      <c r="F50" s="37">
        <v>20000</v>
      </c>
      <c r="G50" s="37" t="s">
        <v>3526</v>
      </c>
      <c r="H50" s="37" t="s">
        <v>3527</v>
      </c>
      <c r="I50" s="37" t="s">
        <v>3423</v>
      </c>
      <c r="J50" s="53">
        <v>294481</v>
      </c>
    </row>
    <row r="51" spans="1:10" x14ac:dyDescent="0.25">
      <c r="A51" s="37">
        <v>815</v>
      </c>
      <c r="B51" s="37">
        <v>1222100000</v>
      </c>
      <c r="C51" s="37">
        <v>1047100</v>
      </c>
      <c r="D51" s="37" t="s">
        <v>1495</v>
      </c>
      <c r="E51" s="37" t="s">
        <v>3424</v>
      </c>
      <c r="F51" s="37">
        <v>20600</v>
      </c>
      <c r="G51" s="37" t="s">
        <v>159</v>
      </c>
      <c r="H51" s="37" t="s">
        <v>3528</v>
      </c>
      <c r="I51" s="37" t="s">
        <v>3423</v>
      </c>
      <c r="J51" s="53">
        <v>470724</v>
      </c>
    </row>
    <row r="52" spans="1:10" x14ac:dyDescent="0.25">
      <c r="A52" s="37">
        <v>815</v>
      </c>
      <c r="B52" s="37">
        <v>1222100000</v>
      </c>
      <c r="C52" s="37">
        <v>1047113</v>
      </c>
      <c r="D52" s="37" t="s">
        <v>51</v>
      </c>
      <c r="E52" s="37" t="s">
        <v>3424</v>
      </c>
      <c r="F52" s="37">
        <v>20000</v>
      </c>
      <c r="G52" s="37" t="s">
        <v>3478</v>
      </c>
      <c r="H52" s="37" t="s">
        <v>3529</v>
      </c>
      <c r="I52" s="37" t="s">
        <v>3423</v>
      </c>
      <c r="J52" s="53">
        <v>1501204.08</v>
      </c>
    </row>
    <row r="53" spans="1:10" x14ac:dyDescent="0.25">
      <c r="A53" s="37">
        <v>815</v>
      </c>
      <c r="B53" s="37">
        <v>1222100000</v>
      </c>
      <c r="C53" s="37">
        <v>1047127</v>
      </c>
      <c r="D53" s="37" t="s">
        <v>3530</v>
      </c>
      <c r="E53" s="37" t="s">
        <v>3424</v>
      </c>
      <c r="F53" s="37">
        <v>0</v>
      </c>
      <c r="G53" s="37" t="s">
        <v>159</v>
      </c>
      <c r="H53" s="37" t="s">
        <v>3531</v>
      </c>
      <c r="I53" s="37" t="s">
        <v>3423</v>
      </c>
      <c r="J53" s="53">
        <v>1518033</v>
      </c>
    </row>
    <row r="54" spans="1:10" x14ac:dyDescent="0.25">
      <c r="A54" s="37">
        <v>815</v>
      </c>
      <c r="B54" s="37">
        <v>1222100000</v>
      </c>
      <c r="C54" s="37">
        <v>1047189</v>
      </c>
      <c r="D54" s="37" t="s">
        <v>1610</v>
      </c>
      <c r="E54" s="37" t="s">
        <v>3424</v>
      </c>
      <c r="F54" s="37">
        <v>20000</v>
      </c>
      <c r="G54" s="37" t="s">
        <v>143</v>
      </c>
      <c r="H54" s="37" t="s">
        <v>5408</v>
      </c>
      <c r="I54" s="37" t="s">
        <v>3423</v>
      </c>
      <c r="J54" s="53">
        <v>1982132.37</v>
      </c>
    </row>
    <row r="55" spans="1:10" x14ac:dyDescent="0.25">
      <c r="A55" s="37">
        <v>815</v>
      </c>
      <c r="B55" s="37">
        <v>1222100000</v>
      </c>
      <c r="C55" s="37">
        <v>1047195</v>
      </c>
      <c r="D55" s="37" t="s">
        <v>2262</v>
      </c>
      <c r="E55" s="37" t="s">
        <v>3424</v>
      </c>
      <c r="F55" s="37">
        <v>20000</v>
      </c>
      <c r="G55" s="37" t="s">
        <v>3532</v>
      </c>
      <c r="H55" s="37" t="s">
        <v>3533</v>
      </c>
      <c r="I55" s="37" t="s">
        <v>3423</v>
      </c>
      <c r="J55" s="53">
        <v>10282346.630000001</v>
      </c>
    </row>
    <row r="56" spans="1:10" x14ac:dyDescent="0.25">
      <c r="A56" s="37">
        <v>815</v>
      </c>
      <c r="B56" s="37">
        <v>1222100000</v>
      </c>
      <c r="C56" s="37">
        <v>1047231</v>
      </c>
      <c r="D56" s="37" t="s">
        <v>3534</v>
      </c>
      <c r="E56" s="37" t="s">
        <v>3424</v>
      </c>
      <c r="F56" s="37">
        <v>20000</v>
      </c>
      <c r="G56" s="37" t="s">
        <v>159</v>
      </c>
      <c r="H56" s="37" t="s">
        <v>3535</v>
      </c>
      <c r="I56" s="37" t="s">
        <v>3423</v>
      </c>
      <c r="J56" s="53">
        <v>7070950.4100000001</v>
      </c>
    </row>
    <row r="57" spans="1:10" x14ac:dyDescent="0.25">
      <c r="A57" s="37">
        <v>815</v>
      </c>
      <c r="B57" s="37">
        <v>1222100000</v>
      </c>
      <c r="C57" s="37">
        <v>1047297</v>
      </c>
      <c r="D57" s="37" t="s">
        <v>3536</v>
      </c>
      <c r="E57" s="37" t="s">
        <v>3424</v>
      </c>
      <c r="F57" s="37">
        <v>20000</v>
      </c>
      <c r="G57" s="37" t="s">
        <v>3434</v>
      </c>
      <c r="H57" s="37" t="s">
        <v>3537</v>
      </c>
      <c r="I57" s="37" t="s">
        <v>3423</v>
      </c>
      <c r="J57" s="53">
        <v>2082207.6</v>
      </c>
    </row>
    <row r="58" spans="1:10" x14ac:dyDescent="0.25">
      <c r="A58" s="37">
        <v>815</v>
      </c>
      <c r="B58" s="37">
        <v>1222100000</v>
      </c>
      <c r="C58" s="37">
        <v>1047301</v>
      </c>
      <c r="D58" s="37" t="s">
        <v>3538</v>
      </c>
      <c r="E58" s="37" t="s">
        <v>3424</v>
      </c>
      <c r="F58" s="37">
        <v>20000</v>
      </c>
      <c r="G58" s="37" t="s">
        <v>3437</v>
      </c>
      <c r="H58" s="37" t="s">
        <v>3539</v>
      </c>
      <c r="I58" s="37" t="s">
        <v>3423</v>
      </c>
      <c r="J58" s="53">
        <v>4887355.7300000004</v>
      </c>
    </row>
    <row r="59" spans="1:10" x14ac:dyDescent="0.25">
      <c r="A59" s="37">
        <v>815</v>
      </c>
      <c r="B59" s="37">
        <v>1222100000</v>
      </c>
      <c r="C59" s="37">
        <v>1047319</v>
      </c>
      <c r="D59" s="37" t="s">
        <v>2197</v>
      </c>
      <c r="E59" s="37" t="s">
        <v>3424</v>
      </c>
      <c r="F59" s="37">
        <v>24350</v>
      </c>
      <c r="G59" s="37" t="s">
        <v>3540</v>
      </c>
      <c r="H59" s="37" t="s">
        <v>3541</v>
      </c>
      <c r="I59" s="37" t="s">
        <v>3423</v>
      </c>
      <c r="J59" s="53">
        <v>47754944.399999999</v>
      </c>
    </row>
    <row r="60" spans="1:10" x14ac:dyDescent="0.25">
      <c r="A60" s="37">
        <v>815</v>
      </c>
      <c r="B60" s="37">
        <v>1222100000</v>
      </c>
      <c r="C60" s="37">
        <v>1047332</v>
      </c>
      <c r="D60" s="37" t="s">
        <v>3542</v>
      </c>
      <c r="E60" s="37" t="s">
        <v>3424</v>
      </c>
      <c r="F60" s="37">
        <v>0</v>
      </c>
      <c r="G60" s="37" t="s">
        <v>3478</v>
      </c>
      <c r="H60" s="37" t="s">
        <v>3543</v>
      </c>
      <c r="I60" s="37" t="s">
        <v>3423</v>
      </c>
      <c r="J60" s="53">
        <v>482184.94</v>
      </c>
    </row>
    <row r="61" spans="1:10" x14ac:dyDescent="0.25">
      <c r="A61" s="37">
        <v>815</v>
      </c>
      <c r="B61" s="37">
        <v>1222100000</v>
      </c>
      <c r="C61" s="37">
        <v>1047350</v>
      </c>
      <c r="D61" s="37" t="s">
        <v>5409</v>
      </c>
      <c r="E61" s="37" t="s">
        <v>3424</v>
      </c>
      <c r="F61" s="37">
        <v>20000</v>
      </c>
      <c r="G61" s="37" t="s">
        <v>3864</v>
      </c>
      <c r="H61" s="37" t="s">
        <v>5410</v>
      </c>
      <c r="I61" s="37" t="s">
        <v>3423</v>
      </c>
      <c r="J61" s="53">
        <v>184048.2</v>
      </c>
    </row>
    <row r="62" spans="1:10" x14ac:dyDescent="0.25">
      <c r="A62" s="37">
        <v>815</v>
      </c>
      <c r="B62" s="37">
        <v>1222100000</v>
      </c>
      <c r="C62" s="37">
        <v>1047351</v>
      </c>
      <c r="D62" s="37" t="s">
        <v>5411</v>
      </c>
      <c r="E62" s="37" t="s">
        <v>3424</v>
      </c>
      <c r="F62" s="37">
        <v>0</v>
      </c>
      <c r="G62" s="37" t="s">
        <v>4781</v>
      </c>
      <c r="H62" s="37" t="s">
        <v>5412</v>
      </c>
      <c r="I62" s="37" t="s">
        <v>3423</v>
      </c>
      <c r="J62" s="53">
        <v>438007.2</v>
      </c>
    </row>
    <row r="63" spans="1:10" x14ac:dyDescent="0.25">
      <c r="A63" s="37">
        <v>815</v>
      </c>
      <c r="B63" s="37">
        <v>1222100000</v>
      </c>
      <c r="C63" s="37">
        <v>1047352</v>
      </c>
      <c r="D63" s="37" t="s">
        <v>3544</v>
      </c>
      <c r="E63" s="37" t="s">
        <v>3424</v>
      </c>
      <c r="F63" s="37">
        <v>20000</v>
      </c>
      <c r="G63" s="37" t="s">
        <v>143</v>
      </c>
      <c r="H63" s="37" t="s">
        <v>3545</v>
      </c>
      <c r="I63" s="37" t="s">
        <v>3423</v>
      </c>
      <c r="J63" s="53">
        <v>6474232.4199999999</v>
      </c>
    </row>
    <row r="64" spans="1:10" x14ac:dyDescent="0.25">
      <c r="A64" s="37">
        <v>815</v>
      </c>
      <c r="B64" s="37">
        <v>1222100000</v>
      </c>
      <c r="C64" s="37">
        <v>1047361</v>
      </c>
      <c r="D64" s="37" t="s">
        <v>3546</v>
      </c>
      <c r="E64" s="37" t="s">
        <v>3424</v>
      </c>
      <c r="F64" s="37">
        <v>40000</v>
      </c>
      <c r="G64" s="37" t="s">
        <v>3547</v>
      </c>
      <c r="H64" s="37" t="s">
        <v>3548</v>
      </c>
      <c r="I64" s="37" t="s">
        <v>3423</v>
      </c>
      <c r="J64" s="53">
        <v>1760538.25</v>
      </c>
    </row>
    <row r="65" spans="1:10" x14ac:dyDescent="0.25">
      <c r="A65" s="37">
        <v>815</v>
      </c>
      <c r="B65" s="37">
        <v>1222100000</v>
      </c>
      <c r="C65" s="37">
        <v>1047365</v>
      </c>
      <c r="D65" s="37" t="s">
        <v>1708</v>
      </c>
      <c r="E65" s="37" t="s">
        <v>3424</v>
      </c>
      <c r="F65" s="37">
        <v>0</v>
      </c>
      <c r="G65" s="37" t="s">
        <v>3515</v>
      </c>
      <c r="H65" s="37" t="s">
        <v>3549</v>
      </c>
      <c r="I65" s="37" t="s">
        <v>3423</v>
      </c>
      <c r="J65" s="53">
        <v>12359959.369999999</v>
      </c>
    </row>
    <row r="66" spans="1:10" x14ac:dyDescent="0.25">
      <c r="A66" s="37">
        <v>815</v>
      </c>
      <c r="B66" s="37">
        <v>1222100000</v>
      </c>
      <c r="C66" s="37">
        <v>1047372</v>
      </c>
      <c r="D66" s="37" t="s">
        <v>3550</v>
      </c>
      <c r="E66" s="37" t="s">
        <v>3424</v>
      </c>
      <c r="F66" s="37">
        <v>20000</v>
      </c>
      <c r="G66" s="37" t="s">
        <v>143</v>
      </c>
      <c r="H66" s="37" t="s">
        <v>3551</v>
      </c>
      <c r="I66" s="37" t="s">
        <v>3423</v>
      </c>
      <c r="J66" s="53">
        <v>1291828.32</v>
      </c>
    </row>
    <row r="67" spans="1:10" x14ac:dyDescent="0.25">
      <c r="A67" s="37">
        <v>815</v>
      </c>
      <c r="B67" s="37">
        <v>1222100000</v>
      </c>
      <c r="C67" s="37">
        <v>1047378</v>
      </c>
      <c r="D67" s="37" t="s">
        <v>1632</v>
      </c>
      <c r="E67" s="37" t="s">
        <v>3424</v>
      </c>
      <c r="F67" s="37">
        <v>20000</v>
      </c>
      <c r="G67" s="37" t="s">
        <v>143</v>
      </c>
      <c r="H67" s="37" t="s">
        <v>3552</v>
      </c>
      <c r="I67" s="37" t="s">
        <v>3423</v>
      </c>
      <c r="J67" s="53">
        <v>27541268.649999999</v>
      </c>
    </row>
    <row r="68" spans="1:10" x14ac:dyDescent="0.25">
      <c r="A68" s="37">
        <v>815</v>
      </c>
      <c r="B68" s="37">
        <v>1222100000</v>
      </c>
      <c r="C68" s="37">
        <v>1047387</v>
      </c>
      <c r="D68" s="37" t="s">
        <v>3553</v>
      </c>
      <c r="E68" s="37" t="s">
        <v>3424</v>
      </c>
      <c r="F68" s="37">
        <v>20000</v>
      </c>
      <c r="G68" s="37" t="s">
        <v>3554</v>
      </c>
      <c r="H68" s="37" t="s">
        <v>3555</v>
      </c>
      <c r="I68" s="37" t="s">
        <v>3423</v>
      </c>
      <c r="J68" s="53">
        <v>1358414.4</v>
      </c>
    </row>
    <row r="69" spans="1:10" x14ac:dyDescent="0.25">
      <c r="A69" s="37">
        <v>815</v>
      </c>
      <c r="B69" s="37">
        <v>1222100000</v>
      </c>
      <c r="C69" s="37">
        <v>1047495</v>
      </c>
      <c r="D69" s="37" t="s">
        <v>3556</v>
      </c>
      <c r="E69" s="37" t="s">
        <v>3424</v>
      </c>
      <c r="F69" s="37">
        <v>0</v>
      </c>
      <c r="G69" s="37" t="s">
        <v>143</v>
      </c>
      <c r="H69" s="37" t="s">
        <v>3552</v>
      </c>
      <c r="I69" s="37" t="s">
        <v>3423</v>
      </c>
      <c r="J69" s="53">
        <v>597797.84</v>
      </c>
    </row>
    <row r="70" spans="1:10" x14ac:dyDescent="0.25">
      <c r="A70" s="37">
        <v>815</v>
      </c>
      <c r="B70" s="37">
        <v>1222100000</v>
      </c>
      <c r="C70" s="37">
        <v>1047500</v>
      </c>
      <c r="D70" s="37" t="s">
        <v>3557</v>
      </c>
      <c r="E70" s="37" t="s">
        <v>3424</v>
      </c>
      <c r="F70" s="37">
        <v>0</v>
      </c>
      <c r="G70" s="37" t="s">
        <v>159</v>
      </c>
      <c r="H70" s="37" t="s">
        <v>3558</v>
      </c>
      <c r="I70" s="37" t="s">
        <v>3423</v>
      </c>
      <c r="J70" s="53">
        <v>12552298.800000001</v>
      </c>
    </row>
    <row r="71" spans="1:10" x14ac:dyDescent="0.25">
      <c r="A71" s="37">
        <v>815</v>
      </c>
      <c r="B71" s="37">
        <v>1222100000</v>
      </c>
      <c r="C71" s="37">
        <v>1047513</v>
      </c>
      <c r="D71" s="37" t="s">
        <v>253</v>
      </c>
      <c r="E71" s="37" t="s">
        <v>3424</v>
      </c>
      <c r="F71" s="37">
        <v>20000</v>
      </c>
      <c r="G71" s="37" t="s">
        <v>159</v>
      </c>
      <c r="H71" s="37" t="s">
        <v>5413</v>
      </c>
      <c r="I71" s="37" t="s">
        <v>3423</v>
      </c>
      <c r="J71" s="53">
        <v>477764.44</v>
      </c>
    </row>
    <row r="72" spans="1:10" x14ac:dyDescent="0.25">
      <c r="A72" s="37">
        <v>815</v>
      </c>
      <c r="B72" s="37">
        <v>1222100000</v>
      </c>
      <c r="C72" s="37">
        <v>1047551</v>
      </c>
      <c r="D72" s="37" t="s">
        <v>3562</v>
      </c>
      <c r="E72" s="37" t="s">
        <v>3424</v>
      </c>
      <c r="F72" s="37">
        <v>0</v>
      </c>
      <c r="G72" s="37" t="s">
        <v>159</v>
      </c>
      <c r="H72" s="37" t="s">
        <v>3563</v>
      </c>
      <c r="I72" s="37" t="s">
        <v>3423</v>
      </c>
      <c r="J72" s="53">
        <v>179184</v>
      </c>
    </row>
    <row r="73" spans="1:10" x14ac:dyDescent="0.25">
      <c r="A73" s="37">
        <v>815</v>
      </c>
      <c r="B73" s="37">
        <v>1222100000</v>
      </c>
      <c r="C73" s="37">
        <v>1047649</v>
      </c>
      <c r="D73" s="37" t="s">
        <v>3566</v>
      </c>
      <c r="E73" s="37" t="s">
        <v>3424</v>
      </c>
      <c r="F73" s="37">
        <v>80000</v>
      </c>
      <c r="G73" s="37" t="s">
        <v>143</v>
      </c>
      <c r="H73" s="37" t="s">
        <v>3567</v>
      </c>
      <c r="I73" s="37" t="s">
        <v>3423</v>
      </c>
      <c r="J73" s="53">
        <v>4100266.09</v>
      </c>
    </row>
    <row r="74" spans="1:10" x14ac:dyDescent="0.25">
      <c r="A74" s="37">
        <v>815</v>
      </c>
      <c r="B74" s="37">
        <v>1222100000</v>
      </c>
      <c r="C74" s="37">
        <v>1047692</v>
      </c>
      <c r="D74" s="37" t="s">
        <v>3568</v>
      </c>
      <c r="E74" s="37" t="s">
        <v>3424</v>
      </c>
      <c r="F74" s="37">
        <v>0</v>
      </c>
      <c r="G74" s="37" t="s">
        <v>3434</v>
      </c>
      <c r="H74" s="37" t="s">
        <v>3569</v>
      </c>
      <c r="I74" s="37" t="s">
        <v>3423</v>
      </c>
      <c r="J74" s="53">
        <v>4487169.12</v>
      </c>
    </row>
    <row r="75" spans="1:10" x14ac:dyDescent="0.25">
      <c r="A75" s="37">
        <v>815</v>
      </c>
      <c r="B75" s="37">
        <v>1222100000</v>
      </c>
      <c r="C75" s="37">
        <v>1047740</v>
      </c>
      <c r="D75" s="37" t="s">
        <v>3573</v>
      </c>
      <c r="E75" s="37" t="s">
        <v>3424</v>
      </c>
      <c r="F75" s="37">
        <v>0</v>
      </c>
      <c r="G75" s="37" t="s">
        <v>159</v>
      </c>
      <c r="H75" s="37" t="s">
        <v>3574</v>
      </c>
      <c r="I75" s="37" t="s">
        <v>3423</v>
      </c>
      <c r="J75" s="53">
        <v>653265.06999999995</v>
      </c>
    </row>
    <row r="76" spans="1:10" x14ac:dyDescent="0.25">
      <c r="A76" s="37">
        <v>815</v>
      </c>
      <c r="B76" s="37">
        <v>1222100000</v>
      </c>
      <c r="C76" s="37">
        <v>1047756</v>
      </c>
      <c r="D76" s="37" t="s">
        <v>3575</v>
      </c>
      <c r="E76" s="37" t="s">
        <v>3424</v>
      </c>
      <c r="F76" s="37">
        <v>0</v>
      </c>
      <c r="G76" s="37" t="s">
        <v>159</v>
      </c>
      <c r="H76" s="37" t="s">
        <v>3576</v>
      </c>
      <c r="I76" s="37" t="s">
        <v>3423</v>
      </c>
      <c r="J76" s="53">
        <v>329558.40000000002</v>
      </c>
    </row>
    <row r="77" spans="1:10" x14ac:dyDescent="0.25">
      <c r="A77" s="37">
        <v>815</v>
      </c>
      <c r="B77" s="37">
        <v>1222100000</v>
      </c>
      <c r="C77" s="37">
        <v>1047805</v>
      </c>
      <c r="D77" s="37" t="s">
        <v>3577</v>
      </c>
      <c r="E77" s="37" t="s">
        <v>3424</v>
      </c>
      <c r="F77" s="37">
        <v>0</v>
      </c>
      <c r="G77" s="37" t="s">
        <v>159</v>
      </c>
      <c r="H77" s="37" t="s">
        <v>3578</v>
      </c>
      <c r="I77" s="37" t="s">
        <v>3423</v>
      </c>
      <c r="J77" s="53">
        <v>250323.17</v>
      </c>
    </row>
    <row r="78" spans="1:10" x14ac:dyDescent="0.25">
      <c r="A78" s="37">
        <v>815</v>
      </c>
      <c r="B78" s="37">
        <v>1222100000</v>
      </c>
      <c r="C78" s="37">
        <v>1047858</v>
      </c>
      <c r="D78" s="37" t="s">
        <v>5414</v>
      </c>
      <c r="E78" s="37" t="s">
        <v>3424</v>
      </c>
      <c r="F78" s="37">
        <v>0</v>
      </c>
      <c r="G78" s="37" t="s">
        <v>3588</v>
      </c>
      <c r="H78" s="37" t="s">
        <v>4708</v>
      </c>
      <c r="I78" s="37" t="s">
        <v>3423</v>
      </c>
      <c r="J78" s="53">
        <v>3677019</v>
      </c>
    </row>
    <row r="79" spans="1:10" x14ac:dyDescent="0.25">
      <c r="A79" s="37">
        <v>815</v>
      </c>
      <c r="B79" s="37">
        <v>1222100000</v>
      </c>
      <c r="C79" s="37">
        <v>1047866</v>
      </c>
      <c r="D79" s="37" t="s">
        <v>3579</v>
      </c>
      <c r="E79" s="37" t="s">
        <v>3424</v>
      </c>
      <c r="F79" s="37">
        <v>0</v>
      </c>
      <c r="G79" s="37" t="s">
        <v>143</v>
      </c>
      <c r="H79" s="37" t="s">
        <v>3580</v>
      </c>
      <c r="I79" s="37" t="s">
        <v>3423</v>
      </c>
      <c r="J79" s="53">
        <v>197094</v>
      </c>
    </row>
    <row r="80" spans="1:10" x14ac:dyDescent="0.25">
      <c r="A80" s="37">
        <v>815</v>
      </c>
      <c r="B80" s="37">
        <v>1222100000</v>
      </c>
      <c r="C80" s="37">
        <v>1047889</v>
      </c>
      <c r="D80" s="37" t="s">
        <v>1715</v>
      </c>
      <c r="E80" s="37" t="s">
        <v>3424</v>
      </c>
      <c r="F80" s="37">
        <v>40000</v>
      </c>
      <c r="G80" s="37" t="s">
        <v>3455</v>
      </c>
      <c r="H80" s="37" t="s">
        <v>3582</v>
      </c>
      <c r="I80" s="37" t="s">
        <v>3423</v>
      </c>
      <c r="J80" s="53">
        <v>6347673.4299999997</v>
      </c>
    </row>
    <row r="81" spans="1:10" x14ac:dyDescent="0.25">
      <c r="A81" s="37">
        <v>815</v>
      </c>
      <c r="B81" s="37">
        <v>1222100000</v>
      </c>
      <c r="C81" s="37">
        <v>1047904</v>
      </c>
      <c r="D81" s="37" t="s">
        <v>406</v>
      </c>
      <c r="E81" s="37" t="s">
        <v>3424</v>
      </c>
      <c r="F81" s="37">
        <v>0</v>
      </c>
      <c r="G81" s="37" t="s">
        <v>159</v>
      </c>
      <c r="H81" s="37" t="s">
        <v>3583</v>
      </c>
      <c r="I81" s="37" t="s">
        <v>3423</v>
      </c>
      <c r="J81" s="53">
        <v>1312382.92</v>
      </c>
    </row>
    <row r="82" spans="1:10" x14ac:dyDescent="0.25">
      <c r="A82" s="37">
        <v>815</v>
      </c>
      <c r="B82" s="37">
        <v>1222100000</v>
      </c>
      <c r="C82" s="37">
        <v>1047931</v>
      </c>
      <c r="D82" s="37" t="s">
        <v>3584</v>
      </c>
      <c r="E82" s="37" t="s">
        <v>3424</v>
      </c>
      <c r="F82" s="37">
        <v>0</v>
      </c>
      <c r="G82" s="37" t="s">
        <v>143</v>
      </c>
      <c r="H82" s="37" t="s">
        <v>3585</v>
      </c>
      <c r="I82" s="37" t="s">
        <v>3423</v>
      </c>
      <c r="J82" s="53">
        <v>119582.06</v>
      </c>
    </row>
    <row r="83" spans="1:10" x14ac:dyDescent="0.25">
      <c r="A83" s="37">
        <v>815</v>
      </c>
      <c r="B83" s="37">
        <v>1222100000</v>
      </c>
      <c r="C83" s="37">
        <v>1048078</v>
      </c>
      <c r="D83" s="37" t="s">
        <v>26</v>
      </c>
      <c r="E83" s="37" t="s">
        <v>3424</v>
      </c>
      <c r="F83" s="37">
        <v>0</v>
      </c>
      <c r="G83" s="37" t="s">
        <v>143</v>
      </c>
      <c r="H83" s="37" t="s">
        <v>3586</v>
      </c>
      <c r="I83" s="37" t="s">
        <v>3423</v>
      </c>
      <c r="J83" s="53">
        <v>1886549.95</v>
      </c>
    </row>
    <row r="84" spans="1:10" x14ac:dyDescent="0.25">
      <c r="A84" s="37">
        <v>815</v>
      </c>
      <c r="B84" s="37">
        <v>1222100000</v>
      </c>
      <c r="C84" s="37">
        <v>1048168</v>
      </c>
      <c r="D84" s="37" t="s">
        <v>5415</v>
      </c>
      <c r="E84" s="37" t="s">
        <v>3424</v>
      </c>
      <c r="F84" s="37">
        <v>0</v>
      </c>
      <c r="G84" s="37" t="s">
        <v>3571</v>
      </c>
      <c r="H84" s="37" t="s">
        <v>5416</v>
      </c>
      <c r="I84" s="37" t="s">
        <v>3423</v>
      </c>
      <c r="J84" s="53">
        <v>274451.40000000002</v>
      </c>
    </row>
    <row r="85" spans="1:10" x14ac:dyDescent="0.25">
      <c r="A85" s="37">
        <v>815</v>
      </c>
      <c r="B85" s="37">
        <v>1222100000</v>
      </c>
      <c r="C85" s="37">
        <v>1048215</v>
      </c>
      <c r="D85" s="37" t="s">
        <v>5417</v>
      </c>
      <c r="E85" s="37" t="s">
        <v>3424</v>
      </c>
      <c r="F85" s="37">
        <v>0</v>
      </c>
      <c r="G85" s="37" t="s">
        <v>159</v>
      </c>
      <c r="H85" s="37" t="s">
        <v>5418</v>
      </c>
      <c r="I85" s="37" t="s">
        <v>3423</v>
      </c>
      <c r="J85" s="53">
        <v>32976</v>
      </c>
    </row>
    <row r="86" spans="1:10" x14ac:dyDescent="0.25">
      <c r="A86" s="37">
        <v>815</v>
      </c>
      <c r="B86" s="37">
        <v>1222100000</v>
      </c>
      <c r="C86" s="37">
        <v>1048739</v>
      </c>
      <c r="D86" s="37" t="s">
        <v>3590</v>
      </c>
      <c r="E86" s="37" t="s">
        <v>3424</v>
      </c>
      <c r="F86" s="37">
        <v>0</v>
      </c>
      <c r="G86" s="37" t="s">
        <v>159</v>
      </c>
      <c r="H86" s="37" t="s">
        <v>3591</v>
      </c>
      <c r="I86" s="37" t="s">
        <v>3423</v>
      </c>
      <c r="J86" s="53">
        <v>19782</v>
      </c>
    </row>
    <row r="87" spans="1:10" x14ac:dyDescent="0.25">
      <c r="A87" s="37">
        <v>815</v>
      </c>
      <c r="B87" s="37">
        <v>1222100000</v>
      </c>
      <c r="C87" s="37">
        <v>1048767</v>
      </c>
      <c r="D87" s="37" t="s">
        <v>1954</v>
      </c>
      <c r="E87" s="37" t="s">
        <v>3424</v>
      </c>
      <c r="F87" s="37">
        <v>0</v>
      </c>
      <c r="G87" s="37" t="s">
        <v>3554</v>
      </c>
      <c r="H87" s="37" t="s">
        <v>3592</v>
      </c>
      <c r="I87" s="37" t="s">
        <v>3423</v>
      </c>
      <c r="J87" s="53">
        <v>406656</v>
      </c>
    </row>
    <row r="88" spans="1:10" x14ac:dyDescent="0.25">
      <c r="A88" s="37">
        <v>815</v>
      </c>
      <c r="B88" s="37">
        <v>1222100000</v>
      </c>
      <c r="C88" s="37">
        <v>1048787</v>
      </c>
      <c r="D88" s="37" t="s">
        <v>3406</v>
      </c>
      <c r="E88" s="37" t="s">
        <v>3424</v>
      </c>
      <c r="F88" s="37">
        <v>0</v>
      </c>
      <c r="G88" s="37" t="s">
        <v>3434</v>
      </c>
      <c r="H88" s="37" t="s">
        <v>3593</v>
      </c>
      <c r="I88" s="37" t="s">
        <v>3423</v>
      </c>
      <c r="J88" s="53">
        <v>38588.400000000001</v>
      </c>
    </row>
    <row r="89" spans="1:10" x14ac:dyDescent="0.25">
      <c r="A89" s="37">
        <v>815</v>
      </c>
      <c r="B89" s="37">
        <v>1222100000</v>
      </c>
      <c r="C89" s="37">
        <v>1048887</v>
      </c>
      <c r="D89" s="37" t="s">
        <v>3594</v>
      </c>
      <c r="E89" s="37" t="s">
        <v>3424</v>
      </c>
      <c r="F89" s="37">
        <v>0</v>
      </c>
      <c r="G89" s="37" t="s">
        <v>143</v>
      </c>
      <c r="H89" s="37" t="s">
        <v>3595</v>
      </c>
      <c r="I89" s="37" t="s">
        <v>3423</v>
      </c>
      <c r="J89" s="53">
        <v>73971</v>
      </c>
    </row>
    <row r="90" spans="1:10" x14ac:dyDescent="0.25">
      <c r="A90" s="37">
        <v>815</v>
      </c>
      <c r="B90" s="37">
        <v>1222100000</v>
      </c>
      <c r="C90" s="37">
        <v>1048976</v>
      </c>
      <c r="D90" s="37" t="s">
        <v>3596</v>
      </c>
      <c r="E90" s="37" t="s">
        <v>3424</v>
      </c>
      <c r="F90" s="37">
        <v>0</v>
      </c>
      <c r="G90" s="37" t="s">
        <v>159</v>
      </c>
      <c r="H90" s="37" t="s">
        <v>3597</v>
      </c>
      <c r="I90" s="37" t="s">
        <v>3423</v>
      </c>
      <c r="J90" s="53">
        <v>22550.400000000001</v>
      </c>
    </row>
    <row r="91" spans="1:10" x14ac:dyDescent="0.25">
      <c r="A91" s="37">
        <v>815</v>
      </c>
      <c r="B91" s="37">
        <v>1222100000</v>
      </c>
      <c r="C91" s="37">
        <v>1049036</v>
      </c>
      <c r="D91" s="37" t="s">
        <v>3598</v>
      </c>
      <c r="E91" s="37" t="s">
        <v>3424</v>
      </c>
      <c r="F91" s="37">
        <v>0</v>
      </c>
      <c r="G91" s="37" t="s">
        <v>143</v>
      </c>
      <c r="H91" s="37" t="s">
        <v>3599</v>
      </c>
      <c r="I91" s="37" t="s">
        <v>3423</v>
      </c>
      <c r="J91" s="53">
        <v>225855</v>
      </c>
    </row>
    <row r="92" spans="1:10" x14ac:dyDescent="0.25">
      <c r="A92" s="37">
        <v>815</v>
      </c>
      <c r="B92" s="37">
        <v>1222100000</v>
      </c>
      <c r="C92" s="37">
        <v>1049042</v>
      </c>
      <c r="D92" s="37" t="s">
        <v>139</v>
      </c>
      <c r="E92" s="37" t="s">
        <v>3424</v>
      </c>
      <c r="F92" s="37">
        <v>0</v>
      </c>
      <c r="G92" s="37" t="s">
        <v>143</v>
      </c>
      <c r="H92" s="37" t="s">
        <v>3600</v>
      </c>
      <c r="I92" s="37" t="s">
        <v>3423</v>
      </c>
      <c r="J92" s="53">
        <v>14256</v>
      </c>
    </row>
    <row r="93" spans="1:10" x14ac:dyDescent="0.25">
      <c r="A93" s="37">
        <v>815</v>
      </c>
      <c r="B93" s="37">
        <v>1222100000</v>
      </c>
      <c r="C93" s="37">
        <v>1049048</v>
      </c>
      <c r="D93" s="37" t="s">
        <v>168</v>
      </c>
      <c r="E93" s="37" t="s">
        <v>3424</v>
      </c>
      <c r="F93" s="37">
        <v>0</v>
      </c>
      <c r="G93" s="37" t="s">
        <v>157</v>
      </c>
      <c r="H93" s="37" t="s">
        <v>3601</v>
      </c>
      <c r="I93" s="37" t="s">
        <v>3423</v>
      </c>
      <c r="J93" s="53">
        <v>954746.95</v>
      </c>
    </row>
    <row r="94" spans="1:10" x14ac:dyDescent="0.25">
      <c r="A94" s="37">
        <v>815</v>
      </c>
      <c r="B94" s="37">
        <v>1222100000</v>
      </c>
      <c r="C94" s="37">
        <v>1049140</v>
      </c>
      <c r="D94" s="37" t="s">
        <v>1512</v>
      </c>
      <c r="E94" s="37" t="s">
        <v>3424</v>
      </c>
      <c r="F94" s="37">
        <v>0</v>
      </c>
      <c r="G94" s="37" t="s">
        <v>3571</v>
      </c>
      <c r="H94" s="37" t="s">
        <v>5419</v>
      </c>
      <c r="I94" s="37" t="s">
        <v>3423</v>
      </c>
      <c r="J94" s="53">
        <v>441414</v>
      </c>
    </row>
    <row r="95" spans="1:10" x14ac:dyDescent="0.25">
      <c r="A95" s="37">
        <v>815</v>
      </c>
      <c r="B95" s="37">
        <v>1222100000</v>
      </c>
      <c r="C95" s="37">
        <v>1049286</v>
      </c>
      <c r="D95" s="37" t="s">
        <v>3602</v>
      </c>
      <c r="E95" s="37" t="s">
        <v>3424</v>
      </c>
      <c r="F95" s="37">
        <v>0</v>
      </c>
      <c r="G95" s="37" t="s">
        <v>3603</v>
      </c>
      <c r="H95" s="37" t="s">
        <v>3604</v>
      </c>
      <c r="I95" s="37" t="s">
        <v>3423</v>
      </c>
      <c r="J95" s="53">
        <v>9990156.5199999996</v>
      </c>
    </row>
    <row r="96" spans="1:10" x14ac:dyDescent="0.25">
      <c r="A96" s="37">
        <v>815</v>
      </c>
      <c r="B96" s="37">
        <v>1222100000</v>
      </c>
      <c r="C96" s="37">
        <v>1049348</v>
      </c>
      <c r="D96" s="37" t="s">
        <v>3608</v>
      </c>
      <c r="E96" s="37" t="s">
        <v>3424</v>
      </c>
      <c r="F96" s="37">
        <v>0</v>
      </c>
      <c r="G96" s="37" t="s">
        <v>159</v>
      </c>
      <c r="H96" s="37" t="s">
        <v>3609</v>
      </c>
      <c r="I96" s="37" t="s">
        <v>3423</v>
      </c>
      <c r="J96" s="53">
        <v>691268.42</v>
      </c>
    </row>
    <row r="97" spans="1:10" x14ac:dyDescent="0.25">
      <c r="A97" s="37">
        <v>815</v>
      </c>
      <c r="B97" s="37">
        <v>1222100000</v>
      </c>
      <c r="C97" s="37">
        <v>1049411</v>
      </c>
      <c r="D97" s="37" t="s">
        <v>3610</v>
      </c>
      <c r="E97" s="37" t="s">
        <v>3424</v>
      </c>
      <c r="F97" s="37">
        <v>0</v>
      </c>
      <c r="G97" s="37" t="s">
        <v>159</v>
      </c>
      <c r="H97" s="37" t="s">
        <v>3611</v>
      </c>
      <c r="I97" s="37" t="s">
        <v>3423</v>
      </c>
      <c r="J97" s="53">
        <v>552006.94999999995</v>
      </c>
    </row>
    <row r="98" spans="1:10" x14ac:dyDescent="0.25">
      <c r="A98" s="37">
        <v>815</v>
      </c>
      <c r="B98" s="37">
        <v>1222100000</v>
      </c>
      <c r="C98" s="37">
        <v>1049466</v>
      </c>
      <c r="D98" s="37" t="s">
        <v>162</v>
      </c>
      <c r="E98" s="37" t="s">
        <v>3424</v>
      </c>
      <c r="F98" s="37">
        <v>0</v>
      </c>
      <c r="G98" s="37" t="s">
        <v>143</v>
      </c>
      <c r="H98" s="37" t="s">
        <v>3612</v>
      </c>
      <c r="I98" s="37" t="s">
        <v>3423</v>
      </c>
      <c r="J98" s="53">
        <v>441392.81</v>
      </c>
    </row>
    <row r="99" spans="1:10" x14ac:dyDescent="0.25">
      <c r="A99" s="37">
        <v>815</v>
      </c>
      <c r="B99" s="37">
        <v>1222100000</v>
      </c>
      <c r="C99" s="37">
        <v>1049468</v>
      </c>
      <c r="D99" s="37" t="s">
        <v>3613</v>
      </c>
      <c r="E99" s="37" t="s">
        <v>3424</v>
      </c>
      <c r="F99" s="37">
        <v>0</v>
      </c>
      <c r="G99" s="37" t="s">
        <v>3614</v>
      </c>
      <c r="H99" s="37" t="s">
        <v>3615</v>
      </c>
      <c r="I99" s="37" t="s">
        <v>3423</v>
      </c>
      <c r="J99" s="53">
        <v>26067755.32</v>
      </c>
    </row>
    <row r="100" spans="1:10" x14ac:dyDescent="0.25">
      <c r="A100" s="37">
        <v>815</v>
      </c>
      <c r="B100" s="37">
        <v>1222100000</v>
      </c>
      <c r="C100" s="37">
        <v>1049579</v>
      </c>
      <c r="D100" s="37" t="s">
        <v>3616</v>
      </c>
      <c r="E100" s="37" t="s">
        <v>3424</v>
      </c>
      <c r="F100" s="37">
        <v>80000</v>
      </c>
      <c r="G100" s="37" t="s">
        <v>3617</v>
      </c>
      <c r="H100" s="37" t="s">
        <v>3618</v>
      </c>
      <c r="I100" s="37" t="s">
        <v>3423</v>
      </c>
      <c r="J100" s="53">
        <v>12726269.939999999</v>
      </c>
    </row>
    <row r="101" spans="1:10" x14ac:dyDescent="0.25">
      <c r="A101" s="37">
        <v>815</v>
      </c>
      <c r="B101" s="37">
        <v>1222100000</v>
      </c>
      <c r="C101" s="37">
        <v>1049598</v>
      </c>
      <c r="D101" s="37" t="s">
        <v>3622</v>
      </c>
      <c r="E101" s="37" t="s">
        <v>3424</v>
      </c>
      <c r="F101" s="37">
        <v>0</v>
      </c>
      <c r="G101" s="37" t="s">
        <v>143</v>
      </c>
      <c r="H101" s="37" t="s">
        <v>3623</v>
      </c>
      <c r="I101" s="37" t="s">
        <v>3423</v>
      </c>
      <c r="J101" s="53">
        <v>1256744.3999999999</v>
      </c>
    </row>
    <row r="102" spans="1:10" x14ac:dyDescent="0.25">
      <c r="A102" s="37">
        <v>815</v>
      </c>
      <c r="B102" s="37">
        <v>1222100000</v>
      </c>
      <c r="C102" s="37">
        <v>1049713</v>
      </c>
      <c r="D102" s="37" t="s">
        <v>5420</v>
      </c>
      <c r="E102" s="37" t="s">
        <v>3424</v>
      </c>
      <c r="F102" s="37">
        <v>0</v>
      </c>
      <c r="G102" s="37" t="s">
        <v>159</v>
      </c>
      <c r="H102" s="37" t="s">
        <v>5421</v>
      </c>
      <c r="I102" s="37" t="s">
        <v>3423</v>
      </c>
      <c r="J102" s="53">
        <v>124344</v>
      </c>
    </row>
    <row r="103" spans="1:10" x14ac:dyDescent="0.25">
      <c r="A103" s="37">
        <v>815</v>
      </c>
      <c r="B103" s="37">
        <v>1222100000</v>
      </c>
      <c r="C103" s="37">
        <v>1049760</v>
      </c>
      <c r="D103" s="37" t="s">
        <v>3624</v>
      </c>
      <c r="E103" s="37" t="s">
        <v>3424</v>
      </c>
      <c r="F103" s="37">
        <v>0</v>
      </c>
      <c r="G103" s="37" t="s">
        <v>3625</v>
      </c>
      <c r="H103" s="37" t="s">
        <v>3626</v>
      </c>
      <c r="I103" s="37" t="s">
        <v>3423</v>
      </c>
      <c r="J103" s="53">
        <v>965466</v>
      </c>
    </row>
    <row r="104" spans="1:10" x14ac:dyDescent="0.25">
      <c r="A104" s="37">
        <v>815</v>
      </c>
      <c r="B104" s="37">
        <v>1222100000</v>
      </c>
      <c r="C104" s="37">
        <v>1049766</v>
      </c>
      <c r="D104" s="37" t="s">
        <v>1671</v>
      </c>
      <c r="E104" s="37" t="s">
        <v>3424</v>
      </c>
      <c r="F104" s="37">
        <v>0</v>
      </c>
      <c r="G104" s="37" t="s">
        <v>3627</v>
      </c>
      <c r="H104" s="37" t="s">
        <v>3628</v>
      </c>
      <c r="I104" s="37" t="s">
        <v>3423</v>
      </c>
      <c r="J104" s="53">
        <v>3050980.93</v>
      </c>
    </row>
    <row r="105" spans="1:10" x14ac:dyDescent="0.25">
      <c r="A105" s="37">
        <v>815</v>
      </c>
      <c r="B105" s="37">
        <v>1222100000</v>
      </c>
      <c r="C105" s="37">
        <v>1049814</v>
      </c>
      <c r="D105" s="37" t="s">
        <v>3629</v>
      </c>
      <c r="E105" s="37" t="s">
        <v>3424</v>
      </c>
      <c r="F105" s="37">
        <v>20103</v>
      </c>
      <c r="G105" s="37" t="s">
        <v>159</v>
      </c>
      <c r="H105" s="37" t="s">
        <v>3630</v>
      </c>
      <c r="I105" s="37" t="s">
        <v>3423</v>
      </c>
      <c r="J105" s="53">
        <v>2425740</v>
      </c>
    </row>
    <row r="106" spans="1:10" x14ac:dyDescent="0.25">
      <c r="A106" s="37">
        <v>815</v>
      </c>
      <c r="B106" s="37">
        <v>1222100000</v>
      </c>
      <c r="C106" s="37">
        <v>1049859</v>
      </c>
      <c r="D106" s="37" t="s">
        <v>179</v>
      </c>
      <c r="E106" s="37" t="s">
        <v>3424</v>
      </c>
      <c r="F106" s="37">
        <v>0</v>
      </c>
      <c r="G106" s="37" t="s">
        <v>159</v>
      </c>
      <c r="H106" s="37" t="s">
        <v>3631</v>
      </c>
      <c r="I106" s="37" t="s">
        <v>3423</v>
      </c>
      <c r="J106" s="53">
        <v>1473643.32</v>
      </c>
    </row>
    <row r="107" spans="1:10" x14ac:dyDescent="0.25">
      <c r="A107" s="37">
        <v>815</v>
      </c>
      <c r="B107" s="37">
        <v>1222100000</v>
      </c>
      <c r="C107" s="37">
        <v>1050016</v>
      </c>
      <c r="D107" s="37" t="s">
        <v>3401</v>
      </c>
      <c r="E107" s="37" t="s">
        <v>3424</v>
      </c>
      <c r="F107" s="37">
        <v>40000</v>
      </c>
      <c r="G107" s="37" t="s">
        <v>3455</v>
      </c>
      <c r="H107" s="37" t="s">
        <v>3632</v>
      </c>
      <c r="I107" s="37" t="s">
        <v>3423</v>
      </c>
      <c r="J107" s="53">
        <v>1674809.6</v>
      </c>
    </row>
    <row r="108" spans="1:10" x14ac:dyDescent="0.25">
      <c r="A108" s="37">
        <v>815</v>
      </c>
      <c r="B108" s="37">
        <v>1222100000</v>
      </c>
      <c r="C108" s="37">
        <v>1050025</v>
      </c>
      <c r="D108" s="37" t="s">
        <v>101</v>
      </c>
      <c r="E108" s="37" t="s">
        <v>3424</v>
      </c>
      <c r="F108" s="37">
        <v>0</v>
      </c>
      <c r="G108" s="37" t="s">
        <v>3554</v>
      </c>
      <c r="H108" s="37" t="s">
        <v>3636</v>
      </c>
      <c r="I108" s="37" t="s">
        <v>3423</v>
      </c>
      <c r="J108" s="53">
        <v>9816681</v>
      </c>
    </row>
    <row r="109" spans="1:10" x14ac:dyDescent="0.25">
      <c r="A109" s="37">
        <v>815</v>
      </c>
      <c r="B109" s="37">
        <v>1222100000</v>
      </c>
      <c r="C109" s="37">
        <v>1050251</v>
      </c>
      <c r="D109" s="37" t="s">
        <v>3637</v>
      </c>
      <c r="E109" s="37" t="s">
        <v>3424</v>
      </c>
      <c r="F109" s="37">
        <v>0</v>
      </c>
      <c r="G109" s="37" t="s">
        <v>143</v>
      </c>
      <c r="H109" s="37" t="s">
        <v>3638</v>
      </c>
      <c r="I109" s="37" t="s">
        <v>3423</v>
      </c>
      <c r="J109" s="53">
        <v>2120309.12</v>
      </c>
    </row>
    <row r="110" spans="1:10" x14ac:dyDescent="0.25">
      <c r="A110" s="37">
        <v>815</v>
      </c>
      <c r="B110" s="37">
        <v>1222100000</v>
      </c>
      <c r="C110" s="37">
        <v>1050439</v>
      </c>
      <c r="D110" s="37" t="s">
        <v>241</v>
      </c>
      <c r="E110" s="37" t="s">
        <v>3424</v>
      </c>
      <c r="F110" s="37">
        <v>0</v>
      </c>
      <c r="G110" s="37" t="s">
        <v>3554</v>
      </c>
      <c r="H110" s="37" t="s">
        <v>3639</v>
      </c>
      <c r="I110" s="37" t="s">
        <v>3423</v>
      </c>
      <c r="J110" s="53">
        <v>447831</v>
      </c>
    </row>
    <row r="111" spans="1:10" x14ac:dyDescent="0.25">
      <c r="A111" s="37">
        <v>815</v>
      </c>
      <c r="B111" s="37">
        <v>1222100000</v>
      </c>
      <c r="C111" s="37">
        <v>1050497</v>
      </c>
      <c r="D111" s="37" t="s">
        <v>884</v>
      </c>
      <c r="E111" s="37" t="s">
        <v>3424</v>
      </c>
      <c r="F111" s="37">
        <v>0</v>
      </c>
      <c r="G111" s="37" t="s">
        <v>3455</v>
      </c>
      <c r="H111" s="37" t="s">
        <v>3640</v>
      </c>
      <c r="I111" s="37" t="s">
        <v>3423</v>
      </c>
      <c r="J111" s="53">
        <v>513534</v>
      </c>
    </row>
    <row r="112" spans="1:10" x14ac:dyDescent="0.25">
      <c r="A112" s="37">
        <v>815</v>
      </c>
      <c r="B112" s="37">
        <v>1222100000</v>
      </c>
      <c r="C112" s="37">
        <v>1050558</v>
      </c>
      <c r="D112" s="37" t="s">
        <v>225</v>
      </c>
      <c r="E112" s="37" t="s">
        <v>3424</v>
      </c>
      <c r="F112" s="37">
        <v>0</v>
      </c>
      <c r="G112" s="37" t="s">
        <v>159</v>
      </c>
      <c r="H112" s="37" t="s">
        <v>3641</v>
      </c>
      <c r="I112" s="37" t="s">
        <v>3423</v>
      </c>
      <c r="J112" s="53">
        <v>1164020.95</v>
      </c>
    </row>
    <row r="113" spans="1:10" x14ac:dyDescent="0.25">
      <c r="A113" s="37">
        <v>815</v>
      </c>
      <c r="B113" s="37">
        <v>1222100000</v>
      </c>
      <c r="C113" s="37">
        <v>1050582</v>
      </c>
      <c r="D113" s="37" t="s">
        <v>190</v>
      </c>
      <c r="E113" s="37" t="s">
        <v>3424</v>
      </c>
      <c r="F113" s="37">
        <v>0</v>
      </c>
      <c r="G113" s="37" t="s">
        <v>3478</v>
      </c>
      <c r="H113" s="37" t="s">
        <v>3642</v>
      </c>
      <c r="I113" s="37" t="s">
        <v>3423</v>
      </c>
      <c r="J113" s="53">
        <v>706320</v>
      </c>
    </row>
    <row r="114" spans="1:10" x14ac:dyDescent="0.25">
      <c r="A114" s="37">
        <v>815</v>
      </c>
      <c r="B114" s="37">
        <v>1222100000</v>
      </c>
      <c r="C114" s="37">
        <v>1064347</v>
      </c>
      <c r="D114" s="37" t="s">
        <v>3643</v>
      </c>
      <c r="E114" s="37" t="s">
        <v>3424</v>
      </c>
      <c r="F114" s="37">
        <v>46000</v>
      </c>
      <c r="G114" s="37" t="s">
        <v>3515</v>
      </c>
      <c r="H114" s="37" t="s">
        <v>3644</v>
      </c>
      <c r="I114" s="37" t="s">
        <v>3423</v>
      </c>
      <c r="J114" s="53">
        <v>26216417.510000002</v>
      </c>
    </row>
    <row r="115" spans="1:10" x14ac:dyDescent="0.25">
      <c r="A115" s="37">
        <v>815</v>
      </c>
      <c r="B115" s="37">
        <v>1222100000</v>
      </c>
      <c r="C115" s="37">
        <v>1064544</v>
      </c>
      <c r="D115" s="37" t="s">
        <v>3645</v>
      </c>
      <c r="E115" s="37" t="s">
        <v>3424</v>
      </c>
      <c r="F115" s="37">
        <v>80000</v>
      </c>
      <c r="G115" s="37" t="s">
        <v>143</v>
      </c>
      <c r="H115" s="37" t="s">
        <v>3646</v>
      </c>
      <c r="I115" s="37" t="s">
        <v>3423</v>
      </c>
      <c r="J115" s="53">
        <v>21299542.48</v>
      </c>
    </row>
    <row r="116" spans="1:10" x14ac:dyDescent="0.25">
      <c r="A116" s="37">
        <v>815</v>
      </c>
      <c r="B116" s="37">
        <v>1222100000</v>
      </c>
      <c r="C116" s="37">
        <v>1064558</v>
      </c>
      <c r="D116" s="37" t="s">
        <v>3647</v>
      </c>
      <c r="E116" s="37" t="s">
        <v>3424</v>
      </c>
      <c r="F116" s="37">
        <v>40000</v>
      </c>
      <c r="G116" s="37" t="s">
        <v>3437</v>
      </c>
      <c r="H116" s="37" t="s">
        <v>3648</v>
      </c>
      <c r="I116" s="37" t="s">
        <v>3423</v>
      </c>
      <c r="J116" s="53">
        <v>5062433.72</v>
      </c>
    </row>
    <row r="117" spans="1:10" x14ac:dyDescent="0.25">
      <c r="A117" s="37">
        <v>815</v>
      </c>
      <c r="B117" s="37">
        <v>1222100000</v>
      </c>
      <c r="C117" s="37">
        <v>1064561</v>
      </c>
      <c r="D117" s="37" t="s">
        <v>3649</v>
      </c>
      <c r="E117" s="37" t="s">
        <v>3424</v>
      </c>
      <c r="F117" s="37">
        <v>80000</v>
      </c>
      <c r="G117" s="37" t="s">
        <v>3650</v>
      </c>
      <c r="H117" s="37" t="s">
        <v>3651</v>
      </c>
      <c r="I117" s="37" t="s">
        <v>3423</v>
      </c>
      <c r="J117" s="53">
        <v>272137.8</v>
      </c>
    </row>
    <row r="118" spans="1:10" x14ac:dyDescent="0.25">
      <c r="A118" s="37">
        <v>815</v>
      </c>
      <c r="B118" s="37">
        <v>1222100000</v>
      </c>
      <c r="C118" s="37">
        <v>1065059</v>
      </c>
      <c r="D118" s="37" t="s">
        <v>217</v>
      </c>
      <c r="E118" s="37" t="s">
        <v>3424</v>
      </c>
      <c r="F118" s="37">
        <v>24030</v>
      </c>
      <c r="G118" s="37" t="s">
        <v>3554</v>
      </c>
      <c r="H118" s="37" t="s">
        <v>5422</v>
      </c>
      <c r="I118" s="37" t="s">
        <v>3423</v>
      </c>
      <c r="J118" s="53">
        <v>2800921.69</v>
      </c>
    </row>
    <row r="119" spans="1:10" x14ac:dyDescent="0.25">
      <c r="A119" s="37">
        <v>815</v>
      </c>
      <c r="B119" s="37">
        <v>1222100000</v>
      </c>
      <c r="C119" s="37">
        <v>1065265</v>
      </c>
      <c r="D119" s="37" t="s">
        <v>178</v>
      </c>
      <c r="E119" s="37" t="s">
        <v>3424</v>
      </c>
      <c r="F119" s="37">
        <v>200000</v>
      </c>
      <c r="G119" s="37" t="s">
        <v>159</v>
      </c>
      <c r="H119" s="37" t="s">
        <v>5423</v>
      </c>
      <c r="I119" s="37" t="s">
        <v>3423</v>
      </c>
      <c r="J119" s="53">
        <v>29119.99</v>
      </c>
    </row>
    <row r="120" spans="1:10" x14ac:dyDescent="0.25">
      <c r="A120" s="37">
        <v>815</v>
      </c>
      <c r="B120" s="37">
        <v>1222100000</v>
      </c>
      <c r="C120" s="37">
        <v>1066261</v>
      </c>
      <c r="D120" s="37" t="s">
        <v>3344</v>
      </c>
      <c r="E120" s="37" t="s">
        <v>3424</v>
      </c>
      <c r="F120" s="37">
        <v>30000</v>
      </c>
      <c r="G120" s="37" t="s">
        <v>3571</v>
      </c>
      <c r="H120" s="37" t="s">
        <v>4056</v>
      </c>
      <c r="I120" s="37" t="s">
        <v>3423</v>
      </c>
      <c r="J120" s="53">
        <v>41178.78</v>
      </c>
    </row>
    <row r="121" spans="1:10" x14ac:dyDescent="0.25">
      <c r="A121" s="37">
        <v>815</v>
      </c>
      <c r="B121" s="37">
        <v>1222100000</v>
      </c>
      <c r="C121" s="37">
        <v>1067623</v>
      </c>
      <c r="D121" s="37" t="s">
        <v>769</v>
      </c>
      <c r="E121" s="37" t="s">
        <v>3424</v>
      </c>
      <c r="F121" s="37">
        <v>0</v>
      </c>
      <c r="G121" s="37" t="s">
        <v>3655</v>
      </c>
      <c r="H121" s="37" t="s">
        <v>3656</v>
      </c>
      <c r="I121" s="37" t="s">
        <v>3423</v>
      </c>
      <c r="J121" s="53">
        <v>427265.93</v>
      </c>
    </row>
    <row r="122" spans="1:10" x14ac:dyDescent="0.25">
      <c r="A122" s="37">
        <v>815</v>
      </c>
      <c r="B122" s="37">
        <v>1222100000</v>
      </c>
      <c r="C122" s="37">
        <v>1068632</v>
      </c>
      <c r="D122" s="37" t="s">
        <v>3657</v>
      </c>
      <c r="E122" s="37" t="s">
        <v>3424</v>
      </c>
      <c r="F122" s="37">
        <v>20000</v>
      </c>
      <c r="G122" s="37" t="s">
        <v>3554</v>
      </c>
      <c r="H122" s="37" t="s">
        <v>3658</v>
      </c>
      <c r="I122" s="37" t="s">
        <v>3423</v>
      </c>
      <c r="J122" s="53">
        <v>5850</v>
      </c>
    </row>
    <row r="123" spans="1:10" x14ac:dyDescent="0.25">
      <c r="A123" s="37">
        <v>815</v>
      </c>
      <c r="B123" s="37">
        <v>1222100000</v>
      </c>
      <c r="C123" s="37">
        <v>1068676</v>
      </c>
      <c r="D123" s="37" t="s">
        <v>66</v>
      </c>
      <c r="E123" s="37" t="s">
        <v>3424</v>
      </c>
      <c r="F123" s="37">
        <v>0</v>
      </c>
      <c r="G123" s="37" t="s">
        <v>159</v>
      </c>
      <c r="H123" s="37" t="s">
        <v>3659</v>
      </c>
      <c r="I123" s="37" t="s">
        <v>3423</v>
      </c>
      <c r="J123" s="53">
        <v>5977023.0499999998</v>
      </c>
    </row>
    <row r="124" spans="1:10" x14ac:dyDescent="0.25">
      <c r="A124" s="37">
        <v>815</v>
      </c>
      <c r="B124" s="37">
        <v>1222100000</v>
      </c>
      <c r="C124" s="37">
        <v>1069389</v>
      </c>
      <c r="D124" s="37" t="s">
        <v>3660</v>
      </c>
      <c r="E124" s="37" t="s">
        <v>3424</v>
      </c>
      <c r="F124" s="37">
        <v>0</v>
      </c>
      <c r="G124" s="37" t="s">
        <v>143</v>
      </c>
      <c r="H124" s="37" t="s">
        <v>3661</v>
      </c>
      <c r="I124" s="37" t="s">
        <v>3423</v>
      </c>
      <c r="J124" s="53">
        <v>150710.98000000001</v>
      </c>
    </row>
    <row r="125" spans="1:10" x14ac:dyDescent="0.25">
      <c r="A125" s="37">
        <v>815</v>
      </c>
      <c r="B125" s="37">
        <v>1222100000</v>
      </c>
      <c r="C125" s="37">
        <v>1073737</v>
      </c>
      <c r="D125" s="37" t="s">
        <v>5424</v>
      </c>
      <c r="E125" s="37" t="s">
        <v>3424</v>
      </c>
      <c r="F125" s="37">
        <v>0</v>
      </c>
      <c r="G125" s="37" t="s">
        <v>159</v>
      </c>
      <c r="H125" s="37" t="s">
        <v>5425</v>
      </c>
      <c r="I125" s="37" t="s">
        <v>3423</v>
      </c>
      <c r="J125" s="53">
        <v>17670</v>
      </c>
    </row>
    <row r="126" spans="1:10" x14ac:dyDescent="0.25">
      <c r="A126" s="37">
        <v>815</v>
      </c>
      <c r="B126" s="37">
        <v>1222100000</v>
      </c>
      <c r="C126" s="37">
        <v>1081387</v>
      </c>
      <c r="D126" s="37" t="s">
        <v>1529</v>
      </c>
      <c r="E126" s="37" t="s">
        <v>3424</v>
      </c>
      <c r="F126" s="37">
        <v>0</v>
      </c>
      <c r="G126" s="37" t="s">
        <v>143</v>
      </c>
      <c r="H126" s="37" t="s">
        <v>3664</v>
      </c>
      <c r="I126" s="37" t="s">
        <v>3423</v>
      </c>
      <c r="J126" s="53">
        <v>817773.84</v>
      </c>
    </row>
    <row r="127" spans="1:10" x14ac:dyDescent="0.25">
      <c r="A127" s="37">
        <v>815</v>
      </c>
      <c r="B127" s="37">
        <v>1222100000</v>
      </c>
      <c r="C127" s="37">
        <v>1081975</v>
      </c>
      <c r="D127" s="37" t="s">
        <v>5426</v>
      </c>
      <c r="E127" s="37" t="s">
        <v>3424</v>
      </c>
      <c r="F127" s="37">
        <v>0</v>
      </c>
      <c r="G127" s="37" t="s">
        <v>159</v>
      </c>
      <c r="H127" s="37" t="s">
        <v>5427</v>
      </c>
      <c r="I127" s="37" t="s">
        <v>3423</v>
      </c>
      <c r="J127" s="53">
        <v>44652</v>
      </c>
    </row>
    <row r="128" spans="1:10" x14ac:dyDescent="0.25">
      <c r="A128" s="37">
        <v>815</v>
      </c>
      <c r="B128" s="37">
        <v>1222100000</v>
      </c>
      <c r="C128" s="37">
        <v>1083745</v>
      </c>
      <c r="D128" s="37" t="s">
        <v>258</v>
      </c>
      <c r="E128" s="37" t="s">
        <v>3424</v>
      </c>
      <c r="F128" s="37">
        <v>0</v>
      </c>
      <c r="G128" s="37" t="s">
        <v>3665</v>
      </c>
      <c r="H128" s="37" t="s">
        <v>3666</v>
      </c>
      <c r="I128" s="37" t="s">
        <v>3423</v>
      </c>
      <c r="J128" s="53">
        <v>46327.839999999997</v>
      </c>
    </row>
    <row r="129" spans="1:10" x14ac:dyDescent="0.25">
      <c r="A129" s="37">
        <v>815</v>
      </c>
      <c r="B129" s="37">
        <v>1222100000</v>
      </c>
      <c r="C129" s="37">
        <v>1085458</v>
      </c>
      <c r="D129" s="37" t="s">
        <v>3667</v>
      </c>
      <c r="E129" s="37" t="s">
        <v>3424</v>
      </c>
      <c r="F129" s="37">
        <v>200000</v>
      </c>
      <c r="G129" s="37" t="s">
        <v>159</v>
      </c>
      <c r="H129" s="37" t="s">
        <v>3668</v>
      </c>
      <c r="I129" s="37" t="s">
        <v>3423</v>
      </c>
      <c r="J129" s="53">
        <v>1113849</v>
      </c>
    </row>
    <row r="130" spans="1:10" x14ac:dyDescent="0.25">
      <c r="A130" s="37">
        <v>815</v>
      </c>
      <c r="B130" s="37">
        <v>1222100000</v>
      </c>
      <c r="C130" s="37">
        <v>1085837</v>
      </c>
      <c r="D130" s="37" t="s">
        <v>174</v>
      </c>
      <c r="E130" s="37" t="s">
        <v>3424</v>
      </c>
      <c r="F130" s="37">
        <v>0</v>
      </c>
      <c r="G130" s="37" t="s">
        <v>143</v>
      </c>
      <c r="H130" s="37" t="s">
        <v>3669</v>
      </c>
      <c r="I130" s="37" t="s">
        <v>3423</v>
      </c>
      <c r="J130" s="53">
        <v>242952</v>
      </c>
    </row>
    <row r="131" spans="1:10" x14ac:dyDescent="0.25">
      <c r="A131" s="37">
        <v>815</v>
      </c>
      <c r="B131" s="37">
        <v>1222100000</v>
      </c>
      <c r="C131" s="37">
        <v>1086292</v>
      </c>
      <c r="D131" s="37" t="s">
        <v>312</v>
      </c>
      <c r="E131" s="37" t="s">
        <v>3424</v>
      </c>
      <c r="F131" s="37">
        <v>0</v>
      </c>
      <c r="G131" s="37" t="s">
        <v>159</v>
      </c>
      <c r="H131" s="37" t="s">
        <v>5428</v>
      </c>
      <c r="I131" s="37" t="s">
        <v>3423</v>
      </c>
      <c r="J131" s="53">
        <v>178860</v>
      </c>
    </row>
    <row r="132" spans="1:10" x14ac:dyDescent="0.25">
      <c r="A132" s="37">
        <v>815</v>
      </c>
      <c r="B132" s="37">
        <v>1222100000</v>
      </c>
      <c r="C132" s="37">
        <v>1087208</v>
      </c>
      <c r="D132" s="37" t="s">
        <v>1298</v>
      </c>
      <c r="E132" s="37" t="s">
        <v>3424</v>
      </c>
      <c r="F132" s="37">
        <v>20250</v>
      </c>
      <c r="G132" s="37" t="s">
        <v>159</v>
      </c>
      <c r="H132" s="37" t="s">
        <v>3670</v>
      </c>
      <c r="I132" s="37" t="s">
        <v>3423</v>
      </c>
      <c r="J132" s="53">
        <v>6620880</v>
      </c>
    </row>
    <row r="133" spans="1:10" x14ac:dyDescent="0.25">
      <c r="A133" s="37">
        <v>815</v>
      </c>
      <c r="B133" s="37">
        <v>1222100000</v>
      </c>
      <c r="C133" s="37">
        <v>1087605</v>
      </c>
      <c r="D133" s="37" t="s">
        <v>5429</v>
      </c>
      <c r="E133" s="37" t="s">
        <v>3424</v>
      </c>
      <c r="F133" s="37">
        <v>20000</v>
      </c>
      <c r="G133" s="37" t="s">
        <v>5094</v>
      </c>
      <c r="H133" s="37" t="s">
        <v>5430</v>
      </c>
      <c r="I133" s="37" t="s">
        <v>3423</v>
      </c>
      <c r="J133" s="53">
        <v>178910.4</v>
      </c>
    </row>
    <row r="134" spans="1:10" x14ac:dyDescent="0.25">
      <c r="A134" s="37">
        <v>815</v>
      </c>
      <c r="B134" s="37">
        <v>1222100000</v>
      </c>
      <c r="C134" s="37">
        <v>1089055</v>
      </c>
      <c r="D134" s="37" t="s">
        <v>3671</v>
      </c>
      <c r="E134" s="37" t="s">
        <v>3424</v>
      </c>
      <c r="F134" s="37">
        <v>0</v>
      </c>
      <c r="G134" s="37" t="s">
        <v>159</v>
      </c>
      <c r="H134" s="37" t="s">
        <v>3672</v>
      </c>
      <c r="I134" s="37" t="s">
        <v>3423</v>
      </c>
      <c r="J134" s="53">
        <v>16270575</v>
      </c>
    </row>
    <row r="135" spans="1:10" x14ac:dyDescent="0.25">
      <c r="A135" s="37">
        <v>815</v>
      </c>
      <c r="B135" s="37">
        <v>1222100000</v>
      </c>
      <c r="C135" s="37">
        <v>1090079</v>
      </c>
      <c r="D135" s="37" t="s">
        <v>1291</v>
      </c>
      <c r="E135" s="37" t="s">
        <v>3424</v>
      </c>
      <c r="F135" s="37">
        <v>20000</v>
      </c>
      <c r="G135" s="37" t="s">
        <v>159</v>
      </c>
      <c r="H135" s="37" t="s">
        <v>5431</v>
      </c>
      <c r="I135" s="37" t="s">
        <v>3423</v>
      </c>
      <c r="J135" s="53">
        <v>865169.82</v>
      </c>
    </row>
    <row r="136" spans="1:10" x14ac:dyDescent="0.25">
      <c r="A136" s="37">
        <v>815</v>
      </c>
      <c r="B136" s="37">
        <v>1222100000</v>
      </c>
      <c r="C136" s="37">
        <v>1090537</v>
      </c>
      <c r="D136" s="37" t="s">
        <v>3673</v>
      </c>
      <c r="E136" s="37" t="s">
        <v>3424</v>
      </c>
      <c r="F136" s="37">
        <v>20000</v>
      </c>
      <c r="G136" s="37" t="s">
        <v>159</v>
      </c>
      <c r="H136" s="37" t="s">
        <v>3674</v>
      </c>
      <c r="I136" s="37" t="s">
        <v>3423</v>
      </c>
      <c r="J136" s="53">
        <v>145146</v>
      </c>
    </row>
    <row r="137" spans="1:10" x14ac:dyDescent="0.25">
      <c r="A137" s="37">
        <v>815</v>
      </c>
      <c r="B137" s="37">
        <v>1222100000</v>
      </c>
      <c r="C137" s="37">
        <v>1092948</v>
      </c>
      <c r="D137" s="37" t="s">
        <v>5432</v>
      </c>
      <c r="E137" s="37" t="s">
        <v>3424</v>
      </c>
      <c r="F137" s="37">
        <v>0</v>
      </c>
      <c r="G137" s="37" t="s">
        <v>143</v>
      </c>
      <c r="H137" s="37" t="s">
        <v>5433</v>
      </c>
      <c r="I137" s="37" t="s">
        <v>3423</v>
      </c>
      <c r="J137" s="53">
        <v>93684</v>
      </c>
    </row>
    <row r="138" spans="1:10" x14ac:dyDescent="0.25">
      <c r="A138" s="37">
        <v>815</v>
      </c>
      <c r="B138" s="37">
        <v>1222100000</v>
      </c>
      <c r="C138" s="37">
        <v>1093396</v>
      </c>
      <c r="D138" s="37" t="s">
        <v>3675</v>
      </c>
      <c r="E138" s="37" t="s">
        <v>3424</v>
      </c>
      <c r="F138" s="37">
        <v>20180</v>
      </c>
      <c r="G138" s="37" t="s">
        <v>159</v>
      </c>
      <c r="H138" s="37" t="s">
        <v>3676</v>
      </c>
      <c r="I138" s="37" t="s">
        <v>3423</v>
      </c>
      <c r="J138" s="53">
        <v>1803078</v>
      </c>
    </row>
    <row r="139" spans="1:10" x14ac:dyDescent="0.25">
      <c r="A139" s="37">
        <v>815</v>
      </c>
      <c r="B139" s="37">
        <v>1222100000</v>
      </c>
      <c r="C139" s="37">
        <v>1093633</v>
      </c>
      <c r="D139" s="37" t="s">
        <v>5434</v>
      </c>
      <c r="E139" s="37" t="s">
        <v>3424</v>
      </c>
      <c r="F139" s="37">
        <v>0</v>
      </c>
      <c r="G139" s="37" t="s">
        <v>159</v>
      </c>
      <c r="H139" s="37" t="s">
        <v>5435</v>
      </c>
      <c r="I139" s="37" t="s">
        <v>3423</v>
      </c>
      <c r="J139" s="53">
        <v>13532.94</v>
      </c>
    </row>
    <row r="140" spans="1:10" x14ac:dyDescent="0.25">
      <c r="A140" s="37">
        <v>815</v>
      </c>
      <c r="B140" s="37">
        <v>1222100000</v>
      </c>
      <c r="C140" s="37">
        <v>1094125</v>
      </c>
      <c r="D140" s="37" t="s">
        <v>111</v>
      </c>
      <c r="E140" s="37" t="s">
        <v>3424</v>
      </c>
      <c r="F140" s="37">
        <v>0</v>
      </c>
      <c r="G140" s="37" t="s">
        <v>159</v>
      </c>
      <c r="H140" s="37" t="s">
        <v>3677</v>
      </c>
      <c r="I140" s="37" t="s">
        <v>3423</v>
      </c>
      <c r="J140" s="53">
        <v>9956121</v>
      </c>
    </row>
    <row r="141" spans="1:10" x14ac:dyDescent="0.25">
      <c r="A141" s="37">
        <v>815</v>
      </c>
      <c r="B141" s="37">
        <v>1222100000</v>
      </c>
      <c r="C141" s="37">
        <v>1095019</v>
      </c>
      <c r="D141" s="37" t="s">
        <v>1509</v>
      </c>
      <c r="E141" s="37" t="s">
        <v>3424</v>
      </c>
      <c r="F141" s="37">
        <v>0</v>
      </c>
      <c r="G141" s="37" t="s">
        <v>4121</v>
      </c>
      <c r="H141" s="37" t="s">
        <v>5436</v>
      </c>
      <c r="I141" s="37" t="s">
        <v>3423</v>
      </c>
      <c r="J141" s="53">
        <v>13360.79</v>
      </c>
    </row>
    <row r="142" spans="1:10" x14ac:dyDescent="0.25">
      <c r="A142" s="37">
        <v>815</v>
      </c>
      <c r="B142" s="37">
        <v>1222100000</v>
      </c>
      <c r="C142" s="37">
        <v>1095113</v>
      </c>
      <c r="D142" s="37" t="s">
        <v>3678</v>
      </c>
      <c r="E142" s="37" t="s">
        <v>3424</v>
      </c>
      <c r="F142" s="37">
        <v>0</v>
      </c>
      <c r="G142" s="37" t="s">
        <v>3455</v>
      </c>
      <c r="H142" s="37" t="s">
        <v>3679</v>
      </c>
      <c r="I142" s="37" t="s">
        <v>3423</v>
      </c>
      <c r="J142" s="53">
        <v>999864.43</v>
      </c>
    </row>
    <row r="143" spans="1:10" x14ac:dyDescent="0.25">
      <c r="A143" s="37">
        <v>815</v>
      </c>
      <c r="B143" s="37">
        <v>1222100000</v>
      </c>
      <c r="C143" s="37">
        <v>1095573</v>
      </c>
      <c r="D143" s="37" t="s">
        <v>5437</v>
      </c>
      <c r="E143" s="37" t="s">
        <v>3424</v>
      </c>
      <c r="F143" s="37">
        <v>0</v>
      </c>
      <c r="G143" s="37" t="s">
        <v>3515</v>
      </c>
      <c r="H143" s="37" t="s">
        <v>5438</v>
      </c>
      <c r="I143" s="37" t="s">
        <v>3423</v>
      </c>
      <c r="J143" s="53">
        <v>78830.14</v>
      </c>
    </row>
    <row r="144" spans="1:10" x14ac:dyDescent="0.25">
      <c r="A144" s="37">
        <v>815</v>
      </c>
      <c r="B144" s="37">
        <v>1222100000</v>
      </c>
      <c r="C144" s="37">
        <v>1096225</v>
      </c>
      <c r="D144" s="37" t="s">
        <v>240</v>
      </c>
      <c r="E144" s="37" t="s">
        <v>3424</v>
      </c>
      <c r="F144" s="37">
        <v>0</v>
      </c>
      <c r="G144" s="37" t="s">
        <v>143</v>
      </c>
      <c r="H144" s="37" t="s">
        <v>5439</v>
      </c>
      <c r="I144" s="37" t="s">
        <v>3423</v>
      </c>
      <c r="J144" s="53">
        <v>150864</v>
      </c>
    </row>
    <row r="145" spans="1:10" x14ac:dyDescent="0.25">
      <c r="A145" s="37">
        <v>815</v>
      </c>
      <c r="B145" s="37">
        <v>1222100000</v>
      </c>
      <c r="C145" s="37">
        <v>1096721</v>
      </c>
      <c r="D145" s="37" t="s">
        <v>1816</v>
      </c>
      <c r="E145" s="37" t="s">
        <v>3424</v>
      </c>
      <c r="F145" s="37">
        <v>24000</v>
      </c>
      <c r="G145" s="37" t="s">
        <v>3554</v>
      </c>
      <c r="H145" s="37" t="s">
        <v>3680</v>
      </c>
      <c r="I145" s="37" t="s">
        <v>3423</v>
      </c>
      <c r="J145" s="53">
        <v>32710504.800000001</v>
      </c>
    </row>
    <row r="146" spans="1:10" x14ac:dyDescent="0.25">
      <c r="A146" s="37">
        <v>815</v>
      </c>
      <c r="B146" s="37">
        <v>1222100000</v>
      </c>
      <c r="C146" s="37">
        <v>1097549</v>
      </c>
      <c r="D146" s="37" t="s">
        <v>5440</v>
      </c>
      <c r="E146" s="37" t="s">
        <v>3424</v>
      </c>
      <c r="F146" s="37">
        <v>0</v>
      </c>
      <c r="G146" s="37" t="s">
        <v>3571</v>
      </c>
      <c r="H146" s="37" t="s">
        <v>5441</v>
      </c>
      <c r="I146" s="37" t="s">
        <v>3423</v>
      </c>
      <c r="J146" s="53">
        <v>33776.559999999998</v>
      </c>
    </row>
    <row r="147" spans="1:10" x14ac:dyDescent="0.25">
      <c r="A147" s="37">
        <v>815</v>
      </c>
      <c r="B147" s="37">
        <v>1222100000</v>
      </c>
      <c r="C147" s="37">
        <v>1097747</v>
      </c>
      <c r="D147" s="37" t="s">
        <v>1401</v>
      </c>
      <c r="E147" s="37" t="s">
        <v>3424</v>
      </c>
      <c r="F147" s="37">
        <v>200000</v>
      </c>
      <c r="G147" s="37" t="s">
        <v>3526</v>
      </c>
      <c r="H147" s="37" t="s">
        <v>3681</v>
      </c>
      <c r="I147" s="37" t="s">
        <v>3423</v>
      </c>
      <c r="J147" s="53">
        <v>1199958</v>
      </c>
    </row>
    <row r="148" spans="1:10" x14ac:dyDescent="0.25">
      <c r="A148" s="37">
        <v>815</v>
      </c>
      <c r="B148" s="37">
        <v>1222100000</v>
      </c>
      <c r="C148" s="37">
        <v>1097918</v>
      </c>
      <c r="D148" s="37" t="s">
        <v>3682</v>
      </c>
      <c r="E148" s="37" t="s">
        <v>3424</v>
      </c>
      <c r="F148" s="37">
        <v>200000</v>
      </c>
      <c r="G148" s="37" t="s">
        <v>3683</v>
      </c>
      <c r="H148" s="37" t="s">
        <v>3684</v>
      </c>
      <c r="I148" s="37" t="s">
        <v>3423</v>
      </c>
      <c r="J148" s="53">
        <v>466507.8</v>
      </c>
    </row>
    <row r="149" spans="1:10" x14ac:dyDescent="0.25">
      <c r="A149" s="37">
        <v>815</v>
      </c>
      <c r="B149" s="37">
        <v>1222100000</v>
      </c>
      <c r="C149" s="37">
        <v>1099011</v>
      </c>
      <c r="D149" s="37" t="s">
        <v>3685</v>
      </c>
      <c r="E149" s="37" t="s">
        <v>3424</v>
      </c>
      <c r="F149" s="37">
        <v>0</v>
      </c>
      <c r="G149" s="37" t="s">
        <v>159</v>
      </c>
      <c r="H149" s="37" t="s">
        <v>3686</v>
      </c>
      <c r="I149" s="37" t="s">
        <v>3423</v>
      </c>
      <c r="J149" s="53">
        <v>15124.87</v>
      </c>
    </row>
    <row r="150" spans="1:10" x14ac:dyDescent="0.25">
      <c r="A150" s="37">
        <v>815</v>
      </c>
      <c r="B150" s="37">
        <v>1222100000</v>
      </c>
      <c r="C150" s="37">
        <v>1099152</v>
      </c>
      <c r="D150" s="37" t="s">
        <v>3687</v>
      </c>
      <c r="E150" s="37" t="s">
        <v>3424</v>
      </c>
      <c r="F150" s="37">
        <v>0</v>
      </c>
      <c r="G150" s="37" t="s">
        <v>143</v>
      </c>
      <c r="H150" s="37" t="s">
        <v>3688</v>
      </c>
      <c r="I150" s="37" t="s">
        <v>3423</v>
      </c>
      <c r="J150" s="53">
        <v>6122321.9199999999</v>
      </c>
    </row>
    <row r="151" spans="1:10" x14ac:dyDescent="0.25">
      <c r="A151" s="37">
        <v>815</v>
      </c>
      <c r="B151" s="37">
        <v>1222100000</v>
      </c>
      <c r="C151" s="37">
        <v>1099154</v>
      </c>
      <c r="D151" s="37" t="s">
        <v>1821</v>
      </c>
      <c r="E151" s="37" t="s">
        <v>3424</v>
      </c>
      <c r="F151" s="37">
        <v>0</v>
      </c>
      <c r="G151" s="37" t="s">
        <v>3689</v>
      </c>
      <c r="H151" s="37" t="s">
        <v>3690</v>
      </c>
      <c r="I151" s="37" t="s">
        <v>3423</v>
      </c>
      <c r="J151" s="53">
        <v>8173767.2999999998</v>
      </c>
    </row>
    <row r="152" spans="1:10" x14ac:dyDescent="0.25">
      <c r="A152" s="37">
        <v>815</v>
      </c>
      <c r="B152" s="37">
        <v>1222100000</v>
      </c>
      <c r="C152" s="37">
        <v>1099701</v>
      </c>
      <c r="D152" s="37" t="s">
        <v>3691</v>
      </c>
      <c r="E152" s="37" t="s">
        <v>3424</v>
      </c>
      <c r="F152" s="37">
        <v>0</v>
      </c>
      <c r="G152" s="37" t="s">
        <v>143</v>
      </c>
      <c r="H152" s="37" t="s">
        <v>3692</v>
      </c>
      <c r="I152" s="37" t="s">
        <v>3423</v>
      </c>
      <c r="J152" s="53">
        <v>370888.9</v>
      </c>
    </row>
    <row r="153" spans="1:10" x14ac:dyDescent="0.25">
      <c r="A153" s="37">
        <v>815</v>
      </c>
      <c r="B153" s="37">
        <v>1222100000</v>
      </c>
      <c r="C153" s="37">
        <v>1100422</v>
      </c>
      <c r="D153" s="37" t="s">
        <v>5442</v>
      </c>
      <c r="E153" s="37" t="s">
        <v>3424</v>
      </c>
      <c r="F153" s="37">
        <v>0</v>
      </c>
      <c r="G153" s="37" t="s">
        <v>159</v>
      </c>
      <c r="H153" s="37" t="s">
        <v>5443</v>
      </c>
      <c r="I153" s="37" t="s">
        <v>3423</v>
      </c>
      <c r="J153" s="53">
        <v>19986</v>
      </c>
    </row>
    <row r="154" spans="1:10" x14ac:dyDescent="0.25">
      <c r="A154" s="37">
        <v>815</v>
      </c>
      <c r="B154" s="37">
        <v>1222100000</v>
      </c>
      <c r="C154" s="37">
        <v>1101232</v>
      </c>
      <c r="D154" s="37" t="s">
        <v>321</v>
      </c>
      <c r="E154" s="37" t="s">
        <v>3424</v>
      </c>
      <c r="F154" s="37">
        <v>0</v>
      </c>
      <c r="G154" s="37" t="s">
        <v>3442</v>
      </c>
      <c r="H154" s="37" t="s">
        <v>5444</v>
      </c>
      <c r="I154" s="37" t="s">
        <v>3423</v>
      </c>
      <c r="J154" s="53">
        <v>38526.65</v>
      </c>
    </row>
    <row r="155" spans="1:10" x14ac:dyDescent="0.25">
      <c r="A155" s="37">
        <v>815</v>
      </c>
      <c r="B155" s="37">
        <v>1222100000</v>
      </c>
      <c r="C155" s="37">
        <v>1101466</v>
      </c>
      <c r="D155" s="37" t="s">
        <v>3693</v>
      </c>
      <c r="E155" s="37" t="s">
        <v>3424</v>
      </c>
      <c r="F155" s="37">
        <v>0</v>
      </c>
      <c r="G155" s="37" t="s">
        <v>3694</v>
      </c>
      <c r="H155" s="37" t="s">
        <v>3695</v>
      </c>
      <c r="I155" s="37" t="s">
        <v>3423</v>
      </c>
      <c r="J155" s="53">
        <v>1459576.68</v>
      </c>
    </row>
    <row r="156" spans="1:10" x14ac:dyDescent="0.25">
      <c r="A156" s="37">
        <v>815</v>
      </c>
      <c r="B156" s="37">
        <v>1222100000</v>
      </c>
      <c r="C156" s="37">
        <v>1101694</v>
      </c>
      <c r="D156" s="37" t="s">
        <v>845</v>
      </c>
      <c r="E156" s="37" t="s">
        <v>3424</v>
      </c>
      <c r="F156" s="37">
        <v>0</v>
      </c>
      <c r="G156" s="37" t="s">
        <v>3478</v>
      </c>
      <c r="H156" s="37" t="s">
        <v>3696</v>
      </c>
      <c r="I156" s="37" t="s">
        <v>3423</v>
      </c>
      <c r="J156" s="53">
        <v>1961448</v>
      </c>
    </row>
    <row r="157" spans="1:10" x14ac:dyDescent="0.25">
      <c r="A157" s="37">
        <v>815</v>
      </c>
      <c r="B157" s="37">
        <v>1222100000</v>
      </c>
      <c r="C157" s="37">
        <v>1102397</v>
      </c>
      <c r="D157" s="37" t="s">
        <v>3699</v>
      </c>
      <c r="E157" s="37" t="s">
        <v>3424</v>
      </c>
      <c r="F157" s="37">
        <v>80000</v>
      </c>
      <c r="G157" s="37" t="s">
        <v>143</v>
      </c>
      <c r="H157" s="37" t="s">
        <v>3700</v>
      </c>
      <c r="I157" s="37" t="s">
        <v>3423</v>
      </c>
      <c r="J157" s="53">
        <v>512301.6</v>
      </c>
    </row>
    <row r="158" spans="1:10" x14ac:dyDescent="0.25">
      <c r="A158" s="37">
        <v>815</v>
      </c>
      <c r="B158" s="37">
        <v>1222100000</v>
      </c>
      <c r="C158" s="37">
        <v>1102400</v>
      </c>
      <c r="D158" s="37" t="s">
        <v>3701</v>
      </c>
      <c r="E158" s="37" t="s">
        <v>3424</v>
      </c>
      <c r="F158" s="37">
        <v>0</v>
      </c>
      <c r="G158" s="37" t="s">
        <v>143</v>
      </c>
      <c r="H158" s="37" t="s">
        <v>3702</v>
      </c>
      <c r="I158" s="37" t="s">
        <v>3423</v>
      </c>
      <c r="J158" s="53">
        <v>19120079.879999999</v>
      </c>
    </row>
    <row r="159" spans="1:10" x14ac:dyDescent="0.25">
      <c r="A159" s="37">
        <v>815</v>
      </c>
      <c r="B159" s="37">
        <v>1222100000</v>
      </c>
      <c r="C159" s="37">
        <v>1106824</v>
      </c>
      <c r="D159" s="37" t="s">
        <v>381</v>
      </c>
      <c r="E159" s="37" t="s">
        <v>3424</v>
      </c>
      <c r="F159" s="37">
        <v>20200</v>
      </c>
      <c r="G159" s="37" t="s">
        <v>159</v>
      </c>
      <c r="H159" s="37" t="s">
        <v>5445</v>
      </c>
      <c r="I159" s="37" t="s">
        <v>3423</v>
      </c>
      <c r="J159" s="53">
        <v>43980</v>
      </c>
    </row>
    <row r="160" spans="1:10" x14ac:dyDescent="0.25">
      <c r="A160" s="37">
        <v>815</v>
      </c>
      <c r="B160" s="37">
        <v>1222100000</v>
      </c>
      <c r="C160" s="37">
        <v>1107228</v>
      </c>
      <c r="D160" s="37" t="s">
        <v>3707</v>
      </c>
      <c r="E160" s="37" t="s">
        <v>3424</v>
      </c>
      <c r="F160" s="37">
        <v>0</v>
      </c>
      <c r="G160" s="37" t="s">
        <v>159</v>
      </c>
      <c r="H160" s="37" t="s">
        <v>3708</v>
      </c>
      <c r="I160" s="37" t="s">
        <v>3423</v>
      </c>
      <c r="J160" s="53">
        <v>14670</v>
      </c>
    </row>
    <row r="161" spans="1:10" x14ac:dyDescent="0.25">
      <c r="A161" s="37">
        <v>815</v>
      </c>
      <c r="B161" s="37">
        <v>1222100000</v>
      </c>
      <c r="C161" s="37">
        <v>1107291</v>
      </c>
      <c r="D161" s="37" t="s">
        <v>3709</v>
      </c>
      <c r="E161" s="37" t="s">
        <v>3424</v>
      </c>
      <c r="F161" s="37">
        <v>0</v>
      </c>
      <c r="G161" s="37" t="s">
        <v>3571</v>
      </c>
      <c r="H161" s="37" t="s">
        <v>3710</v>
      </c>
      <c r="I161" s="37" t="s">
        <v>3423</v>
      </c>
      <c r="J161" s="53">
        <v>415394.4</v>
      </c>
    </row>
    <row r="162" spans="1:10" x14ac:dyDescent="0.25">
      <c r="A162" s="37">
        <v>815</v>
      </c>
      <c r="B162" s="37">
        <v>1222100000</v>
      </c>
      <c r="C162" s="37">
        <v>1107856</v>
      </c>
      <c r="D162" s="37" t="s">
        <v>3713</v>
      </c>
      <c r="E162" s="37" t="s">
        <v>3424</v>
      </c>
      <c r="F162" s="37">
        <v>0</v>
      </c>
      <c r="G162" s="37" t="s">
        <v>3714</v>
      </c>
      <c r="H162" s="37" t="s">
        <v>3715</v>
      </c>
      <c r="I162" s="37" t="s">
        <v>3423</v>
      </c>
      <c r="J162" s="53">
        <v>9216486.6099999994</v>
      </c>
    </row>
    <row r="163" spans="1:10" x14ac:dyDescent="0.25">
      <c r="A163" s="37">
        <v>815</v>
      </c>
      <c r="B163" s="37">
        <v>1222100000</v>
      </c>
      <c r="C163" s="37">
        <v>1109363</v>
      </c>
      <c r="D163" s="37" t="s">
        <v>216</v>
      </c>
      <c r="E163" s="37" t="s">
        <v>3424</v>
      </c>
      <c r="F163" s="37">
        <v>800000</v>
      </c>
      <c r="G163" s="37" t="s">
        <v>143</v>
      </c>
      <c r="H163" s="37" t="s">
        <v>3716</v>
      </c>
      <c r="I163" s="37" t="s">
        <v>3423</v>
      </c>
      <c r="J163" s="53">
        <v>706667.99</v>
      </c>
    </row>
    <row r="164" spans="1:10" x14ac:dyDescent="0.25">
      <c r="A164" s="37">
        <v>815</v>
      </c>
      <c r="B164" s="37">
        <v>1222100000</v>
      </c>
      <c r="C164" s="37">
        <v>1109366</v>
      </c>
      <c r="D164" s="37" t="s">
        <v>786</v>
      </c>
      <c r="E164" s="37" t="s">
        <v>3424</v>
      </c>
      <c r="F164" s="37">
        <v>0</v>
      </c>
      <c r="G164" s="37" t="s">
        <v>159</v>
      </c>
      <c r="H164" s="37" t="s">
        <v>3717</v>
      </c>
      <c r="I164" s="37" t="s">
        <v>3423</v>
      </c>
      <c r="J164" s="53">
        <v>2622876</v>
      </c>
    </row>
    <row r="165" spans="1:10" x14ac:dyDescent="0.25">
      <c r="A165" s="37">
        <v>815</v>
      </c>
      <c r="B165" s="37">
        <v>1222100000</v>
      </c>
      <c r="C165" s="37">
        <v>1109453</v>
      </c>
      <c r="D165" s="37" t="s">
        <v>3718</v>
      </c>
      <c r="E165" s="37" t="s">
        <v>3424</v>
      </c>
      <c r="F165" s="37">
        <v>0</v>
      </c>
      <c r="G165" s="37" t="s">
        <v>159</v>
      </c>
      <c r="H165" s="37" t="s">
        <v>3719</v>
      </c>
      <c r="I165" s="37" t="s">
        <v>3423</v>
      </c>
      <c r="J165" s="53">
        <v>152946</v>
      </c>
    </row>
    <row r="166" spans="1:10" x14ac:dyDescent="0.25">
      <c r="A166" s="37">
        <v>815</v>
      </c>
      <c r="B166" s="37">
        <v>1222100000</v>
      </c>
      <c r="C166" s="37">
        <v>1110015</v>
      </c>
      <c r="D166" s="37" t="s">
        <v>193</v>
      </c>
      <c r="E166" s="37" t="s">
        <v>3424</v>
      </c>
      <c r="F166" s="37">
        <v>0</v>
      </c>
      <c r="G166" s="37" t="s">
        <v>4041</v>
      </c>
      <c r="H166" s="37" t="s">
        <v>5446</v>
      </c>
      <c r="I166" s="37" t="s">
        <v>3423</v>
      </c>
      <c r="J166" s="53">
        <v>74064</v>
      </c>
    </row>
    <row r="167" spans="1:10" x14ac:dyDescent="0.25">
      <c r="A167" s="37">
        <v>815</v>
      </c>
      <c r="B167" s="37">
        <v>1222100000</v>
      </c>
      <c r="C167" s="37">
        <v>1110664</v>
      </c>
      <c r="D167" s="37" t="s">
        <v>1386</v>
      </c>
      <c r="E167" s="37" t="s">
        <v>3424</v>
      </c>
      <c r="F167" s="37">
        <v>0</v>
      </c>
      <c r="G167" s="37" t="s">
        <v>3571</v>
      </c>
      <c r="H167" s="37" t="s">
        <v>3720</v>
      </c>
      <c r="I167" s="37" t="s">
        <v>3423</v>
      </c>
      <c r="J167" s="53">
        <v>3188951.95</v>
      </c>
    </row>
    <row r="168" spans="1:10" x14ac:dyDescent="0.25">
      <c r="A168" s="37">
        <v>815</v>
      </c>
      <c r="B168" s="37">
        <v>1222100000</v>
      </c>
      <c r="C168" s="37">
        <v>1110759</v>
      </c>
      <c r="D168" s="37" t="s">
        <v>3721</v>
      </c>
      <c r="E168" s="37" t="s">
        <v>3424</v>
      </c>
      <c r="F168" s="37">
        <v>0</v>
      </c>
      <c r="G168" s="37" t="s">
        <v>3554</v>
      </c>
      <c r="H168" s="37" t="s">
        <v>3722</v>
      </c>
      <c r="I168" s="37" t="s">
        <v>3423</v>
      </c>
      <c r="J168" s="53">
        <v>101654.88</v>
      </c>
    </row>
    <row r="169" spans="1:10" x14ac:dyDescent="0.25">
      <c r="A169" s="37">
        <v>815</v>
      </c>
      <c r="B169" s="37">
        <v>1222100000</v>
      </c>
      <c r="C169" s="37">
        <v>1111001</v>
      </c>
      <c r="D169" s="37" t="s">
        <v>5447</v>
      </c>
      <c r="E169" s="37" t="s">
        <v>3424</v>
      </c>
      <c r="F169" s="37">
        <v>0</v>
      </c>
      <c r="G169" s="37" t="s">
        <v>29</v>
      </c>
      <c r="H169" s="37" t="s">
        <v>5448</v>
      </c>
      <c r="I169" s="37" t="s">
        <v>3423</v>
      </c>
      <c r="J169" s="53">
        <v>894837.6</v>
      </c>
    </row>
    <row r="170" spans="1:10" x14ac:dyDescent="0.25">
      <c r="A170" s="37">
        <v>815</v>
      </c>
      <c r="B170" s="37">
        <v>1222100000</v>
      </c>
      <c r="C170" s="37">
        <v>1111087</v>
      </c>
      <c r="D170" s="37" t="s">
        <v>5449</v>
      </c>
      <c r="E170" s="37" t="s">
        <v>3424</v>
      </c>
      <c r="F170" s="37">
        <v>0</v>
      </c>
      <c r="G170" s="37" t="s">
        <v>5450</v>
      </c>
      <c r="H170" s="37" t="s">
        <v>5451</v>
      </c>
      <c r="I170" s="37" t="s">
        <v>3423</v>
      </c>
      <c r="J170" s="53">
        <v>323291.40000000002</v>
      </c>
    </row>
    <row r="171" spans="1:10" x14ac:dyDescent="0.25">
      <c r="A171" s="37">
        <v>815</v>
      </c>
      <c r="B171" s="37">
        <v>1222100000</v>
      </c>
      <c r="C171" s="37">
        <v>1111088</v>
      </c>
      <c r="D171" s="37" t="s">
        <v>3723</v>
      </c>
      <c r="E171" s="37" t="s">
        <v>3424</v>
      </c>
      <c r="F171" s="37">
        <v>0</v>
      </c>
      <c r="G171" s="37" t="s">
        <v>3724</v>
      </c>
      <c r="H171" s="37" t="s">
        <v>3725</v>
      </c>
      <c r="I171" s="37" t="s">
        <v>3423</v>
      </c>
      <c r="J171" s="53">
        <v>387449.52</v>
      </c>
    </row>
    <row r="172" spans="1:10" x14ac:dyDescent="0.25">
      <c r="A172" s="37">
        <v>815</v>
      </c>
      <c r="B172" s="37">
        <v>1222100000</v>
      </c>
      <c r="C172" s="37">
        <v>1111120</v>
      </c>
      <c r="D172" s="37" t="s">
        <v>5452</v>
      </c>
      <c r="E172" s="37" t="s">
        <v>3424</v>
      </c>
      <c r="F172" s="37">
        <v>0</v>
      </c>
      <c r="G172" s="37" t="s">
        <v>3683</v>
      </c>
      <c r="H172" s="37" t="s">
        <v>5453</v>
      </c>
      <c r="I172" s="37" t="s">
        <v>3423</v>
      </c>
      <c r="J172" s="37">
        <v>-21966</v>
      </c>
    </row>
    <row r="173" spans="1:10" x14ac:dyDescent="0.25">
      <c r="A173" s="37">
        <v>815</v>
      </c>
      <c r="B173" s="37">
        <v>1222100000</v>
      </c>
      <c r="C173" s="37">
        <v>1112562</v>
      </c>
      <c r="D173" s="37" t="s">
        <v>530</v>
      </c>
      <c r="E173" s="37" t="s">
        <v>3424</v>
      </c>
      <c r="F173" s="37">
        <v>0</v>
      </c>
      <c r="G173" s="37" t="s">
        <v>159</v>
      </c>
      <c r="H173" s="37" t="s">
        <v>3728</v>
      </c>
      <c r="I173" s="37" t="s">
        <v>3423</v>
      </c>
      <c r="J173" s="53">
        <v>8090904</v>
      </c>
    </row>
    <row r="174" spans="1:10" x14ac:dyDescent="0.25">
      <c r="A174" s="37">
        <v>815</v>
      </c>
      <c r="B174" s="37">
        <v>1222100000</v>
      </c>
      <c r="C174" s="37">
        <v>1113231</v>
      </c>
      <c r="D174" s="37" t="s">
        <v>3729</v>
      </c>
      <c r="E174" s="37" t="s">
        <v>3424</v>
      </c>
      <c r="F174" s="37">
        <v>0</v>
      </c>
      <c r="G174" s="37" t="s">
        <v>159</v>
      </c>
      <c r="H174" s="37" t="s">
        <v>3730</v>
      </c>
      <c r="I174" s="37" t="s">
        <v>3423</v>
      </c>
      <c r="J174" s="53">
        <v>2437554.36</v>
      </c>
    </row>
    <row r="175" spans="1:10" x14ac:dyDescent="0.25">
      <c r="A175" s="37">
        <v>815</v>
      </c>
      <c r="B175" s="37">
        <v>1222100000</v>
      </c>
      <c r="C175" s="37">
        <v>1115376</v>
      </c>
      <c r="D175" s="37" t="s">
        <v>3733</v>
      </c>
      <c r="E175" s="37" t="s">
        <v>3424</v>
      </c>
      <c r="F175" s="37">
        <v>0</v>
      </c>
      <c r="G175" s="37" t="s">
        <v>159</v>
      </c>
      <c r="H175" s="37" t="s">
        <v>3734</v>
      </c>
      <c r="I175" s="37" t="s">
        <v>3423</v>
      </c>
      <c r="J175" s="53">
        <v>134879.95000000001</v>
      </c>
    </row>
    <row r="176" spans="1:10" x14ac:dyDescent="0.25">
      <c r="A176" s="37">
        <v>815</v>
      </c>
      <c r="B176" s="37">
        <v>1222100000</v>
      </c>
      <c r="C176" s="37">
        <v>1115609</v>
      </c>
      <c r="D176" s="37" t="s">
        <v>3735</v>
      </c>
      <c r="E176" s="37" t="s">
        <v>3424</v>
      </c>
      <c r="F176" s="37">
        <v>0</v>
      </c>
      <c r="G176" s="37" t="s">
        <v>3442</v>
      </c>
      <c r="H176" s="37" t="s">
        <v>3736</v>
      </c>
      <c r="I176" s="37" t="s">
        <v>3423</v>
      </c>
      <c r="J176" s="53">
        <v>196483.8</v>
      </c>
    </row>
    <row r="177" spans="1:10" x14ac:dyDescent="0.25">
      <c r="A177" s="37">
        <v>815</v>
      </c>
      <c r="B177" s="37">
        <v>1222100000</v>
      </c>
      <c r="C177" s="37">
        <v>1116800</v>
      </c>
      <c r="D177" s="37" t="s">
        <v>3737</v>
      </c>
      <c r="E177" s="37" t="s">
        <v>3424</v>
      </c>
      <c r="F177" s="37">
        <v>26400</v>
      </c>
      <c r="G177" s="37" t="s">
        <v>159</v>
      </c>
      <c r="H177" s="37" t="s">
        <v>3497</v>
      </c>
      <c r="I177" s="37" t="s">
        <v>3423</v>
      </c>
      <c r="J177" s="53">
        <v>134168360.90000001</v>
      </c>
    </row>
    <row r="178" spans="1:10" x14ac:dyDescent="0.25">
      <c r="A178" s="37">
        <v>815</v>
      </c>
      <c r="B178" s="37">
        <v>1222100000</v>
      </c>
      <c r="C178" s="37">
        <v>1117388</v>
      </c>
      <c r="D178" s="37" t="s">
        <v>3738</v>
      </c>
      <c r="E178" s="37" t="s">
        <v>3424</v>
      </c>
      <c r="F178" s="37">
        <v>0</v>
      </c>
      <c r="G178" s="37" t="s">
        <v>3739</v>
      </c>
      <c r="H178" s="37" t="s">
        <v>3740</v>
      </c>
      <c r="I178" s="37" t="s">
        <v>3423</v>
      </c>
      <c r="J178" s="53">
        <v>2510682.91</v>
      </c>
    </row>
    <row r="179" spans="1:10" x14ac:dyDescent="0.25">
      <c r="A179" s="37">
        <v>815</v>
      </c>
      <c r="B179" s="37">
        <v>1222100000</v>
      </c>
      <c r="C179" s="37">
        <v>1117640</v>
      </c>
      <c r="D179" s="37" t="s">
        <v>3741</v>
      </c>
      <c r="E179" s="37" t="s">
        <v>3424</v>
      </c>
      <c r="F179" s="37">
        <v>0</v>
      </c>
      <c r="G179" s="37" t="s">
        <v>3455</v>
      </c>
      <c r="H179" s="37" t="s">
        <v>3742</v>
      </c>
      <c r="I179" s="37" t="s">
        <v>3423</v>
      </c>
      <c r="J179" s="53">
        <v>6017703.29</v>
      </c>
    </row>
    <row r="180" spans="1:10" x14ac:dyDescent="0.25">
      <c r="A180" s="37">
        <v>815</v>
      </c>
      <c r="B180" s="37">
        <v>1222100000</v>
      </c>
      <c r="C180" s="37">
        <v>1118770</v>
      </c>
      <c r="D180" s="37" t="s">
        <v>3743</v>
      </c>
      <c r="E180" s="37" t="s">
        <v>3424</v>
      </c>
      <c r="F180" s="37">
        <v>0</v>
      </c>
      <c r="G180" s="37" t="s">
        <v>143</v>
      </c>
      <c r="H180" s="37" t="s">
        <v>3744</v>
      </c>
      <c r="I180" s="37" t="s">
        <v>3423</v>
      </c>
      <c r="J180" s="53">
        <v>1404573.6</v>
      </c>
    </row>
    <row r="181" spans="1:10" x14ac:dyDescent="0.25">
      <c r="A181" s="37">
        <v>815</v>
      </c>
      <c r="B181" s="37">
        <v>1222100000</v>
      </c>
      <c r="C181" s="37">
        <v>1119636</v>
      </c>
      <c r="D181" s="37" t="s">
        <v>550</v>
      </c>
      <c r="E181" s="37" t="s">
        <v>3424</v>
      </c>
      <c r="F181" s="37">
        <v>0</v>
      </c>
      <c r="G181" s="37" t="s">
        <v>3455</v>
      </c>
      <c r="H181" s="37" t="s">
        <v>5454</v>
      </c>
      <c r="I181" s="37" t="s">
        <v>3423</v>
      </c>
      <c r="J181" s="53">
        <v>409135.2</v>
      </c>
    </row>
    <row r="182" spans="1:10" x14ac:dyDescent="0.25">
      <c r="A182" s="37">
        <v>815</v>
      </c>
      <c r="B182" s="37">
        <v>1222100000</v>
      </c>
      <c r="C182" s="37">
        <v>1119748</v>
      </c>
      <c r="D182" s="37" t="s">
        <v>3745</v>
      </c>
      <c r="E182" s="37" t="s">
        <v>3424</v>
      </c>
      <c r="F182" s="37">
        <v>80000</v>
      </c>
      <c r="G182" s="37" t="s">
        <v>143</v>
      </c>
      <c r="H182" s="37" t="s">
        <v>3746</v>
      </c>
      <c r="I182" s="37" t="s">
        <v>3423</v>
      </c>
      <c r="J182" s="53">
        <v>1980267.3</v>
      </c>
    </row>
    <row r="183" spans="1:10" x14ac:dyDescent="0.25">
      <c r="A183" s="37">
        <v>815</v>
      </c>
      <c r="B183" s="37">
        <v>1222100000</v>
      </c>
      <c r="C183" s="37">
        <v>1120053</v>
      </c>
      <c r="D183" s="37" t="s">
        <v>3747</v>
      </c>
      <c r="E183" s="37" t="s">
        <v>3424</v>
      </c>
      <c r="F183" s="37">
        <v>0</v>
      </c>
      <c r="G183" s="37" t="s">
        <v>3442</v>
      </c>
      <c r="H183" s="37" t="s">
        <v>3748</v>
      </c>
      <c r="I183" s="37" t="s">
        <v>3423</v>
      </c>
      <c r="J183" s="53">
        <v>472990.65</v>
      </c>
    </row>
    <row r="184" spans="1:10" x14ac:dyDescent="0.25">
      <c r="A184" s="37">
        <v>815</v>
      </c>
      <c r="B184" s="37">
        <v>1222100000</v>
      </c>
      <c r="C184" s="37">
        <v>1121556</v>
      </c>
      <c r="D184" s="37" t="s">
        <v>5455</v>
      </c>
      <c r="E184" s="37" t="s">
        <v>3424</v>
      </c>
      <c r="F184" s="37">
        <v>0</v>
      </c>
      <c r="G184" s="37" t="s">
        <v>159</v>
      </c>
      <c r="H184" s="37" t="s">
        <v>5456</v>
      </c>
      <c r="I184" s="37" t="s">
        <v>3423</v>
      </c>
      <c r="J184" s="53">
        <v>52740</v>
      </c>
    </row>
    <row r="185" spans="1:10" x14ac:dyDescent="0.25">
      <c r="A185" s="37">
        <v>815</v>
      </c>
      <c r="B185" s="37">
        <v>1222100000</v>
      </c>
      <c r="C185" s="37">
        <v>1122470</v>
      </c>
      <c r="D185" s="37" t="s">
        <v>5457</v>
      </c>
      <c r="E185" s="37" t="s">
        <v>3424</v>
      </c>
      <c r="F185" s="37">
        <v>0</v>
      </c>
      <c r="G185" s="37" t="s">
        <v>159</v>
      </c>
      <c r="H185" s="37" t="s">
        <v>5458</v>
      </c>
      <c r="I185" s="37" t="s">
        <v>3423</v>
      </c>
      <c r="J185" s="53">
        <v>17775.93</v>
      </c>
    </row>
    <row r="186" spans="1:10" x14ac:dyDescent="0.25">
      <c r="A186" s="37">
        <v>815</v>
      </c>
      <c r="B186" s="37">
        <v>1222100000</v>
      </c>
      <c r="C186" s="37">
        <v>1122940</v>
      </c>
      <c r="D186" s="37" t="s">
        <v>3751</v>
      </c>
      <c r="E186" s="37" t="s">
        <v>3424</v>
      </c>
      <c r="F186" s="37">
        <v>0</v>
      </c>
      <c r="G186" s="37" t="s">
        <v>3752</v>
      </c>
      <c r="H186" s="37" t="s">
        <v>3753</v>
      </c>
      <c r="I186" s="37" t="s">
        <v>3423</v>
      </c>
      <c r="J186" s="53">
        <v>513847.44</v>
      </c>
    </row>
    <row r="187" spans="1:10" x14ac:dyDescent="0.25">
      <c r="A187" s="37">
        <v>815</v>
      </c>
      <c r="B187" s="37">
        <v>1222100000</v>
      </c>
      <c r="C187" s="37">
        <v>1123532</v>
      </c>
      <c r="D187" s="37" t="s">
        <v>3218</v>
      </c>
      <c r="E187" s="37" t="s">
        <v>3424</v>
      </c>
      <c r="F187" s="37">
        <v>20000</v>
      </c>
      <c r="G187" s="37" t="s">
        <v>159</v>
      </c>
      <c r="H187" s="37" t="s">
        <v>3754</v>
      </c>
      <c r="I187" s="37" t="s">
        <v>3423</v>
      </c>
      <c r="J187" s="53">
        <v>720051.96</v>
      </c>
    </row>
    <row r="188" spans="1:10" x14ac:dyDescent="0.25">
      <c r="A188" s="37">
        <v>815</v>
      </c>
      <c r="B188" s="37">
        <v>1222100000</v>
      </c>
      <c r="C188" s="37">
        <v>1123631</v>
      </c>
      <c r="D188" s="37" t="s">
        <v>5459</v>
      </c>
      <c r="E188" s="37" t="s">
        <v>3424</v>
      </c>
      <c r="F188" s="37">
        <v>0</v>
      </c>
      <c r="G188" s="37" t="s">
        <v>159</v>
      </c>
      <c r="H188" s="37" t="s">
        <v>5460</v>
      </c>
      <c r="I188" s="37" t="s">
        <v>3423</v>
      </c>
      <c r="J188" s="37">
        <v>-423604.6</v>
      </c>
    </row>
    <row r="189" spans="1:10" x14ac:dyDescent="0.25">
      <c r="A189" s="37">
        <v>815</v>
      </c>
      <c r="B189" s="37">
        <v>1222100000</v>
      </c>
      <c r="C189" s="37">
        <v>1124710</v>
      </c>
      <c r="D189" s="37" t="s">
        <v>3755</v>
      </c>
      <c r="E189" s="37" t="s">
        <v>3424</v>
      </c>
      <c r="F189" s="37">
        <v>0</v>
      </c>
      <c r="G189" s="37" t="s">
        <v>159</v>
      </c>
      <c r="H189" s="37" t="s">
        <v>3756</v>
      </c>
      <c r="I189" s="37" t="s">
        <v>3423</v>
      </c>
      <c r="J189" s="53">
        <v>488256</v>
      </c>
    </row>
    <row r="190" spans="1:10" x14ac:dyDescent="0.25">
      <c r="A190" s="37">
        <v>815</v>
      </c>
      <c r="B190" s="37">
        <v>1222100000</v>
      </c>
      <c r="C190" s="37">
        <v>1125186</v>
      </c>
      <c r="D190" s="37" t="s">
        <v>3757</v>
      </c>
      <c r="E190" s="37" t="s">
        <v>3424</v>
      </c>
      <c r="F190" s="37">
        <v>0</v>
      </c>
      <c r="G190" s="37" t="s">
        <v>159</v>
      </c>
      <c r="H190" s="37" t="s">
        <v>3758</v>
      </c>
      <c r="I190" s="37" t="s">
        <v>3423</v>
      </c>
      <c r="J190" s="53">
        <v>524880</v>
      </c>
    </row>
    <row r="191" spans="1:10" x14ac:dyDescent="0.25">
      <c r="A191" s="37">
        <v>815</v>
      </c>
      <c r="B191" s="37">
        <v>1222100000</v>
      </c>
      <c r="C191" s="37">
        <v>1126942</v>
      </c>
      <c r="D191" s="37" t="s">
        <v>3761</v>
      </c>
      <c r="E191" s="37" t="s">
        <v>3424</v>
      </c>
      <c r="F191" s="37">
        <v>0</v>
      </c>
      <c r="G191" s="37" t="s">
        <v>3455</v>
      </c>
      <c r="H191" s="37" t="s">
        <v>3762</v>
      </c>
      <c r="I191" s="37" t="s">
        <v>3423</v>
      </c>
      <c r="J191" s="53">
        <v>2134170.12</v>
      </c>
    </row>
    <row r="192" spans="1:10" x14ac:dyDescent="0.25">
      <c r="A192" s="37">
        <v>815</v>
      </c>
      <c r="B192" s="37">
        <v>1222100000</v>
      </c>
      <c r="C192" s="37">
        <v>1127093</v>
      </c>
      <c r="D192" s="37" t="s">
        <v>3763</v>
      </c>
      <c r="E192" s="37" t="s">
        <v>3424</v>
      </c>
      <c r="F192" s="37">
        <v>0</v>
      </c>
      <c r="G192" s="37" t="s">
        <v>159</v>
      </c>
      <c r="H192" s="37" t="s">
        <v>3764</v>
      </c>
      <c r="I192" s="37" t="s">
        <v>3423</v>
      </c>
      <c r="J192" s="53">
        <v>192333</v>
      </c>
    </row>
    <row r="193" spans="1:10" x14ac:dyDescent="0.25">
      <c r="A193" s="37">
        <v>815</v>
      </c>
      <c r="B193" s="37">
        <v>1222100000</v>
      </c>
      <c r="C193" s="37">
        <v>1127377</v>
      </c>
      <c r="D193" s="37" t="s">
        <v>3765</v>
      </c>
      <c r="E193" s="37" t="s">
        <v>3424</v>
      </c>
      <c r="F193" s="37">
        <v>0</v>
      </c>
      <c r="G193" s="37" t="s">
        <v>159</v>
      </c>
      <c r="H193" s="37" t="s">
        <v>3766</v>
      </c>
      <c r="I193" s="37" t="s">
        <v>3423</v>
      </c>
      <c r="J193" s="53">
        <v>468816</v>
      </c>
    </row>
    <row r="194" spans="1:10" x14ac:dyDescent="0.25">
      <c r="A194" s="37">
        <v>815</v>
      </c>
      <c r="B194" s="37">
        <v>1222100000</v>
      </c>
      <c r="C194" s="37">
        <v>1128839</v>
      </c>
      <c r="D194" s="37" t="s">
        <v>5461</v>
      </c>
      <c r="E194" s="37" t="s">
        <v>3424</v>
      </c>
      <c r="F194" s="37">
        <v>0</v>
      </c>
      <c r="G194" s="37" t="s">
        <v>3437</v>
      </c>
      <c r="H194" s="37" t="s">
        <v>5462</v>
      </c>
      <c r="I194" s="37" t="s">
        <v>3423</v>
      </c>
      <c r="J194" s="53">
        <v>81464.399999999994</v>
      </c>
    </row>
    <row r="195" spans="1:10" x14ac:dyDescent="0.25">
      <c r="A195" s="37">
        <v>815</v>
      </c>
      <c r="B195" s="37">
        <v>1222100000</v>
      </c>
      <c r="C195" s="37">
        <v>1129777</v>
      </c>
      <c r="D195" s="37" t="s">
        <v>40</v>
      </c>
      <c r="E195" s="37" t="s">
        <v>3424</v>
      </c>
      <c r="F195" s="37">
        <v>0</v>
      </c>
      <c r="G195" s="37" t="s">
        <v>159</v>
      </c>
      <c r="H195" s="37" t="s">
        <v>5463</v>
      </c>
      <c r="I195" s="37" t="s">
        <v>3423</v>
      </c>
      <c r="J195" s="53">
        <v>403382.88</v>
      </c>
    </row>
    <row r="196" spans="1:10" x14ac:dyDescent="0.25">
      <c r="A196" s="37">
        <v>815</v>
      </c>
      <c r="B196" s="37">
        <v>1222100000</v>
      </c>
      <c r="C196" s="37">
        <v>1130102</v>
      </c>
      <c r="D196" s="37" t="s">
        <v>1217</v>
      </c>
      <c r="E196" s="37" t="s">
        <v>3424</v>
      </c>
      <c r="F196" s="37">
        <v>0</v>
      </c>
      <c r="G196" s="37" t="s">
        <v>3478</v>
      </c>
      <c r="H196" s="37" t="s">
        <v>3770</v>
      </c>
      <c r="I196" s="37" t="s">
        <v>3423</v>
      </c>
      <c r="J196" s="53">
        <v>132450</v>
      </c>
    </row>
    <row r="197" spans="1:10" x14ac:dyDescent="0.25">
      <c r="A197" s="37">
        <v>815</v>
      </c>
      <c r="B197" s="37">
        <v>1222100000</v>
      </c>
      <c r="C197" s="37">
        <v>1131053</v>
      </c>
      <c r="D197" s="37" t="s">
        <v>3771</v>
      </c>
      <c r="E197" s="37" t="s">
        <v>3424</v>
      </c>
      <c r="F197" s="37">
        <v>0</v>
      </c>
      <c r="G197" s="37" t="s">
        <v>3455</v>
      </c>
      <c r="H197" s="37" t="s">
        <v>3772</v>
      </c>
      <c r="I197" s="37" t="s">
        <v>3423</v>
      </c>
      <c r="J197" s="53">
        <v>3169182.41</v>
      </c>
    </row>
    <row r="198" spans="1:10" x14ac:dyDescent="0.25">
      <c r="A198" s="37">
        <v>815</v>
      </c>
      <c r="B198" s="37">
        <v>1222100000</v>
      </c>
      <c r="C198" s="37">
        <v>1131710</v>
      </c>
      <c r="D198" s="37" t="s">
        <v>3775</v>
      </c>
      <c r="E198" s="37" t="s">
        <v>3424</v>
      </c>
      <c r="F198" s="37">
        <v>0</v>
      </c>
      <c r="G198" s="37" t="s">
        <v>3627</v>
      </c>
      <c r="H198" s="37" t="s">
        <v>3776</v>
      </c>
      <c r="I198" s="37" t="s">
        <v>3423</v>
      </c>
      <c r="J198" s="53">
        <v>2783424</v>
      </c>
    </row>
    <row r="199" spans="1:10" x14ac:dyDescent="0.25">
      <c r="A199" s="37">
        <v>815</v>
      </c>
      <c r="B199" s="37">
        <v>1222100000</v>
      </c>
      <c r="C199" s="37">
        <v>1131907</v>
      </c>
      <c r="D199" s="37" t="s">
        <v>5464</v>
      </c>
      <c r="E199" s="37" t="s">
        <v>3424</v>
      </c>
      <c r="F199" s="37">
        <v>0</v>
      </c>
      <c r="G199" s="37" t="s">
        <v>3508</v>
      </c>
      <c r="H199" s="37" t="s">
        <v>5465</v>
      </c>
      <c r="I199" s="37" t="s">
        <v>3423</v>
      </c>
      <c r="J199" s="53">
        <v>280747.8</v>
      </c>
    </row>
    <row r="200" spans="1:10" x14ac:dyDescent="0.25">
      <c r="A200" s="37">
        <v>815</v>
      </c>
      <c r="B200" s="37">
        <v>1222100000</v>
      </c>
      <c r="C200" s="37">
        <v>1132038</v>
      </c>
      <c r="D200" s="37" t="s">
        <v>3777</v>
      </c>
      <c r="E200" s="37" t="s">
        <v>3424</v>
      </c>
      <c r="F200" s="37">
        <v>0</v>
      </c>
      <c r="G200" s="37" t="s">
        <v>159</v>
      </c>
      <c r="H200" s="37" t="s">
        <v>3778</v>
      </c>
      <c r="I200" s="37" t="s">
        <v>3423</v>
      </c>
      <c r="J200" s="53">
        <v>436815</v>
      </c>
    </row>
    <row r="201" spans="1:10" x14ac:dyDescent="0.25">
      <c r="A201" s="37">
        <v>815</v>
      </c>
      <c r="B201" s="37">
        <v>1222100000</v>
      </c>
      <c r="C201" s="37">
        <v>1132408</v>
      </c>
      <c r="D201" s="37" t="s">
        <v>3779</v>
      </c>
      <c r="E201" s="37" t="s">
        <v>3424</v>
      </c>
      <c r="F201" s="37">
        <v>0</v>
      </c>
      <c r="G201" s="37" t="s">
        <v>3780</v>
      </c>
      <c r="H201" s="37" t="s">
        <v>3781</v>
      </c>
      <c r="I201" s="37" t="s">
        <v>3423</v>
      </c>
      <c r="J201" s="53">
        <v>374991.84</v>
      </c>
    </row>
    <row r="202" spans="1:10" x14ac:dyDescent="0.25">
      <c r="A202" s="37">
        <v>815</v>
      </c>
      <c r="B202" s="37">
        <v>1222100000</v>
      </c>
      <c r="C202" s="37">
        <v>1132875</v>
      </c>
      <c r="D202" s="37" t="s">
        <v>5466</v>
      </c>
      <c r="E202" s="37" t="s">
        <v>3424</v>
      </c>
      <c r="F202" s="37">
        <v>0</v>
      </c>
      <c r="G202" s="37" t="s">
        <v>159</v>
      </c>
      <c r="H202" s="37" t="s">
        <v>5467</v>
      </c>
      <c r="I202" s="37" t="s">
        <v>3423</v>
      </c>
      <c r="J202" s="37">
        <v>-449983.68</v>
      </c>
    </row>
    <row r="203" spans="1:10" x14ac:dyDescent="0.25">
      <c r="A203" s="37">
        <v>815</v>
      </c>
      <c r="B203" s="37">
        <v>1222100000</v>
      </c>
      <c r="C203" s="37">
        <v>1133397</v>
      </c>
      <c r="D203" s="37" t="s">
        <v>3784</v>
      </c>
      <c r="E203" s="37" t="s">
        <v>3424</v>
      </c>
      <c r="F203" s="37">
        <v>0</v>
      </c>
      <c r="G203" s="37" t="s">
        <v>3434</v>
      </c>
      <c r="H203" s="37" t="s">
        <v>3785</v>
      </c>
      <c r="I203" s="37" t="s">
        <v>3423</v>
      </c>
      <c r="J203" s="53">
        <v>8035911.75</v>
      </c>
    </row>
    <row r="204" spans="1:10" x14ac:dyDescent="0.25">
      <c r="A204" s="37">
        <v>815</v>
      </c>
      <c r="B204" s="37">
        <v>1222100000</v>
      </c>
      <c r="C204" s="37">
        <v>1133727</v>
      </c>
      <c r="D204" s="37" t="s">
        <v>3786</v>
      </c>
      <c r="E204" s="37" t="s">
        <v>3424</v>
      </c>
      <c r="F204" s="37">
        <v>0</v>
      </c>
      <c r="G204" s="37" t="s">
        <v>159</v>
      </c>
      <c r="H204" s="37" t="s">
        <v>3787</v>
      </c>
      <c r="I204" s="37" t="s">
        <v>3423</v>
      </c>
      <c r="J204" s="53">
        <v>109336.95</v>
      </c>
    </row>
    <row r="205" spans="1:10" x14ac:dyDescent="0.25">
      <c r="A205" s="37">
        <v>815</v>
      </c>
      <c r="B205" s="37">
        <v>1222100000</v>
      </c>
      <c r="C205" s="37">
        <v>1136530</v>
      </c>
      <c r="D205" s="37" t="s">
        <v>3788</v>
      </c>
      <c r="E205" s="37" t="s">
        <v>3424</v>
      </c>
      <c r="F205" s="37">
        <v>0</v>
      </c>
      <c r="G205" s="37" t="s">
        <v>3789</v>
      </c>
      <c r="H205" s="37" t="s">
        <v>3790</v>
      </c>
      <c r="I205" s="37" t="s">
        <v>3423</v>
      </c>
      <c r="J205" s="53">
        <v>607446.6</v>
      </c>
    </row>
    <row r="206" spans="1:10" x14ac:dyDescent="0.25">
      <c r="A206" s="37">
        <v>815</v>
      </c>
      <c r="B206" s="37">
        <v>1222100000</v>
      </c>
      <c r="C206" s="37">
        <v>1136862</v>
      </c>
      <c r="D206" s="37" t="s">
        <v>3791</v>
      </c>
      <c r="E206" s="37" t="s">
        <v>3424</v>
      </c>
      <c r="F206" s="37">
        <v>0</v>
      </c>
      <c r="G206" s="37" t="s">
        <v>3571</v>
      </c>
      <c r="H206" s="37" t="s">
        <v>3792</v>
      </c>
      <c r="I206" s="37" t="s">
        <v>3423</v>
      </c>
      <c r="J206" s="53">
        <v>50106</v>
      </c>
    </row>
    <row r="207" spans="1:10" x14ac:dyDescent="0.25">
      <c r="A207" s="37">
        <v>815</v>
      </c>
      <c r="B207" s="37">
        <v>1222100000</v>
      </c>
      <c r="C207" s="37">
        <v>1136870</v>
      </c>
      <c r="D207" s="37" t="s">
        <v>3793</v>
      </c>
      <c r="E207" s="37" t="s">
        <v>3424</v>
      </c>
      <c r="F207" s="37">
        <v>80000</v>
      </c>
      <c r="G207" s="37" t="s">
        <v>3650</v>
      </c>
      <c r="H207" s="37" t="s">
        <v>3794</v>
      </c>
      <c r="I207" s="37" t="s">
        <v>3423</v>
      </c>
      <c r="J207" s="53">
        <v>1192487.5900000001</v>
      </c>
    </row>
    <row r="208" spans="1:10" x14ac:dyDescent="0.25">
      <c r="A208" s="37">
        <v>815</v>
      </c>
      <c r="B208" s="37">
        <v>1222100000</v>
      </c>
      <c r="C208" s="37">
        <v>1139033</v>
      </c>
      <c r="D208" s="37" t="s">
        <v>5468</v>
      </c>
      <c r="E208" s="37" t="s">
        <v>3424</v>
      </c>
      <c r="F208" s="37">
        <v>0</v>
      </c>
      <c r="G208" s="37" t="s">
        <v>3442</v>
      </c>
      <c r="H208" s="37" t="s">
        <v>5469</v>
      </c>
      <c r="I208" s="37" t="s">
        <v>3423</v>
      </c>
      <c r="J208" s="37">
        <v>-79380</v>
      </c>
    </row>
    <row r="209" spans="1:10" x14ac:dyDescent="0.25">
      <c r="A209" s="37">
        <v>815</v>
      </c>
      <c r="B209" s="37">
        <v>1222100000</v>
      </c>
      <c r="C209" s="37">
        <v>1139743</v>
      </c>
      <c r="D209" s="37" t="s">
        <v>3795</v>
      </c>
      <c r="E209" s="37" t="s">
        <v>3424</v>
      </c>
      <c r="F209" s="37">
        <v>0</v>
      </c>
      <c r="G209" s="37" t="s">
        <v>3796</v>
      </c>
      <c r="H209" s="37" t="s">
        <v>3797</v>
      </c>
      <c r="I209" s="37" t="s">
        <v>3423</v>
      </c>
      <c r="J209" s="53">
        <v>6570448.4699999997</v>
      </c>
    </row>
    <row r="210" spans="1:10" x14ac:dyDescent="0.25">
      <c r="A210" s="37">
        <v>815</v>
      </c>
      <c r="B210" s="37">
        <v>1222100000</v>
      </c>
      <c r="C210" s="37">
        <v>1142656</v>
      </c>
      <c r="D210" s="37" t="s">
        <v>169</v>
      </c>
      <c r="E210" s="37" t="s">
        <v>3424</v>
      </c>
      <c r="F210" s="37">
        <v>0</v>
      </c>
      <c r="G210" s="37" t="s">
        <v>159</v>
      </c>
      <c r="H210" s="37" t="s">
        <v>3798</v>
      </c>
      <c r="I210" s="37" t="s">
        <v>3423</v>
      </c>
      <c r="J210" s="53">
        <v>502856.9</v>
      </c>
    </row>
    <row r="211" spans="1:10" x14ac:dyDescent="0.25">
      <c r="A211" s="37">
        <v>815</v>
      </c>
      <c r="B211" s="37">
        <v>1222100000</v>
      </c>
      <c r="C211" s="37">
        <v>1143166</v>
      </c>
      <c r="D211" s="37" t="s">
        <v>419</v>
      </c>
      <c r="E211" s="37" t="s">
        <v>3424</v>
      </c>
      <c r="F211" s="37">
        <v>0</v>
      </c>
      <c r="G211" s="37" t="s">
        <v>159</v>
      </c>
      <c r="H211" s="37" t="s">
        <v>5470</v>
      </c>
      <c r="I211" s="37" t="s">
        <v>3423</v>
      </c>
      <c r="J211" s="53">
        <v>38280</v>
      </c>
    </row>
    <row r="212" spans="1:10" x14ac:dyDescent="0.25">
      <c r="A212" s="37">
        <v>815</v>
      </c>
      <c r="B212" s="37">
        <v>1222100000</v>
      </c>
      <c r="C212" s="37">
        <v>1143174</v>
      </c>
      <c r="D212" s="37" t="s">
        <v>177</v>
      </c>
      <c r="E212" s="37" t="s">
        <v>3424</v>
      </c>
      <c r="F212" s="37">
        <v>0</v>
      </c>
      <c r="G212" s="37" t="s">
        <v>143</v>
      </c>
      <c r="H212" s="37" t="s">
        <v>3799</v>
      </c>
      <c r="I212" s="37" t="s">
        <v>3423</v>
      </c>
      <c r="J212" s="53">
        <v>684394.82</v>
      </c>
    </row>
    <row r="213" spans="1:10" x14ac:dyDescent="0.25">
      <c r="A213" s="37">
        <v>815</v>
      </c>
      <c r="B213" s="37">
        <v>1222100000</v>
      </c>
      <c r="C213" s="37">
        <v>1143337</v>
      </c>
      <c r="D213" s="37" t="s">
        <v>1889</v>
      </c>
      <c r="E213" s="37" t="s">
        <v>3424</v>
      </c>
      <c r="F213" s="37">
        <v>0</v>
      </c>
      <c r="G213" s="37" t="s">
        <v>3554</v>
      </c>
      <c r="H213" s="37" t="s">
        <v>3800</v>
      </c>
      <c r="I213" s="37" t="s">
        <v>3423</v>
      </c>
      <c r="J213" s="53">
        <v>29462192.300000001</v>
      </c>
    </row>
    <row r="214" spans="1:10" x14ac:dyDescent="0.25">
      <c r="A214" s="37">
        <v>815</v>
      </c>
      <c r="B214" s="37">
        <v>1222100000</v>
      </c>
      <c r="C214" s="37">
        <v>1143354</v>
      </c>
      <c r="D214" s="37" t="s">
        <v>5471</v>
      </c>
      <c r="E214" s="37" t="s">
        <v>3424</v>
      </c>
      <c r="F214" s="37">
        <v>23000</v>
      </c>
      <c r="G214" s="37" t="s">
        <v>159</v>
      </c>
      <c r="H214" s="37" t="s">
        <v>5472</v>
      </c>
      <c r="I214" s="37" t="s">
        <v>3423</v>
      </c>
      <c r="J214" s="53">
        <v>123216</v>
      </c>
    </row>
    <row r="215" spans="1:10" x14ac:dyDescent="0.25">
      <c r="A215" s="37">
        <v>815</v>
      </c>
      <c r="B215" s="37">
        <v>1222100000</v>
      </c>
      <c r="C215" s="37">
        <v>1144142</v>
      </c>
      <c r="D215" s="37" t="s">
        <v>5473</v>
      </c>
      <c r="E215" s="37" t="s">
        <v>3424</v>
      </c>
      <c r="F215" s="37">
        <v>80000</v>
      </c>
      <c r="G215" s="37" t="s">
        <v>3434</v>
      </c>
      <c r="H215" s="37" t="s">
        <v>5474</v>
      </c>
      <c r="I215" s="37" t="s">
        <v>3423</v>
      </c>
      <c r="J215" s="53">
        <v>600480</v>
      </c>
    </row>
    <row r="216" spans="1:10" x14ac:dyDescent="0.25">
      <c r="A216" s="37">
        <v>815</v>
      </c>
      <c r="B216" s="37">
        <v>1222100000</v>
      </c>
      <c r="C216" s="37">
        <v>1144143</v>
      </c>
      <c r="D216" s="37" t="s">
        <v>3804</v>
      </c>
      <c r="E216" s="37" t="s">
        <v>3424</v>
      </c>
      <c r="F216" s="37">
        <v>80000</v>
      </c>
      <c r="G216" s="37" t="s">
        <v>3805</v>
      </c>
      <c r="H216" s="37" t="s">
        <v>3806</v>
      </c>
      <c r="I216" s="37" t="s">
        <v>3423</v>
      </c>
      <c r="J216" s="53">
        <v>280434</v>
      </c>
    </row>
    <row r="217" spans="1:10" x14ac:dyDescent="0.25">
      <c r="A217" s="37">
        <v>815</v>
      </c>
      <c r="B217" s="37">
        <v>1222100000</v>
      </c>
      <c r="C217" s="37">
        <v>1144144</v>
      </c>
      <c r="D217" s="37" t="s">
        <v>1656</v>
      </c>
      <c r="E217" s="37" t="s">
        <v>3424</v>
      </c>
      <c r="F217" s="37">
        <v>80000</v>
      </c>
      <c r="G217" s="37" t="s">
        <v>3807</v>
      </c>
      <c r="H217" s="37" t="s">
        <v>3808</v>
      </c>
      <c r="I217" s="37" t="s">
        <v>3423</v>
      </c>
      <c r="J217" s="53">
        <v>7247232.2800000003</v>
      </c>
    </row>
    <row r="218" spans="1:10" x14ac:dyDescent="0.25">
      <c r="A218" s="37">
        <v>815</v>
      </c>
      <c r="B218" s="37">
        <v>1222100000</v>
      </c>
      <c r="C218" s="37">
        <v>1144503</v>
      </c>
      <c r="D218" s="37" t="s">
        <v>3809</v>
      </c>
      <c r="E218" s="37" t="s">
        <v>3424</v>
      </c>
      <c r="F218" s="37">
        <v>0</v>
      </c>
      <c r="G218" s="37" t="s">
        <v>159</v>
      </c>
      <c r="H218" s="37" t="s">
        <v>3810</v>
      </c>
      <c r="I218" s="37" t="s">
        <v>3423</v>
      </c>
      <c r="J218" s="53">
        <v>8658553.9399999995</v>
      </c>
    </row>
    <row r="219" spans="1:10" x14ac:dyDescent="0.25">
      <c r="A219" s="37">
        <v>815</v>
      </c>
      <c r="B219" s="37">
        <v>1222100000</v>
      </c>
      <c r="C219" s="37">
        <v>1144754</v>
      </c>
      <c r="D219" s="37" t="s">
        <v>826</v>
      </c>
      <c r="E219" s="37" t="s">
        <v>3424</v>
      </c>
      <c r="F219" s="37">
        <v>20100</v>
      </c>
      <c r="G219" s="37" t="s">
        <v>159</v>
      </c>
      <c r="H219" s="37" t="s">
        <v>3811</v>
      </c>
      <c r="I219" s="37" t="s">
        <v>3423</v>
      </c>
      <c r="J219" s="53">
        <v>541865.04</v>
      </c>
    </row>
    <row r="220" spans="1:10" x14ac:dyDescent="0.25">
      <c r="A220" s="37">
        <v>815</v>
      </c>
      <c r="B220" s="37">
        <v>1222100000</v>
      </c>
      <c r="C220" s="37">
        <v>1145229</v>
      </c>
      <c r="D220" s="37" t="s">
        <v>5475</v>
      </c>
      <c r="E220" s="37" t="s">
        <v>3424</v>
      </c>
      <c r="F220" s="37">
        <v>10000</v>
      </c>
      <c r="G220" s="37" t="s">
        <v>3442</v>
      </c>
      <c r="H220" s="37" t="s">
        <v>5476</v>
      </c>
      <c r="I220" s="37" t="s">
        <v>3423</v>
      </c>
      <c r="J220" s="53">
        <v>1868313.13</v>
      </c>
    </row>
    <row r="221" spans="1:10" x14ac:dyDescent="0.25">
      <c r="A221" s="37">
        <v>815</v>
      </c>
      <c r="B221" s="37">
        <v>1222100000</v>
      </c>
      <c r="C221" s="37">
        <v>1145593</v>
      </c>
      <c r="D221" s="37" t="s">
        <v>3814</v>
      </c>
      <c r="E221" s="37" t="s">
        <v>3424</v>
      </c>
      <c r="F221" s="37">
        <v>0</v>
      </c>
      <c r="G221" s="37" t="s">
        <v>3802</v>
      </c>
      <c r="H221" s="37" t="s">
        <v>3815</v>
      </c>
      <c r="I221" s="37" t="s">
        <v>3423</v>
      </c>
      <c r="J221" s="53">
        <v>134874</v>
      </c>
    </row>
    <row r="222" spans="1:10" x14ac:dyDescent="0.25">
      <c r="A222" s="37">
        <v>815</v>
      </c>
      <c r="B222" s="37">
        <v>1222100000</v>
      </c>
      <c r="C222" s="37">
        <v>1145671</v>
      </c>
      <c r="D222" s="37" t="s">
        <v>206</v>
      </c>
      <c r="E222" s="37" t="s">
        <v>3424</v>
      </c>
      <c r="F222" s="37">
        <v>26400</v>
      </c>
      <c r="G222" s="37" t="s">
        <v>159</v>
      </c>
      <c r="H222" s="37" t="s">
        <v>3816</v>
      </c>
      <c r="I222" s="37" t="s">
        <v>3423</v>
      </c>
      <c r="J222" s="53">
        <v>714620.59</v>
      </c>
    </row>
    <row r="223" spans="1:10" x14ac:dyDescent="0.25">
      <c r="A223" s="37">
        <v>815</v>
      </c>
      <c r="B223" s="37">
        <v>1222100000</v>
      </c>
      <c r="C223" s="37">
        <v>1146925</v>
      </c>
      <c r="D223" s="37" t="s">
        <v>3817</v>
      </c>
      <c r="E223" s="37" t="s">
        <v>3424</v>
      </c>
      <c r="F223" s="37">
        <v>0</v>
      </c>
      <c r="G223" s="37" t="s">
        <v>159</v>
      </c>
      <c r="H223" s="37" t="s">
        <v>3818</v>
      </c>
      <c r="I223" s="37" t="s">
        <v>3423</v>
      </c>
      <c r="J223" s="53">
        <v>13668</v>
      </c>
    </row>
    <row r="224" spans="1:10" x14ac:dyDescent="0.25">
      <c r="A224" s="37">
        <v>815</v>
      </c>
      <c r="B224" s="37">
        <v>1222100000</v>
      </c>
      <c r="C224" s="37">
        <v>1147541</v>
      </c>
      <c r="D224" s="37" t="s">
        <v>3819</v>
      </c>
      <c r="E224" s="37" t="s">
        <v>3424</v>
      </c>
      <c r="F224" s="37">
        <v>0</v>
      </c>
      <c r="G224" s="37" t="s">
        <v>143</v>
      </c>
      <c r="H224" s="37" t="s">
        <v>3820</v>
      </c>
      <c r="I224" s="37" t="s">
        <v>3423</v>
      </c>
      <c r="J224" s="53">
        <v>2178693.36</v>
      </c>
    </row>
    <row r="225" spans="1:10" x14ac:dyDescent="0.25">
      <c r="A225" s="37">
        <v>815</v>
      </c>
      <c r="B225" s="37">
        <v>1222100000</v>
      </c>
      <c r="C225" s="37">
        <v>1147542</v>
      </c>
      <c r="D225" s="37" t="s">
        <v>3821</v>
      </c>
      <c r="E225" s="37" t="s">
        <v>3424</v>
      </c>
      <c r="F225" s="37">
        <v>0</v>
      </c>
      <c r="G225" s="37" t="s">
        <v>3822</v>
      </c>
      <c r="H225" s="37" t="s">
        <v>3823</v>
      </c>
      <c r="I225" s="37" t="s">
        <v>3423</v>
      </c>
      <c r="J225" s="53">
        <v>15051049.73</v>
      </c>
    </row>
    <row r="226" spans="1:10" x14ac:dyDescent="0.25">
      <c r="A226" s="37">
        <v>815</v>
      </c>
      <c r="B226" s="37">
        <v>1222100000</v>
      </c>
      <c r="C226" s="37">
        <v>1147543</v>
      </c>
      <c r="D226" s="37" t="s">
        <v>1871</v>
      </c>
      <c r="E226" s="37" t="s">
        <v>3424</v>
      </c>
      <c r="F226" s="37">
        <v>80000</v>
      </c>
      <c r="G226" s="37" t="s">
        <v>3434</v>
      </c>
      <c r="H226" s="37" t="s">
        <v>3824</v>
      </c>
      <c r="I226" s="37" t="s">
        <v>3423</v>
      </c>
      <c r="J226" s="53">
        <v>6817796.46</v>
      </c>
    </row>
    <row r="227" spans="1:10" x14ac:dyDescent="0.25">
      <c r="A227" s="37">
        <v>815</v>
      </c>
      <c r="B227" s="37">
        <v>1222100000</v>
      </c>
      <c r="C227" s="37">
        <v>1147545</v>
      </c>
      <c r="D227" s="37" t="s">
        <v>5477</v>
      </c>
      <c r="E227" s="37" t="s">
        <v>3424</v>
      </c>
      <c r="F227" s="37">
        <v>0</v>
      </c>
      <c r="G227" s="37" t="s">
        <v>3448</v>
      </c>
      <c r="H227" s="37" t="s">
        <v>5478</v>
      </c>
      <c r="I227" s="37" t="s">
        <v>3423</v>
      </c>
      <c r="J227" s="53">
        <v>155001.60000000001</v>
      </c>
    </row>
    <row r="228" spans="1:10" x14ac:dyDescent="0.25">
      <c r="A228" s="37">
        <v>815</v>
      </c>
      <c r="B228" s="37">
        <v>1222100000</v>
      </c>
      <c r="C228" s="37">
        <v>1147552</v>
      </c>
      <c r="D228" s="37" t="s">
        <v>5479</v>
      </c>
      <c r="E228" s="37" t="s">
        <v>3424</v>
      </c>
      <c r="F228" s="37">
        <v>0</v>
      </c>
      <c r="G228" s="37" t="s">
        <v>3434</v>
      </c>
      <c r="H228" s="37" t="s">
        <v>5480</v>
      </c>
      <c r="I228" s="37" t="s">
        <v>3423</v>
      </c>
      <c r="J228" s="53">
        <v>36330</v>
      </c>
    </row>
    <row r="229" spans="1:10" x14ac:dyDescent="0.25">
      <c r="A229" s="37">
        <v>815</v>
      </c>
      <c r="B229" s="37">
        <v>1222100000</v>
      </c>
      <c r="C229" s="37">
        <v>1147624</v>
      </c>
      <c r="D229" s="37" t="s">
        <v>3825</v>
      </c>
      <c r="E229" s="37" t="s">
        <v>3424</v>
      </c>
      <c r="F229" s="37">
        <v>0</v>
      </c>
      <c r="G229" s="37" t="s">
        <v>3826</v>
      </c>
      <c r="H229" s="37" t="s">
        <v>3827</v>
      </c>
      <c r="I229" s="37" t="s">
        <v>3423</v>
      </c>
      <c r="J229" s="53">
        <v>1502929.99</v>
      </c>
    </row>
    <row r="230" spans="1:10" x14ac:dyDescent="0.25">
      <c r="A230" s="37">
        <v>815</v>
      </c>
      <c r="B230" s="37">
        <v>1222100000</v>
      </c>
      <c r="C230" s="37">
        <v>1148018</v>
      </c>
      <c r="D230" s="37" t="s">
        <v>5481</v>
      </c>
      <c r="E230" s="37" t="s">
        <v>3424</v>
      </c>
      <c r="F230" s="37">
        <v>0</v>
      </c>
      <c r="G230" s="37" t="s">
        <v>143</v>
      </c>
      <c r="H230" s="37" t="s">
        <v>5482</v>
      </c>
      <c r="I230" s="37" t="s">
        <v>3423</v>
      </c>
      <c r="J230" s="53">
        <v>67656</v>
      </c>
    </row>
    <row r="231" spans="1:10" x14ac:dyDescent="0.25">
      <c r="A231" s="37">
        <v>815</v>
      </c>
      <c r="B231" s="37">
        <v>1222100000</v>
      </c>
      <c r="C231" s="37">
        <v>1148047</v>
      </c>
      <c r="D231" s="37" t="s">
        <v>3828</v>
      </c>
      <c r="E231" s="37" t="s">
        <v>3424</v>
      </c>
      <c r="F231" s="37">
        <v>0</v>
      </c>
      <c r="G231" s="37" t="s">
        <v>3442</v>
      </c>
      <c r="H231" s="37" t="s">
        <v>3829</v>
      </c>
      <c r="I231" s="37" t="s">
        <v>3423</v>
      </c>
      <c r="J231" s="53">
        <v>548874</v>
      </c>
    </row>
    <row r="232" spans="1:10" x14ac:dyDescent="0.25">
      <c r="A232" s="37">
        <v>815</v>
      </c>
      <c r="B232" s="37">
        <v>1222100000</v>
      </c>
      <c r="C232" s="37">
        <v>1148263</v>
      </c>
      <c r="D232" s="37" t="s">
        <v>5483</v>
      </c>
      <c r="E232" s="37" t="s">
        <v>3424</v>
      </c>
      <c r="F232" s="37">
        <v>0</v>
      </c>
      <c r="G232" s="37" t="s">
        <v>3442</v>
      </c>
      <c r="H232" s="37" t="s">
        <v>5484</v>
      </c>
      <c r="I232" s="37" t="s">
        <v>3423</v>
      </c>
      <c r="J232" s="53">
        <v>347597.22</v>
      </c>
    </row>
    <row r="233" spans="1:10" x14ac:dyDescent="0.25">
      <c r="A233" s="37">
        <v>815</v>
      </c>
      <c r="B233" s="37">
        <v>1222100000</v>
      </c>
      <c r="C233" s="37">
        <v>1148426</v>
      </c>
      <c r="D233" s="37" t="s">
        <v>5485</v>
      </c>
      <c r="E233" s="37" t="s">
        <v>3424</v>
      </c>
      <c r="F233" s="37">
        <v>0</v>
      </c>
      <c r="G233" s="37" t="s">
        <v>159</v>
      </c>
      <c r="H233" s="37" t="s">
        <v>5486</v>
      </c>
      <c r="I233" s="37" t="s">
        <v>3423</v>
      </c>
      <c r="J233" s="53">
        <v>41520</v>
      </c>
    </row>
    <row r="234" spans="1:10" x14ac:dyDescent="0.25">
      <c r="A234" s="37">
        <v>815</v>
      </c>
      <c r="B234" s="37">
        <v>1222100000</v>
      </c>
      <c r="C234" s="37">
        <v>1148770</v>
      </c>
      <c r="D234" s="37" t="s">
        <v>3830</v>
      </c>
      <c r="E234" s="37" t="s">
        <v>3424</v>
      </c>
      <c r="F234" s="37">
        <v>0</v>
      </c>
      <c r="G234" s="37" t="s">
        <v>3455</v>
      </c>
      <c r="H234" s="37" t="s">
        <v>3831</v>
      </c>
      <c r="I234" s="37" t="s">
        <v>3423</v>
      </c>
      <c r="J234" s="53">
        <v>2639024.29</v>
      </c>
    </row>
    <row r="235" spans="1:10" x14ac:dyDescent="0.25">
      <c r="A235" s="37">
        <v>815</v>
      </c>
      <c r="B235" s="37">
        <v>1222100000</v>
      </c>
      <c r="C235" s="37">
        <v>1148951</v>
      </c>
      <c r="D235" s="37" t="s">
        <v>3832</v>
      </c>
      <c r="E235" s="37" t="s">
        <v>3424</v>
      </c>
      <c r="F235" s="37">
        <v>0</v>
      </c>
      <c r="G235" s="37" t="s">
        <v>3455</v>
      </c>
      <c r="H235" s="37" t="s">
        <v>3833</v>
      </c>
      <c r="I235" s="37" t="s">
        <v>3423</v>
      </c>
      <c r="J235" s="53">
        <v>3992680.09</v>
      </c>
    </row>
    <row r="236" spans="1:10" x14ac:dyDescent="0.25">
      <c r="A236" s="37">
        <v>815</v>
      </c>
      <c r="B236" s="37">
        <v>1222100000</v>
      </c>
      <c r="C236" s="37">
        <v>1149523</v>
      </c>
      <c r="D236" s="37" t="s">
        <v>275</v>
      </c>
      <c r="E236" s="37" t="s">
        <v>3424</v>
      </c>
      <c r="F236" s="37">
        <v>24000</v>
      </c>
      <c r="G236" s="37" t="s">
        <v>3554</v>
      </c>
      <c r="H236" s="37" t="s">
        <v>3834</v>
      </c>
      <c r="I236" s="37" t="s">
        <v>3423</v>
      </c>
      <c r="J236" s="53">
        <v>155385</v>
      </c>
    </row>
    <row r="237" spans="1:10" x14ac:dyDescent="0.25">
      <c r="A237" s="37">
        <v>815</v>
      </c>
      <c r="B237" s="37">
        <v>1222100000</v>
      </c>
      <c r="C237" s="37">
        <v>1150862</v>
      </c>
      <c r="D237" s="37" t="s">
        <v>5487</v>
      </c>
      <c r="E237" s="37" t="s">
        <v>3424</v>
      </c>
      <c r="F237" s="37">
        <v>0</v>
      </c>
      <c r="G237" s="37" t="s">
        <v>159</v>
      </c>
      <c r="H237" s="37" t="s">
        <v>5488</v>
      </c>
      <c r="I237" s="37" t="s">
        <v>3423</v>
      </c>
      <c r="J237" s="53">
        <v>103344</v>
      </c>
    </row>
    <row r="238" spans="1:10" x14ac:dyDescent="0.25">
      <c r="A238" s="37">
        <v>815</v>
      </c>
      <c r="B238" s="37">
        <v>1222100000</v>
      </c>
      <c r="C238" s="37">
        <v>1151065</v>
      </c>
      <c r="D238" s="37" t="s">
        <v>244</v>
      </c>
      <c r="E238" s="37" t="s">
        <v>3424</v>
      </c>
      <c r="F238" s="37">
        <v>0</v>
      </c>
      <c r="G238" s="37" t="s">
        <v>159</v>
      </c>
      <c r="H238" s="37" t="s">
        <v>5489</v>
      </c>
      <c r="I238" s="37" t="s">
        <v>3423</v>
      </c>
      <c r="J238" s="53">
        <v>758835</v>
      </c>
    </row>
    <row r="239" spans="1:10" x14ac:dyDescent="0.25">
      <c r="A239" s="37">
        <v>815</v>
      </c>
      <c r="B239" s="37">
        <v>1222100000</v>
      </c>
      <c r="C239" s="37">
        <v>1151563</v>
      </c>
      <c r="D239" s="37" t="s">
        <v>3835</v>
      </c>
      <c r="E239" s="37" t="s">
        <v>3424</v>
      </c>
      <c r="F239" s="37">
        <v>0</v>
      </c>
      <c r="G239" s="37" t="s">
        <v>3554</v>
      </c>
      <c r="H239" s="37" t="s">
        <v>3836</v>
      </c>
      <c r="I239" s="37" t="s">
        <v>3423</v>
      </c>
      <c r="J239" s="53">
        <v>7308126.5999999996</v>
      </c>
    </row>
    <row r="240" spans="1:10" x14ac:dyDescent="0.25">
      <c r="A240" s="37">
        <v>815</v>
      </c>
      <c r="B240" s="37">
        <v>1222100000</v>
      </c>
      <c r="C240" s="37">
        <v>1151572</v>
      </c>
      <c r="D240" s="37" t="s">
        <v>3837</v>
      </c>
      <c r="E240" s="37" t="s">
        <v>3424</v>
      </c>
      <c r="F240" s="37">
        <v>0</v>
      </c>
      <c r="G240" s="37" t="s">
        <v>143</v>
      </c>
      <c r="H240" s="37" t="s">
        <v>3838</v>
      </c>
      <c r="I240" s="37" t="s">
        <v>3423</v>
      </c>
      <c r="J240" s="53">
        <v>4350</v>
      </c>
    </row>
    <row r="241" spans="1:10" x14ac:dyDescent="0.25">
      <c r="A241" s="37">
        <v>815</v>
      </c>
      <c r="B241" s="37">
        <v>1222100000</v>
      </c>
      <c r="C241" s="37">
        <v>1151685</v>
      </c>
      <c r="D241" s="37" t="s">
        <v>2286</v>
      </c>
      <c r="E241" s="37" t="s">
        <v>3424</v>
      </c>
      <c r="F241" s="37">
        <v>0</v>
      </c>
      <c r="G241" s="37" t="s">
        <v>3453</v>
      </c>
      <c r="H241" s="37" t="s">
        <v>3839</v>
      </c>
      <c r="I241" s="37" t="s">
        <v>3423</v>
      </c>
      <c r="J241" s="53">
        <v>30531901.050000001</v>
      </c>
    </row>
    <row r="242" spans="1:10" x14ac:dyDescent="0.25">
      <c r="A242" s="37">
        <v>815</v>
      </c>
      <c r="B242" s="37">
        <v>1222100000</v>
      </c>
      <c r="C242" s="37">
        <v>1151875</v>
      </c>
      <c r="D242" s="37" t="s">
        <v>3840</v>
      </c>
      <c r="E242" s="37" t="s">
        <v>3424</v>
      </c>
      <c r="F242" s="37">
        <v>0</v>
      </c>
      <c r="G242" s="37" t="s">
        <v>3442</v>
      </c>
      <c r="H242" s="37" t="s">
        <v>3841</v>
      </c>
      <c r="I242" s="37" t="s">
        <v>3423</v>
      </c>
      <c r="J242" s="53">
        <v>845310</v>
      </c>
    </row>
    <row r="243" spans="1:10" x14ac:dyDescent="0.25">
      <c r="A243" s="37">
        <v>815</v>
      </c>
      <c r="B243" s="37">
        <v>1222100000</v>
      </c>
      <c r="C243" s="37">
        <v>1153043</v>
      </c>
      <c r="D243" s="37" t="s">
        <v>3842</v>
      </c>
      <c r="E243" s="37" t="s">
        <v>3424</v>
      </c>
      <c r="F243" s="37">
        <v>10000</v>
      </c>
      <c r="G243" s="37" t="s">
        <v>3442</v>
      </c>
      <c r="H243" s="37" t="s">
        <v>3843</v>
      </c>
      <c r="I243" s="37" t="s">
        <v>3423</v>
      </c>
      <c r="J243" s="53">
        <v>392706</v>
      </c>
    </row>
    <row r="244" spans="1:10" x14ac:dyDescent="0.25">
      <c r="A244" s="37">
        <v>815</v>
      </c>
      <c r="B244" s="37">
        <v>1222100000</v>
      </c>
      <c r="C244" s="37">
        <v>1153115</v>
      </c>
      <c r="D244" s="37" t="s">
        <v>5490</v>
      </c>
      <c r="E244" s="37" t="s">
        <v>3424</v>
      </c>
      <c r="F244" s="37">
        <v>0</v>
      </c>
      <c r="G244" s="37" t="s">
        <v>3455</v>
      </c>
      <c r="H244" s="37" t="s">
        <v>5491</v>
      </c>
      <c r="I244" s="37" t="s">
        <v>3423</v>
      </c>
      <c r="J244" s="53">
        <v>837173.34</v>
      </c>
    </row>
    <row r="245" spans="1:10" x14ac:dyDescent="0.25">
      <c r="A245" s="37">
        <v>815</v>
      </c>
      <c r="B245" s="37">
        <v>1222100000</v>
      </c>
      <c r="C245" s="37">
        <v>1153991</v>
      </c>
      <c r="D245" s="37" t="s">
        <v>3844</v>
      </c>
      <c r="E245" s="37" t="s">
        <v>3424</v>
      </c>
      <c r="F245" s="37">
        <v>0</v>
      </c>
      <c r="G245" s="37" t="s">
        <v>143</v>
      </c>
      <c r="H245" s="37" t="s">
        <v>3845</v>
      </c>
      <c r="I245" s="37" t="s">
        <v>3423</v>
      </c>
      <c r="J245" s="53">
        <v>3773769.3</v>
      </c>
    </row>
    <row r="246" spans="1:10" x14ac:dyDescent="0.25">
      <c r="A246" s="37">
        <v>815</v>
      </c>
      <c r="B246" s="37">
        <v>1222100000</v>
      </c>
      <c r="C246" s="37">
        <v>1154017</v>
      </c>
      <c r="D246" s="37" t="s">
        <v>3846</v>
      </c>
      <c r="E246" s="37" t="s">
        <v>3424</v>
      </c>
      <c r="F246" s="37">
        <v>0</v>
      </c>
      <c r="G246" s="37" t="s">
        <v>143</v>
      </c>
      <c r="H246" s="37" t="s">
        <v>3847</v>
      </c>
      <c r="I246" s="37" t="s">
        <v>3423</v>
      </c>
      <c r="J246" s="53">
        <v>309223.2</v>
      </c>
    </row>
    <row r="247" spans="1:10" x14ac:dyDescent="0.25">
      <c r="A247" s="37">
        <v>815</v>
      </c>
      <c r="B247" s="37">
        <v>1222100000</v>
      </c>
      <c r="C247" s="37">
        <v>1154021</v>
      </c>
      <c r="D247" s="37" t="s">
        <v>2111</v>
      </c>
      <c r="E247" s="37" t="s">
        <v>3424</v>
      </c>
      <c r="F247" s="37">
        <v>0</v>
      </c>
      <c r="G247" s="37" t="s">
        <v>3448</v>
      </c>
      <c r="H247" s="37" t="s">
        <v>5492</v>
      </c>
      <c r="I247" s="37" t="s">
        <v>3423</v>
      </c>
      <c r="J247" s="53">
        <v>1044284.4</v>
      </c>
    </row>
    <row r="248" spans="1:10" x14ac:dyDescent="0.25">
      <c r="A248" s="37">
        <v>815</v>
      </c>
      <c r="B248" s="37">
        <v>1222100000</v>
      </c>
      <c r="C248" s="37">
        <v>1154420</v>
      </c>
      <c r="D248" s="37" t="s">
        <v>1535</v>
      </c>
      <c r="E248" s="37" t="s">
        <v>3424</v>
      </c>
      <c r="F248" s="37">
        <v>0</v>
      </c>
      <c r="G248" s="37" t="s">
        <v>143</v>
      </c>
      <c r="H248" s="37" t="s">
        <v>3848</v>
      </c>
      <c r="I248" s="37" t="s">
        <v>3423</v>
      </c>
      <c r="J248" s="53">
        <v>98784</v>
      </c>
    </row>
    <row r="249" spans="1:10" x14ac:dyDescent="0.25">
      <c r="A249" s="37">
        <v>815</v>
      </c>
      <c r="B249" s="37">
        <v>1222100000</v>
      </c>
      <c r="C249" s="37">
        <v>1154659</v>
      </c>
      <c r="D249" s="37" t="s">
        <v>3849</v>
      </c>
      <c r="E249" s="37" t="s">
        <v>3424</v>
      </c>
      <c r="F249" s="37">
        <v>0</v>
      </c>
      <c r="G249" s="37" t="s">
        <v>3683</v>
      </c>
      <c r="H249" s="37" t="s">
        <v>3850</v>
      </c>
      <c r="I249" s="37" t="s">
        <v>3423</v>
      </c>
      <c r="J249" s="53">
        <v>203844</v>
      </c>
    </row>
    <row r="250" spans="1:10" x14ac:dyDescent="0.25">
      <c r="A250" s="37">
        <v>815</v>
      </c>
      <c r="B250" s="37">
        <v>1222100000</v>
      </c>
      <c r="C250" s="37">
        <v>1154718</v>
      </c>
      <c r="D250" s="37" t="s">
        <v>3851</v>
      </c>
      <c r="E250" s="37" t="s">
        <v>3424</v>
      </c>
      <c r="F250" s="37">
        <v>0</v>
      </c>
      <c r="G250" s="37" t="s">
        <v>3455</v>
      </c>
      <c r="H250" s="37" t="s">
        <v>3852</v>
      </c>
      <c r="I250" s="37" t="s">
        <v>3423</v>
      </c>
      <c r="J250" s="53">
        <v>279143</v>
      </c>
    </row>
    <row r="251" spans="1:10" x14ac:dyDescent="0.25">
      <c r="A251" s="37">
        <v>815</v>
      </c>
      <c r="B251" s="37">
        <v>1222100000</v>
      </c>
      <c r="C251" s="37">
        <v>1154915</v>
      </c>
      <c r="D251" s="37" t="s">
        <v>60</v>
      </c>
      <c r="E251" s="37" t="s">
        <v>3424</v>
      </c>
      <c r="F251" s="37">
        <v>0</v>
      </c>
      <c r="G251" s="37" t="s">
        <v>159</v>
      </c>
      <c r="H251" s="37" t="s">
        <v>3853</v>
      </c>
      <c r="I251" s="37" t="s">
        <v>3423</v>
      </c>
      <c r="J251" s="53">
        <v>334332</v>
      </c>
    </row>
    <row r="252" spans="1:10" x14ac:dyDescent="0.25">
      <c r="A252" s="37">
        <v>815</v>
      </c>
      <c r="B252" s="37">
        <v>1222100000</v>
      </c>
      <c r="C252" s="37">
        <v>1154919</v>
      </c>
      <c r="D252" s="37" t="s">
        <v>3854</v>
      </c>
      <c r="E252" s="37" t="s">
        <v>3424</v>
      </c>
      <c r="F252" s="37">
        <v>0</v>
      </c>
      <c r="G252" s="37" t="s">
        <v>3442</v>
      </c>
      <c r="H252" s="37" t="s">
        <v>3855</v>
      </c>
      <c r="I252" s="37" t="s">
        <v>3423</v>
      </c>
      <c r="J252" s="53">
        <v>2550529.2000000002</v>
      </c>
    </row>
    <row r="253" spans="1:10" x14ac:dyDescent="0.25">
      <c r="A253" s="37">
        <v>815</v>
      </c>
      <c r="B253" s="37">
        <v>1222100000</v>
      </c>
      <c r="C253" s="37">
        <v>1156574</v>
      </c>
      <c r="D253" s="37" t="s">
        <v>3856</v>
      </c>
      <c r="E253" s="37" t="s">
        <v>3424</v>
      </c>
      <c r="F253" s="37">
        <v>0</v>
      </c>
      <c r="G253" s="37" t="s">
        <v>3857</v>
      </c>
      <c r="H253" s="37" t="s">
        <v>3858</v>
      </c>
      <c r="I253" s="37" t="s">
        <v>3423</v>
      </c>
      <c r="J253" s="53">
        <v>104586</v>
      </c>
    </row>
    <row r="254" spans="1:10" x14ac:dyDescent="0.25">
      <c r="A254" s="37">
        <v>815</v>
      </c>
      <c r="B254" s="37">
        <v>1222100000</v>
      </c>
      <c r="C254" s="37">
        <v>1156637</v>
      </c>
      <c r="D254" s="37" t="s">
        <v>1067</v>
      </c>
      <c r="E254" s="37" t="s">
        <v>3424</v>
      </c>
      <c r="F254" s="37">
        <v>0</v>
      </c>
      <c r="G254" s="37" t="s">
        <v>2283</v>
      </c>
      <c r="H254" s="37" t="s">
        <v>5493</v>
      </c>
      <c r="I254" s="37" t="s">
        <v>3423</v>
      </c>
      <c r="J254" s="53">
        <v>609590.4</v>
      </c>
    </row>
    <row r="255" spans="1:10" x14ac:dyDescent="0.25">
      <c r="A255" s="37">
        <v>815</v>
      </c>
      <c r="B255" s="37">
        <v>1222100000</v>
      </c>
      <c r="C255" s="37">
        <v>1157156</v>
      </c>
      <c r="D255" s="37" t="s">
        <v>5494</v>
      </c>
      <c r="E255" s="37" t="s">
        <v>3424</v>
      </c>
      <c r="F255" s="37">
        <v>0</v>
      </c>
      <c r="G255" s="37" t="s">
        <v>159</v>
      </c>
      <c r="H255" s="37" t="s">
        <v>5495</v>
      </c>
      <c r="I255" s="37" t="s">
        <v>3423</v>
      </c>
      <c r="J255" s="53">
        <v>478105.8</v>
      </c>
    </row>
    <row r="256" spans="1:10" x14ac:dyDescent="0.25">
      <c r="A256" s="37">
        <v>815</v>
      </c>
      <c r="B256" s="37">
        <v>1222100000</v>
      </c>
      <c r="C256" s="37">
        <v>1157328</v>
      </c>
      <c r="D256" s="37" t="s">
        <v>5496</v>
      </c>
      <c r="E256" s="37" t="s">
        <v>3424</v>
      </c>
      <c r="F256" s="37">
        <v>0</v>
      </c>
      <c r="G256" s="37" t="s">
        <v>159</v>
      </c>
      <c r="H256" s="37" t="s">
        <v>5497</v>
      </c>
      <c r="I256" s="37" t="s">
        <v>3423</v>
      </c>
      <c r="J256" s="53">
        <v>3359268</v>
      </c>
    </row>
    <row r="257" spans="1:10" x14ac:dyDescent="0.25">
      <c r="A257" s="37">
        <v>815</v>
      </c>
      <c r="B257" s="37">
        <v>1222100000</v>
      </c>
      <c r="C257" s="37">
        <v>1157569</v>
      </c>
      <c r="D257" s="37" t="s">
        <v>2052</v>
      </c>
      <c r="E257" s="37" t="s">
        <v>3424</v>
      </c>
      <c r="F257" s="37">
        <v>0</v>
      </c>
      <c r="G257" s="37" t="s">
        <v>3859</v>
      </c>
      <c r="H257" s="37" t="s">
        <v>3860</v>
      </c>
      <c r="I257" s="37" t="s">
        <v>3423</v>
      </c>
      <c r="J257" s="53">
        <v>32079402</v>
      </c>
    </row>
    <row r="258" spans="1:10" x14ac:dyDescent="0.25">
      <c r="A258" s="37">
        <v>815</v>
      </c>
      <c r="B258" s="37">
        <v>1222100000</v>
      </c>
      <c r="C258" s="37">
        <v>1157582</v>
      </c>
      <c r="D258" s="37" t="s">
        <v>3861</v>
      </c>
      <c r="E258" s="37" t="s">
        <v>3424</v>
      </c>
      <c r="F258" s="37">
        <v>0</v>
      </c>
      <c r="G258" s="37" t="s">
        <v>159</v>
      </c>
      <c r="H258" s="37" t="s">
        <v>3862</v>
      </c>
      <c r="I258" s="37" t="s">
        <v>3423</v>
      </c>
      <c r="J258" s="53">
        <v>17072616.579999998</v>
      </c>
    </row>
    <row r="259" spans="1:10" x14ac:dyDescent="0.25">
      <c r="A259" s="37">
        <v>815</v>
      </c>
      <c r="B259" s="37">
        <v>1222100000</v>
      </c>
      <c r="C259" s="37">
        <v>1157914</v>
      </c>
      <c r="D259" s="37" t="s">
        <v>3863</v>
      </c>
      <c r="E259" s="37" t="s">
        <v>3424</v>
      </c>
      <c r="F259" s="37">
        <v>0</v>
      </c>
      <c r="G259" s="37" t="s">
        <v>3864</v>
      </c>
      <c r="H259" s="37" t="s">
        <v>3865</v>
      </c>
      <c r="I259" s="37" t="s">
        <v>3423</v>
      </c>
      <c r="J259" s="53">
        <v>1520730.9</v>
      </c>
    </row>
    <row r="260" spans="1:10" x14ac:dyDescent="0.25">
      <c r="A260" s="37">
        <v>815</v>
      </c>
      <c r="B260" s="37">
        <v>1222100000</v>
      </c>
      <c r="C260" s="37">
        <v>1157916</v>
      </c>
      <c r="D260" s="37" t="s">
        <v>3866</v>
      </c>
      <c r="E260" s="37" t="s">
        <v>3424</v>
      </c>
      <c r="F260" s="37">
        <v>0</v>
      </c>
      <c r="G260" s="37" t="s">
        <v>3455</v>
      </c>
      <c r="H260" s="37" t="s">
        <v>3867</v>
      </c>
      <c r="I260" s="37" t="s">
        <v>3423</v>
      </c>
      <c r="J260" s="53">
        <v>76275206.280000001</v>
      </c>
    </row>
    <row r="261" spans="1:10" x14ac:dyDescent="0.25">
      <c r="A261" s="37">
        <v>815</v>
      </c>
      <c r="B261" s="37">
        <v>1222100000</v>
      </c>
      <c r="C261" s="37">
        <v>1158703</v>
      </c>
      <c r="D261" s="37" t="s">
        <v>3870</v>
      </c>
      <c r="E261" s="37" t="s">
        <v>3424</v>
      </c>
      <c r="F261" s="37">
        <v>0</v>
      </c>
      <c r="G261" s="37" t="s">
        <v>3871</v>
      </c>
      <c r="H261" s="37" t="s">
        <v>3872</v>
      </c>
      <c r="I261" s="37" t="s">
        <v>3423</v>
      </c>
      <c r="J261" s="53">
        <v>1740506.46</v>
      </c>
    </row>
    <row r="262" spans="1:10" x14ac:dyDescent="0.25">
      <c r="A262" s="37">
        <v>815</v>
      </c>
      <c r="B262" s="37">
        <v>1222100000</v>
      </c>
      <c r="C262" s="37">
        <v>1158914</v>
      </c>
      <c r="D262" s="37" t="s">
        <v>3873</v>
      </c>
      <c r="E262" s="37" t="s">
        <v>3424</v>
      </c>
      <c r="F262" s="37">
        <v>0</v>
      </c>
      <c r="G262" s="37" t="s">
        <v>159</v>
      </c>
      <c r="H262" s="37" t="s">
        <v>3874</v>
      </c>
      <c r="I262" s="37" t="s">
        <v>3423</v>
      </c>
      <c r="J262" s="53">
        <v>205632</v>
      </c>
    </row>
    <row r="263" spans="1:10" x14ac:dyDescent="0.25">
      <c r="A263" s="37">
        <v>815</v>
      </c>
      <c r="B263" s="37">
        <v>1222100000</v>
      </c>
      <c r="C263" s="37">
        <v>1159172</v>
      </c>
      <c r="D263" s="37" t="s">
        <v>1810</v>
      </c>
      <c r="E263" s="37" t="s">
        <v>3424</v>
      </c>
      <c r="F263" s="37">
        <v>0</v>
      </c>
      <c r="G263" s="37" t="s">
        <v>3434</v>
      </c>
      <c r="H263" s="37" t="s">
        <v>3875</v>
      </c>
      <c r="I263" s="37" t="s">
        <v>3423</v>
      </c>
      <c r="J263" s="53">
        <v>396197.4</v>
      </c>
    </row>
    <row r="264" spans="1:10" x14ac:dyDescent="0.25">
      <c r="A264" s="37">
        <v>815</v>
      </c>
      <c r="B264" s="37">
        <v>1222100000</v>
      </c>
      <c r="C264" s="37">
        <v>1159754</v>
      </c>
      <c r="D264" s="37" t="s">
        <v>5498</v>
      </c>
      <c r="E264" s="37" t="s">
        <v>3424</v>
      </c>
      <c r="F264" s="37">
        <v>0</v>
      </c>
      <c r="G264" s="37" t="s">
        <v>3442</v>
      </c>
      <c r="H264" s="37" t="s">
        <v>5499</v>
      </c>
      <c r="I264" s="37" t="s">
        <v>3423</v>
      </c>
      <c r="J264" s="53">
        <v>208229.36</v>
      </c>
    </row>
    <row r="265" spans="1:10" x14ac:dyDescent="0.25">
      <c r="A265" s="37">
        <v>815</v>
      </c>
      <c r="B265" s="37">
        <v>1222100000</v>
      </c>
      <c r="C265" s="37">
        <v>1160019</v>
      </c>
      <c r="D265" s="37" t="s">
        <v>3876</v>
      </c>
      <c r="E265" s="37" t="s">
        <v>3424</v>
      </c>
      <c r="F265" s="37">
        <v>0</v>
      </c>
      <c r="G265" s="37" t="s">
        <v>159</v>
      </c>
      <c r="H265" s="37" t="s">
        <v>3877</v>
      </c>
      <c r="I265" s="37" t="s">
        <v>3423</v>
      </c>
      <c r="J265" s="53">
        <v>3806336.32</v>
      </c>
    </row>
    <row r="266" spans="1:10" x14ac:dyDescent="0.25">
      <c r="A266" s="37">
        <v>815</v>
      </c>
      <c r="B266" s="37">
        <v>1222100000</v>
      </c>
      <c r="C266" s="37">
        <v>1160123</v>
      </c>
      <c r="D266" s="37" t="s">
        <v>3878</v>
      </c>
      <c r="E266" s="37" t="s">
        <v>3424</v>
      </c>
      <c r="F266" s="37">
        <v>0</v>
      </c>
      <c r="G266" s="37" t="s">
        <v>159</v>
      </c>
      <c r="H266" s="37" t="s">
        <v>3879</v>
      </c>
      <c r="I266" s="37" t="s">
        <v>3423</v>
      </c>
      <c r="J266" s="53">
        <v>2115033</v>
      </c>
    </row>
    <row r="267" spans="1:10" x14ac:dyDescent="0.25">
      <c r="A267" s="37">
        <v>815</v>
      </c>
      <c r="B267" s="37">
        <v>1222100000</v>
      </c>
      <c r="C267" s="37">
        <v>1160568</v>
      </c>
      <c r="D267" s="37" t="s">
        <v>5500</v>
      </c>
      <c r="E267" s="37" t="s">
        <v>3424</v>
      </c>
      <c r="F267" s="37">
        <v>46000</v>
      </c>
      <c r="G267" s="37" t="s">
        <v>3515</v>
      </c>
      <c r="H267" s="37" t="s">
        <v>5501</v>
      </c>
      <c r="I267" s="37" t="s">
        <v>3423</v>
      </c>
      <c r="J267" s="53">
        <v>119452.8</v>
      </c>
    </row>
    <row r="268" spans="1:10" x14ac:dyDescent="0.25">
      <c r="A268" s="37">
        <v>815</v>
      </c>
      <c r="B268" s="37">
        <v>1222100000</v>
      </c>
      <c r="C268" s="37">
        <v>1161164</v>
      </c>
      <c r="D268" s="37" t="s">
        <v>3409</v>
      </c>
      <c r="E268" s="37" t="s">
        <v>3424</v>
      </c>
      <c r="F268" s="37">
        <v>24100</v>
      </c>
      <c r="G268" s="37" t="s">
        <v>5502</v>
      </c>
      <c r="H268" s="37" t="s">
        <v>5503</v>
      </c>
      <c r="I268" s="37" t="s">
        <v>3423</v>
      </c>
      <c r="J268" s="53">
        <v>332760</v>
      </c>
    </row>
    <row r="269" spans="1:10" x14ac:dyDescent="0.25">
      <c r="A269" s="37">
        <v>815</v>
      </c>
      <c r="B269" s="37">
        <v>1222100000</v>
      </c>
      <c r="C269" s="37">
        <v>1161165</v>
      </c>
      <c r="D269" s="37" t="s">
        <v>2202</v>
      </c>
      <c r="E269" s="37" t="s">
        <v>3424</v>
      </c>
      <c r="F269" s="37">
        <v>0</v>
      </c>
      <c r="G269" s="37" t="s">
        <v>3780</v>
      </c>
      <c r="H269" s="37" t="s">
        <v>3883</v>
      </c>
      <c r="I269" s="37" t="s">
        <v>3423</v>
      </c>
      <c r="J269" s="53">
        <v>3701494.65</v>
      </c>
    </row>
    <row r="270" spans="1:10" x14ac:dyDescent="0.25">
      <c r="A270" s="37">
        <v>815</v>
      </c>
      <c r="B270" s="37">
        <v>1222100000</v>
      </c>
      <c r="C270" s="37">
        <v>1161337</v>
      </c>
      <c r="D270" s="37" t="s">
        <v>3884</v>
      </c>
      <c r="E270" s="37" t="s">
        <v>3424</v>
      </c>
      <c r="F270" s="37">
        <v>0</v>
      </c>
      <c r="G270" s="37" t="s">
        <v>2283</v>
      </c>
      <c r="H270" s="37" t="s">
        <v>3885</v>
      </c>
      <c r="I270" s="37" t="s">
        <v>3423</v>
      </c>
      <c r="J270" s="53">
        <v>1279536</v>
      </c>
    </row>
    <row r="271" spans="1:10" x14ac:dyDescent="0.25">
      <c r="A271" s="37">
        <v>815</v>
      </c>
      <c r="B271" s="37">
        <v>1222100000</v>
      </c>
      <c r="C271" s="37">
        <v>1161343</v>
      </c>
      <c r="D271" s="37" t="s">
        <v>3886</v>
      </c>
      <c r="E271" s="37" t="s">
        <v>3424</v>
      </c>
      <c r="F271" s="37">
        <v>0</v>
      </c>
      <c r="G271" s="37" t="s">
        <v>3887</v>
      </c>
      <c r="H271" s="37" t="s">
        <v>3888</v>
      </c>
      <c r="I271" s="37" t="s">
        <v>3423</v>
      </c>
      <c r="J271" s="53">
        <v>318409.8</v>
      </c>
    </row>
    <row r="272" spans="1:10" x14ac:dyDescent="0.25">
      <c r="A272" s="37">
        <v>815</v>
      </c>
      <c r="B272" s="37">
        <v>1222100000</v>
      </c>
      <c r="C272" s="37">
        <v>1161651</v>
      </c>
      <c r="D272" s="37" t="s">
        <v>3889</v>
      </c>
      <c r="E272" s="37" t="s">
        <v>3424</v>
      </c>
      <c r="F272" s="37">
        <v>0</v>
      </c>
      <c r="G272" s="37" t="s">
        <v>3455</v>
      </c>
      <c r="H272" s="37" t="s">
        <v>3890</v>
      </c>
      <c r="I272" s="37" t="s">
        <v>3423</v>
      </c>
      <c r="J272" s="53">
        <v>2157386.06</v>
      </c>
    </row>
    <row r="273" spans="1:10" x14ac:dyDescent="0.25">
      <c r="A273" s="37">
        <v>815</v>
      </c>
      <c r="B273" s="37">
        <v>1222100000</v>
      </c>
      <c r="C273" s="37">
        <v>1162110</v>
      </c>
      <c r="D273" s="37" t="s">
        <v>3891</v>
      </c>
      <c r="E273" s="37" t="s">
        <v>3424</v>
      </c>
      <c r="F273" s="37">
        <v>0</v>
      </c>
      <c r="G273" s="37" t="s">
        <v>3665</v>
      </c>
      <c r="H273" s="37" t="s">
        <v>3892</v>
      </c>
      <c r="I273" s="37" t="s">
        <v>3423</v>
      </c>
      <c r="J273" s="53">
        <v>12480</v>
      </c>
    </row>
    <row r="274" spans="1:10" x14ac:dyDescent="0.25">
      <c r="A274" s="37">
        <v>815</v>
      </c>
      <c r="B274" s="37">
        <v>1222100000</v>
      </c>
      <c r="C274" s="37">
        <v>1162444</v>
      </c>
      <c r="D274" s="37" t="s">
        <v>1880</v>
      </c>
      <c r="E274" s="37" t="s">
        <v>3424</v>
      </c>
      <c r="F274" s="37">
        <v>0</v>
      </c>
      <c r="G274" s="37" t="s">
        <v>3451</v>
      </c>
      <c r="H274" s="37" t="s">
        <v>3893</v>
      </c>
      <c r="I274" s="37" t="s">
        <v>3423</v>
      </c>
      <c r="J274" s="53">
        <v>2073307.31</v>
      </c>
    </row>
    <row r="275" spans="1:10" x14ac:dyDescent="0.25">
      <c r="A275" s="37">
        <v>815</v>
      </c>
      <c r="B275" s="37">
        <v>1222100000</v>
      </c>
      <c r="C275" s="37">
        <v>1162666</v>
      </c>
      <c r="D275" s="37" t="s">
        <v>1537</v>
      </c>
      <c r="E275" s="37" t="s">
        <v>3424</v>
      </c>
      <c r="F275" s="37">
        <v>20000</v>
      </c>
      <c r="G275" s="37" t="s">
        <v>159</v>
      </c>
      <c r="H275" s="37" t="s">
        <v>3894</v>
      </c>
      <c r="I275" s="37" t="s">
        <v>3423</v>
      </c>
      <c r="J275" s="53">
        <v>10789428</v>
      </c>
    </row>
    <row r="276" spans="1:10" x14ac:dyDescent="0.25">
      <c r="A276" s="37">
        <v>815</v>
      </c>
      <c r="B276" s="37">
        <v>1222100000</v>
      </c>
      <c r="C276" s="37">
        <v>1162918</v>
      </c>
      <c r="D276" s="37" t="s">
        <v>3895</v>
      </c>
      <c r="E276" s="37" t="s">
        <v>3424</v>
      </c>
      <c r="F276" s="37">
        <v>0</v>
      </c>
      <c r="G276" s="37" t="s">
        <v>3554</v>
      </c>
      <c r="H276" s="37" t="s">
        <v>3896</v>
      </c>
      <c r="I276" s="37" t="s">
        <v>3423</v>
      </c>
      <c r="J276" s="53">
        <v>4338686.54</v>
      </c>
    </row>
    <row r="277" spans="1:10" x14ac:dyDescent="0.25">
      <c r="A277" s="37">
        <v>815</v>
      </c>
      <c r="B277" s="37">
        <v>1222100000</v>
      </c>
      <c r="C277" s="37">
        <v>1163167</v>
      </c>
      <c r="D277" s="37" t="s">
        <v>3897</v>
      </c>
      <c r="E277" s="37" t="s">
        <v>3424</v>
      </c>
      <c r="F277" s="37">
        <v>0</v>
      </c>
      <c r="G277" s="37" t="s">
        <v>3455</v>
      </c>
      <c r="H277" s="37" t="s">
        <v>3898</v>
      </c>
      <c r="I277" s="37" t="s">
        <v>3423</v>
      </c>
      <c r="J277" s="53">
        <v>380833.53</v>
      </c>
    </row>
    <row r="278" spans="1:10" x14ac:dyDescent="0.25">
      <c r="A278" s="37">
        <v>815</v>
      </c>
      <c r="B278" s="37">
        <v>1222100000</v>
      </c>
      <c r="C278" s="37">
        <v>1163750</v>
      </c>
      <c r="D278" s="37" t="s">
        <v>3899</v>
      </c>
      <c r="E278" s="37" t="s">
        <v>3424</v>
      </c>
      <c r="F278" s="37">
        <v>0</v>
      </c>
      <c r="G278" s="37" t="s">
        <v>3442</v>
      </c>
      <c r="H278" s="37" t="s">
        <v>3900</v>
      </c>
      <c r="I278" s="37" t="s">
        <v>3423</v>
      </c>
      <c r="J278" s="53">
        <v>164870.39999999999</v>
      </c>
    </row>
    <row r="279" spans="1:10" x14ac:dyDescent="0.25">
      <c r="A279" s="37">
        <v>815</v>
      </c>
      <c r="B279" s="37">
        <v>1222100000</v>
      </c>
      <c r="C279" s="37">
        <v>1163902</v>
      </c>
      <c r="D279" s="37" t="s">
        <v>3901</v>
      </c>
      <c r="E279" s="37" t="s">
        <v>3424</v>
      </c>
      <c r="F279" s="37">
        <v>0</v>
      </c>
      <c r="G279" s="37" t="s">
        <v>143</v>
      </c>
      <c r="H279" s="37" t="s">
        <v>3902</v>
      </c>
      <c r="I279" s="37" t="s">
        <v>3423</v>
      </c>
      <c r="J279" s="53">
        <v>9486689.4600000009</v>
      </c>
    </row>
    <row r="280" spans="1:10" x14ac:dyDescent="0.25">
      <c r="A280" s="37">
        <v>815</v>
      </c>
      <c r="B280" s="37">
        <v>1222100000</v>
      </c>
      <c r="C280" s="37">
        <v>1164057</v>
      </c>
      <c r="D280" s="37" t="s">
        <v>3408</v>
      </c>
      <c r="E280" s="37" t="s">
        <v>3424</v>
      </c>
      <c r="F280" s="37">
        <v>0</v>
      </c>
      <c r="G280" s="37" t="s">
        <v>159</v>
      </c>
      <c r="H280" s="37" t="s">
        <v>5504</v>
      </c>
      <c r="I280" s="37" t="s">
        <v>3423</v>
      </c>
      <c r="J280" s="53">
        <v>1558545.52</v>
      </c>
    </row>
    <row r="281" spans="1:10" x14ac:dyDescent="0.25">
      <c r="A281" s="37">
        <v>815</v>
      </c>
      <c r="B281" s="37">
        <v>1222100000</v>
      </c>
      <c r="C281" s="37">
        <v>1164115</v>
      </c>
      <c r="D281" s="37" t="s">
        <v>1726</v>
      </c>
      <c r="E281" s="37" t="s">
        <v>3424</v>
      </c>
      <c r="F281" s="37">
        <v>0</v>
      </c>
      <c r="G281" s="37" t="s">
        <v>143</v>
      </c>
      <c r="H281" s="37" t="s">
        <v>3903</v>
      </c>
      <c r="I281" s="37" t="s">
        <v>3423</v>
      </c>
      <c r="J281" s="53">
        <v>8941934.1500000004</v>
      </c>
    </row>
    <row r="282" spans="1:10" x14ac:dyDescent="0.25">
      <c r="A282" s="37">
        <v>815</v>
      </c>
      <c r="B282" s="37">
        <v>1222100000</v>
      </c>
      <c r="C282" s="37">
        <v>1164116</v>
      </c>
      <c r="D282" s="37" t="s">
        <v>3904</v>
      </c>
      <c r="E282" s="37" t="s">
        <v>3424</v>
      </c>
      <c r="F282" s="37">
        <v>0</v>
      </c>
      <c r="G282" s="37" t="s">
        <v>3864</v>
      </c>
      <c r="H282" s="37" t="s">
        <v>3905</v>
      </c>
      <c r="I282" s="37" t="s">
        <v>3423</v>
      </c>
      <c r="J282" s="53">
        <v>1239933.6000000001</v>
      </c>
    </row>
    <row r="283" spans="1:10" x14ac:dyDescent="0.25">
      <c r="A283" s="37">
        <v>815</v>
      </c>
      <c r="B283" s="37">
        <v>1222100000</v>
      </c>
      <c r="C283" s="37">
        <v>1164498</v>
      </c>
      <c r="D283" s="37" t="s">
        <v>3906</v>
      </c>
      <c r="E283" s="37" t="s">
        <v>3424</v>
      </c>
      <c r="F283" s="37">
        <v>0</v>
      </c>
      <c r="G283" s="37" t="s">
        <v>3554</v>
      </c>
      <c r="H283" s="37" t="s">
        <v>3907</v>
      </c>
      <c r="I283" s="37" t="s">
        <v>3423</v>
      </c>
      <c r="J283" s="53">
        <v>4373573.84</v>
      </c>
    </row>
    <row r="284" spans="1:10" x14ac:dyDescent="0.25">
      <c r="A284" s="37">
        <v>815</v>
      </c>
      <c r="B284" s="37">
        <v>1222100000</v>
      </c>
      <c r="C284" s="37">
        <v>1166281</v>
      </c>
      <c r="D284" s="37" t="s">
        <v>3908</v>
      </c>
      <c r="E284" s="37" t="s">
        <v>3424</v>
      </c>
      <c r="F284" s="37">
        <v>0</v>
      </c>
      <c r="G284" s="37" t="s">
        <v>3455</v>
      </c>
      <c r="H284" s="37" t="s">
        <v>3909</v>
      </c>
      <c r="I284" s="37" t="s">
        <v>3423</v>
      </c>
      <c r="J284" s="53">
        <v>48996.55</v>
      </c>
    </row>
    <row r="285" spans="1:10" x14ac:dyDescent="0.25">
      <c r="A285" s="37">
        <v>815</v>
      </c>
      <c r="B285" s="37">
        <v>1222100000</v>
      </c>
      <c r="C285" s="37">
        <v>1166632</v>
      </c>
      <c r="D285" s="37" t="s">
        <v>359</v>
      </c>
      <c r="E285" s="37" t="s">
        <v>3424</v>
      </c>
      <c r="F285" s="37">
        <v>0</v>
      </c>
      <c r="G285" s="37" t="s">
        <v>3442</v>
      </c>
      <c r="H285" s="37" t="s">
        <v>3910</v>
      </c>
      <c r="I285" s="37" t="s">
        <v>3423</v>
      </c>
      <c r="J285" s="53">
        <v>371775</v>
      </c>
    </row>
    <row r="286" spans="1:10" x14ac:dyDescent="0.25">
      <c r="A286" s="37">
        <v>815</v>
      </c>
      <c r="B286" s="37">
        <v>1222100000</v>
      </c>
      <c r="C286" s="37">
        <v>1167412</v>
      </c>
      <c r="D286" s="37" t="s">
        <v>3915</v>
      </c>
      <c r="E286" s="37" t="s">
        <v>3424</v>
      </c>
      <c r="F286" s="37">
        <v>0</v>
      </c>
      <c r="G286" s="37" t="s">
        <v>3588</v>
      </c>
      <c r="H286" s="37" t="s">
        <v>3916</v>
      </c>
      <c r="I286" s="37" t="s">
        <v>3423</v>
      </c>
      <c r="J286" s="53">
        <v>166265.4</v>
      </c>
    </row>
    <row r="287" spans="1:10" x14ac:dyDescent="0.25">
      <c r="A287" s="37">
        <v>815</v>
      </c>
      <c r="B287" s="37">
        <v>1222100000</v>
      </c>
      <c r="C287" s="37">
        <v>1168035</v>
      </c>
      <c r="D287" s="37" t="s">
        <v>3917</v>
      </c>
      <c r="E287" s="37" t="s">
        <v>3424</v>
      </c>
      <c r="F287" s="37">
        <v>0</v>
      </c>
      <c r="G287" s="37" t="s">
        <v>3554</v>
      </c>
      <c r="H287" s="37" t="s">
        <v>3918</v>
      </c>
      <c r="I287" s="37" t="s">
        <v>3423</v>
      </c>
      <c r="J287" s="53">
        <v>17903727.84</v>
      </c>
    </row>
    <row r="288" spans="1:10" x14ac:dyDescent="0.25">
      <c r="A288" s="37">
        <v>815</v>
      </c>
      <c r="B288" s="37">
        <v>1222100000</v>
      </c>
      <c r="C288" s="37">
        <v>1168167</v>
      </c>
      <c r="D288" s="37" t="s">
        <v>173</v>
      </c>
      <c r="E288" s="37" t="s">
        <v>3424</v>
      </c>
      <c r="F288" s="37">
        <v>0</v>
      </c>
      <c r="G288" s="37" t="s">
        <v>3683</v>
      </c>
      <c r="H288" s="37" t="s">
        <v>3919</v>
      </c>
      <c r="I288" s="37" t="s">
        <v>3423</v>
      </c>
      <c r="J288" s="53">
        <v>1216337.3999999999</v>
      </c>
    </row>
    <row r="289" spans="1:10" x14ac:dyDescent="0.25">
      <c r="A289" s="37">
        <v>815</v>
      </c>
      <c r="B289" s="37">
        <v>1222100000</v>
      </c>
      <c r="C289" s="37">
        <v>1168506</v>
      </c>
      <c r="D289" s="37" t="s">
        <v>3923</v>
      </c>
      <c r="E289" s="37" t="s">
        <v>3424</v>
      </c>
      <c r="F289" s="37">
        <v>0</v>
      </c>
      <c r="G289" s="37" t="s">
        <v>3455</v>
      </c>
      <c r="H289" s="37" t="s">
        <v>3924</v>
      </c>
      <c r="I289" s="37" t="s">
        <v>3423</v>
      </c>
      <c r="J289" s="53">
        <v>466944</v>
      </c>
    </row>
    <row r="290" spans="1:10" x14ac:dyDescent="0.25">
      <c r="A290" s="37">
        <v>815</v>
      </c>
      <c r="B290" s="37">
        <v>1222100000</v>
      </c>
      <c r="C290" s="37">
        <v>1168639</v>
      </c>
      <c r="D290" s="37" t="s">
        <v>3925</v>
      </c>
      <c r="E290" s="37" t="s">
        <v>3424</v>
      </c>
      <c r="F290" s="37">
        <v>0</v>
      </c>
      <c r="G290" s="37" t="s">
        <v>3434</v>
      </c>
      <c r="H290" s="37" t="s">
        <v>3926</v>
      </c>
      <c r="I290" s="37" t="s">
        <v>3423</v>
      </c>
      <c r="J290" s="53">
        <v>6005836.4699999997</v>
      </c>
    </row>
    <row r="291" spans="1:10" x14ac:dyDescent="0.25">
      <c r="A291" s="37">
        <v>815</v>
      </c>
      <c r="B291" s="37">
        <v>1222100000</v>
      </c>
      <c r="C291" s="37">
        <v>1169270</v>
      </c>
      <c r="D291" s="37" t="s">
        <v>3927</v>
      </c>
      <c r="E291" s="37" t="s">
        <v>3424</v>
      </c>
      <c r="F291" s="37">
        <v>0</v>
      </c>
      <c r="G291" s="37" t="s">
        <v>3515</v>
      </c>
      <c r="H291" s="37" t="s">
        <v>3928</v>
      </c>
      <c r="I291" s="37" t="s">
        <v>3423</v>
      </c>
      <c r="J291" s="53">
        <v>2072423.02</v>
      </c>
    </row>
    <row r="292" spans="1:10" x14ac:dyDescent="0.25">
      <c r="A292" s="37">
        <v>815</v>
      </c>
      <c r="B292" s="37">
        <v>1222100000</v>
      </c>
      <c r="C292" s="37">
        <v>1169330</v>
      </c>
      <c r="D292" s="37" t="s">
        <v>3186</v>
      </c>
      <c r="E292" s="37" t="s">
        <v>3424</v>
      </c>
      <c r="F292" s="37">
        <v>0</v>
      </c>
      <c r="G292" s="37" t="s">
        <v>143</v>
      </c>
      <c r="H292" s="37" t="s">
        <v>5505</v>
      </c>
      <c r="I292" s="37" t="s">
        <v>3423</v>
      </c>
      <c r="J292" s="53">
        <v>129060</v>
      </c>
    </row>
    <row r="293" spans="1:10" x14ac:dyDescent="0.25">
      <c r="A293" s="37">
        <v>815</v>
      </c>
      <c r="B293" s="37">
        <v>1222100000</v>
      </c>
      <c r="C293" s="37">
        <v>1169342</v>
      </c>
      <c r="D293" s="37" t="s">
        <v>251</v>
      </c>
      <c r="E293" s="37" t="s">
        <v>3424</v>
      </c>
      <c r="F293" s="37">
        <v>0</v>
      </c>
      <c r="G293" s="37" t="s">
        <v>143</v>
      </c>
      <c r="H293" s="37" t="s">
        <v>3929</v>
      </c>
      <c r="I293" s="37" t="s">
        <v>3423</v>
      </c>
      <c r="J293" s="53">
        <v>806426.38</v>
      </c>
    </row>
    <row r="294" spans="1:10" x14ac:dyDescent="0.25">
      <c r="A294" s="37">
        <v>815</v>
      </c>
      <c r="B294" s="37">
        <v>1222100000</v>
      </c>
      <c r="C294" s="37">
        <v>1169801</v>
      </c>
      <c r="D294" s="37" t="s">
        <v>3930</v>
      </c>
      <c r="E294" s="37" t="s">
        <v>3424</v>
      </c>
      <c r="F294" s="37">
        <v>0</v>
      </c>
      <c r="G294" s="37" t="s">
        <v>3455</v>
      </c>
      <c r="H294" s="37" t="s">
        <v>3931</v>
      </c>
      <c r="I294" s="37" t="s">
        <v>3423</v>
      </c>
      <c r="J294" s="53">
        <v>2894454.69</v>
      </c>
    </row>
    <row r="295" spans="1:10" x14ac:dyDescent="0.25">
      <c r="A295" s="37">
        <v>815</v>
      </c>
      <c r="B295" s="37">
        <v>1222100000</v>
      </c>
      <c r="C295" s="37">
        <v>1170020</v>
      </c>
      <c r="D295" s="37" t="s">
        <v>3932</v>
      </c>
      <c r="E295" s="37" t="s">
        <v>3424</v>
      </c>
      <c r="F295" s="37">
        <v>0</v>
      </c>
      <c r="G295" s="37" t="s">
        <v>3571</v>
      </c>
      <c r="H295" s="37" t="s">
        <v>3933</v>
      </c>
      <c r="I295" s="37" t="s">
        <v>3423</v>
      </c>
      <c r="J295" s="53">
        <v>177204</v>
      </c>
    </row>
    <row r="296" spans="1:10" x14ac:dyDescent="0.25">
      <c r="A296" s="37">
        <v>815</v>
      </c>
      <c r="B296" s="37">
        <v>1222100000</v>
      </c>
      <c r="C296" s="37">
        <v>1170023</v>
      </c>
      <c r="D296" s="37" t="s">
        <v>3934</v>
      </c>
      <c r="E296" s="37" t="s">
        <v>3424</v>
      </c>
      <c r="F296" s="37">
        <v>0</v>
      </c>
      <c r="G296" s="37" t="s">
        <v>3478</v>
      </c>
      <c r="H296" s="37" t="s">
        <v>3935</v>
      </c>
      <c r="I296" s="37" t="s">
        <v>3423</v>
      </c>
      <c r="J296" s="53">
        <v>148696.78</v>
      </c>
    </row>
    <row r="297" spans="1:10" x14ac:dyDescent="0.25">
      <c r="A297" s="37">
        <v>815</v>
      </c>
      <c r="B297" s="37">
        <v>1222100000</v>
      </c>
      <c r="C297" s="37">
        <v>1170208</v>
      </c>
      <c r="D297" s="37" t="s">
        <v>5506</v>
      </c>
      <c r="E297" s="37" t="s">
        <v>3424</v>
      </c>
      <c r="F297" s="37">
        <v>0</v>
      </c>
      <c r="G297" s="37" t="s">
        <v>3683</v>
      </c>
      <c r="H297" s="37" t="s">
        <v>5507</v>
      </c>
      <c r="I297" s="37" t="s">
        <v>3423</v>
      </c>
      <c r="J297" s="53">
        <v>3536.4</v>
      </c>
    </row>
    <row r="298" spans="1:10" x14ac:dyDescent="0.25">
      <c r="A298" s="37">
        <v>815</v>
      </c>
      <c r="B298" s="37">
        <v>1222100000</v>
      </c>
      <c r="C298" s="37">
        <v>1170478</v>
      </c>
      <c r="D298" s="37" t="s">
        <v>3936</v>
      </c>
      <c r="E298" s="37" t="s">
        <v>3424</v>
      </c>
      <c r="F298" s="37">
        <v>0</v>
      </c>
      <c r="G298" s="37" t="s">
        <v>3455</v>
      </c>
      <c r="H298" s="37" t="s">
        <v>3937</v>
      </c>
      <c r="I298" s="37" t="s">
        <v>3423</v>
      </c>
      <c r="J298" s="53">
        <v>483748.8</v>
      </c>
    </row>
    <row r="299" spans="1:10" x14ac:dyDescent="0.25">
      <c r="A299" s="37">
        <v>815</v>
      </c>
      <c r="B299" s="37">
        <v>1222100000</v>
      </c>
      <c r="C299" s="37">
        <v>1170607</v>
      </c>
      <c r="D299" s="37" t="s">
        <v>3938</v>
      </c>
      <c r="E299" s="37" t="s">
        <v>3424</v>
      </c>
      <c r="F299" s="37">
        <v>0</v>
      </c>
      <c r="G299" s="37" t="s">
        <v>3442</v>
      </c>
      <c r="H299" s="37" t="s">
        <v>3939</v>
      </c>
      <c r="I299" s="37" t="s">
        <v>3423</v>
      </c>
      <c r="J299" s="53">
        <v>1617473.4</v>
      </c>
    </row>
    <row r="300" spans="1:10" x14ac:dyDescent="0.25">
      <c r="A300" s="37">
        <v>815</v>
      </c>
      <c r="B300" s="37">
        <v>1222100000</v>
      </c>
      <c r="C300" s="37">
        <v>1170959</v>
      </c>
      <c r="D300" s="37" t="s">
        <v>3073</v>
      </c>
      <c r="E300" s="37" t="s">
        <v>3424</v>
      </c>
      <c r="F300" s="37">
        <v>0</v>
      </c>
      <c r="G300" s="37" t="s">
        <v>159</v>
      </c>
      <c r="H300" s="37" t="s">
        <v>3942</v>
      </c>
      <c r="I300" s="37" t="s">
        <v>3423</v>
      </c>
      <c r="J300" s="53">
        <v>171864</v>
      </c>
    </row>
    <row r="301" spans="1:10" x14ac:dyDescent="0.25">
      <c r="A301" s="37">
        <v>815</v>
      </c>
      <c r="B301" s="37">
        <v>1222100000</v>
      </c>
      <c r="C301" s="37">
        <v>1171070</v>
      </c>
      <c r="D301" s="37" t="s">
        <v>3943</v>
      </c>
      <c r="E301" s="37" t="s">
        <v>3424</v>
      </c>
      <c r="F301" s="37">
        <v>0</v>
      </c>
      <c r="G301" s="37" t="s">
        <v>3943</v>
      </c>
      <c r="H301" s="37" t="s">
        <v>3943</v>
      </c>
      <c r="I301" s="37" t="s">
        <v>3423</v>
      </c>
      <c r="J301" s="53">
        <v>432073.35</v>
      </c>
    </row>
    <row r="302" spans="1:10" x14ac:dyDescent="0.25">
      <c r="A302" s="37">
        <v>815</v>
      </c>
      <c r="B302" s="37">
        <v>1222100000</v>
      </c>
      <c r="C302" s="37">
        <v>1171237</v>
      </c>
      <c r="D302" s="37" t="s">
        <v>2012</v>
      </c>
      <c r="E302" s="37" t="s">
        <v>3424</v>
      </c>
      <c r="F302" s="37">
        <v>0</v>
      </c>
      <c r="G302" s="37" t="s">
        <v>3944</v>
      </c>
      <c r="H302" s="37" t="s">
        <v>3945</v>
      </c>
      <c r="I302" s="37" t="s">
        <v>3423</v>
      </c>
      <c r="J302" s="53">
        <v>4960056.58</v>
      </c>
    </row>
    <row r="303" spans="1:10" x14ac:dyDescent="0.25">
      <c r="A303" s="37">
        <v>815</v>
      </c>
      <c r="B303" s="37">
        <v>1222100000</v>
      </c>
      <c r="C303" s="37">
        <v>1171697</v>
      </c>
      <c r="D303" s="37" t="s">
        <v>5508</v>
      </c>
      <c r="E303" s="37" t="s">
        <v>3424</v>
      </c>
      <c r="F303" s="37">
        <v>0</v>
      </c>
      <c r="G303" s="37" t="s">
        <v>3944</v>
      </c>
      <c r="H303" s="37" t="s">
        <v>5509</v>
      </c>
      <c r="I303" s="37" t="s">
        <v>3423</v>
      </c>
      <c r="J303" s="53">
        <v>124124.4</v>
      </c>
    </row>
    <row r="304" spans="1:10" x14ac:dyDescent="0.25">
      <c r="A304" s="37">
        <v>815</v>
      </c>
      <c r="B304" s="37">
        <v>1222100000</v>
      </c>
      <c r="C304" s="37">
        <v>1172645</v>
      </c>
      <c r="D304" s="37" t="s">
        <v>235</v>
      </c>
      <c r="E304" s="37" t="s">
        <v>3424</v>
      </c>
      <c r="F304" s="37">
        <v>0</v>
      </c>
      <c r="G304" s="37" t="s">
        <v>159</v>
      </c>
      <c r="H304" s="37" t="s">
        <v>3946</v>
      </c>
      <c r="I304" s="37" t="s">
        <v>3423</v>
      </c>
      <c r="J304" s="53">
        <v>1346078.75</v>
      </c>
    </row>
    <row r="305" spans="1:10" x14ac:dyDescent="0.25">
      <c r="A305" s="37">
        <v>815</v>
      </c>
      <c r="B305" s="37">
        <v>1222100000</v>
      </c>
      <c r="C305" s="37">
        <v>1173080</v>
      </c>
      <c r="D305" s="37" t="s">
        <v>194</v>
      </c>
      <c r="E305" s="37" t="s">
        <v>3424</v>
      </c>
      <c r="F305" s="37">
        <v>0</v>
      </c>
      <c r="G305" s="37" t="s">
        <v>143</v>
      </c>
      <c r="H305" s="37" t="s">
        <v>3947</v>
      </c>
      <c r="I305" s="37" t="s">
        <v>3423</v>
      </c>
      <c r="J305" s="53">
        <v>957245.51</v>
      </c>
    </row>
    <row r="306" spans="1:10" x14ac:dyDescent="0.25">
      <c r="A306" s="37">
        <v>815</v>
      </c>
      <c r="B306" s="37">
        <v>1222100000</v>
      </c>
      <c r="C306" s="37">
        <v>1173688</v>
      </c>
      <c r="D306" s="37" t="s">
        <v>968</v>
      </c>
      <c r="E306" s="37" t="s">
        <v>3424</v>
      </c>
      <c r="F306" s="37">
        <v>0</v>
      </c>
      <c r="G306" s="37" t="s">
        <v>3442</v>
      </c>
      <c r="H306" s="37" t="s">
        <v>3948</v>
      </c>
      <c r="I306" s="37" t="s">
        <v>3423</v>
      </c>
      <c r="J306" s="53">
        <v>3455276.64</v>
      </c>
    </row>
    <row r="307" spans="1:10" x14ac:dyDescent="0.25">
      <c r="A307" s="37">
        <v>815</v>
      </c>
      <c r="B307" s="37">
        <v>1222100000</v>
      </c>
      <c r="C307" s="37">
        <v>1173888</v>
      </c>
      <c r="D307" s="37" t="s">
        <v>2429</v>
      </c>
      <c r="E307" s="37" t="s">
        <v>3424</v>
      </c>
      <c r="F307" s="37">
        <v>0</v>
      </c>
      <c r="G307" s="37" t="s">
        <v>3949</v>
      </c>
      <c r="H307" s="37" t="s">
        <v>3950</v>
      </c>
      <c r="I307" s="37" t="s">
        <v>3423</v>
      </c>
      <c r="J307" s="53">
        <v>1453671.89</v>
      </c>
    </row>
    <row r="308" spans="1:10" x14ac:dyDescent="0.25">
      <c r="A308" s="37">
        <v>815</v>
      </c>
      <c r="B308" s="37">
        <v>1222100000</v>
      </c>
      <c r="C308" s="37">
        <v>1174058</v>
      </c>
      <c r="D308" s="37" t="s">
        <v>5510</v>
      </c>
      <c r="E308" s="37" t="s">
        <v>3424</v>
      </c>
      <c r="F308" s="37">
        <v>13100</v>
      </c>
      <c r="G308" s="37" t="s">
        <v>3442</v>
      </c>
      <c r="H308" s="37" t="s">
        <v>5511</v>
      </c>
      <c r="I308" s="37" t="s">
        <v>3423</v>
      </c>
      <c r="J308" s="53">
        <v>507892.8</v>
      </c>
    </row>
    <row r="309" spans="1:10" x14ac:dyDescent="0.25">
      <c r="A309" s="37">
        <v>815</v>
      </c>
      <c r="B309" s="37">
        <v>1222100000</v>
      </c>
      <c r="C309" s="37">
        <v>1174061</v>
      </c>
      <c r="D309" s="37" t="s">
        <v>3951</v>
      </c>
      <c r="E309" s="37" t="s">
        <v>3424</v>
      </c>
      <c r="F309" s="37">
        <v>0</v>
      </c>
      <c r="G309" s="37" t="s">
        <v>159</v>
      </c>
      <c r="H309" s="37" t="s">
        <v>3952</v>
      </c>
      <c r="I309" s="37" t="s">
        <v>3423</v>
      </c>
      <c r="J309" s="53">
        <v>500394.43</v>
      </c>
    </row>
    <row r="310" spans="1:10" x14ac:dyDescent="0.25">
      <c r="A310" s="37">
        <v>815</v>
      </c>
      <c r="B310" s="37">
        <v>1222100000</v>
      </c>
      <c r="C310" s="37">
        <v>1174063</v>
      </c>
      <c r="D310" s="37" t="s">
        <v>3953</v>
      </c>
      <c r="E310" s="37" t="s">
        <v>3424</v>
      </c>
      <c r="F310" s="37">
        <v>0</v>
      </c>
      <c r="G310" s="37" t="s">
        <v>157</v>
      </c>
      <c r="H310" s="37" t="s">
        <v>3954</v>
      </c>
      <c r="I310" s="37" t="s">
        <v>3423</v>
      </c>
      <c r="J310" s="53">
        <v>326147.88</v>
      </c>
    </row>
    <row r="311" spans="1:10" x14ac:dyDescent="0.25">
      <c r="A311" s="37">
        <v>815</v>
      </c>
      <c r="B311" s="37">
        <v>1222100000</v>
      </c>
      <c r="C311" s="37">
        <v>1174487</v>
      </c>
      <c r="D311" s="37" t="s">
        <v>5512</v>
      </c>
      <c r="E311" s="37" t="s">
        <v>3424</v>
      </c>
      <c r="F311" s="37">
        <v>0</v>
      </c>
      <c r="G311" s="37" t="s">
        <v>3434</v>
      </c>
      <c r="H311" s="37" t="s">
        <v>5513</v>
      </c>
      <c r="I311" s="37" t="s">
        <v>3423</v>
      </c>
      <c r="J311" s="53">
        <v>242619.3</v>
      </c>
    </row>
    <row r="312" spans="1:10" x14ac:dyDescent="0.25">
      <c r="A312" s="37">
        <v>815</v>
      </c>
      <c r="B312" s="37">
        <v>1222100000</v>
      </c>
      <c r="C312" s="37">
        <v>1174489</v>
      </c>
      <c r="D312" s="37" t="s">
        <v>3957</v>
      </c>
      <c r="E312" s="37" t="s">
        <v>3424</v>
      </c>
      <c r="F312" s="37">
        <v>80000</v>
      </c>
      <c r="G312" s="37" t="s">
        <v>159</v>
      </c>
      <c r="H312" s="37" t="s">
        <v>3958</v>
      </c>
      <c r="I312" s="37" t="s">
        <v>3423</v>
      </c>
      <c r="J312" s="53">
        <v>10979694.51</v>
      </c>
    </row>
    <row r="313" spans="1:10" x14ac:dyDescent="0.25">
      <c r="A313" s="37">
        <v>815</v>
      </c>
      <c r="B313" s="37">
        <v>1222100000</v>
      </c>
      <c r="C313" s="37">
        <v>1174490</v>
      </c>
      <c r="D313" s="37" t="s">
        <v>3959</v>
      </c>
      <c r="E313" s="37" t="s">
        <v>3424</v>
      </c>
      <c r="F313" s="37">
        <v>0</v>
      </c>
      <c r="G313" s="37" t="s">
        <v>3780</v>
      </c>
      <c r="H313" s="37" t="s">
        <v>3960</v>
      </c>
      <c r="I313" s="37" t="s">
        <v>3423</v>
      </c>
      <c r="J313" s="53">
        <v>103186855.06999999</v>
      </c>
    </row>
    <row r="314" spans="1:10" x14ac:dyDescent="0.25">
      <c r="A314" s="37">
        <v>815</v>
      </c>
      <c r="B314" s="37">
        <v>1222100000</v>
      </c>
      <c r="C314" s="37">
        <v>1174954</v>
      </c>
      <c r="D314" s="37" t="s">
        <v>5514</v>
      </c>
      <c r="E314" s="37" t="s">
        <v>3424</v>
      </c>
      <c r="F314" s="37">
        <v>80000</v>
      </c>
      <c r="G314" s="37" t="s">
        <v>143</v>
      </c>
      <c r="H314" s="37" t="s">
        <v>5515</v>
      </c>
      <c r="I314" s="37" t="s">
        <v>3423</v>
      </c>
      <c r="J314" s="53">
        <v>15750</v>
      </c>
    </row>
    <row r="315" spans="1:10" x14ac:dyDescent="0.25">
      <c r="A315" s="37">
        <v>815</v>
      </c>
      <c r="B315" s="37">
        <v>1222100000</v>
      </c>
      <c r="C315" s="37">
        <v>1174981</v>
      </c>
      <c r="D315" s="37" t="s">
        <v>5516</v>
      </c>
      <c r="E315" s="37" t="s">
        <v>3424</v>
      </c>
      <c r="F315" s="37">
        <v>0</v>
      </c>
      <c r="G315" s="37" t="s">
        <v>3478</v>
      </c>
      <c r="H315" s="37" t="s">
        <v>5517</v>
      </c>
      <c r="I315" s="37" t="s">
        <v>3423</v>
      </c>
      <c r="J315" s="53">
        <v>38837.93</v>
      </c>
    </row>
    <row r="316" spans="1:10" x14ac:dyDescent="0.25">
      <c r="A316" s="37">
        <v>815</v>
      </c>
      <c r="B316" s="37">
        <v>1222100000</v>
      </c>
      <c r="C316" s="37">
        <v>1175504</v>
      </c>
      <c r="D316" s="37" t="s">
        <v>5518</v>
      </c>
      <c r="E316" s="37" t="s">
        <v>3424</v>
      </c>
      <c r="F316" s="37">
        <v>0</v>
      </c>
      <c r="G316" s="37" t="s">
        <v>159</v>
      </c>
      <c r="H316" s="37" t="s">
        <v>5519</v>
      </c>
      <c r="I316" s="37" t="s">
        <v>3423</v>
      </c>
      <c r="J316" s="53">
        <v>152976</v>
      </c>
    </row>
    <row r="317" spans="1:10" x14ac:dyDescent="0.25">
      <c r="A317" s="37">
        <v>815</v>
      </c>
      <c r="B317" s="37">
        <v>1222100000</v>
      </c>
      <c r="C317" s="37">
        <v>1175886</v>
      </c>
      <c r="D317" s="37" t="s">
        <v>3963</v>
      </c>
      <c r="E317" s="37" t="s">
        <v>3424</v>
      </c>
      <c r="F317" s="37">
        <v>0</v>
      </c>
      <c r="G317" s="37" t="s">
        <v>3455</v>
      </c>
      <c r="H317" s="37" t="s">
        <v>3964</v>
      </c>
      <c r="I317" s="37" t="s">
        <v>3423</v>
      </c>
      <c r="J317" s="53">
        <v>83020160.730000004</v>
      </c>
    </row>
    <row r="318" spans="1:10" x14ac:dyDescent="0.25">
      <c r="A318" s="37">
        <v>815</v>
      </c>
      <c r="B318" s="37">
        <v>1222100000</v>
      </c>
      <c r="C318" s="37">
        <v>1175892</v>
      </c>
      <c r="D318" s="37" t="s">
        <v>3965</v>
      </c>
      <c r="E318" s="37" t="s">
        <v>3424</v>
      </c>
      <c r="F318" s="37">
        <v>0</v>
      </c>
      <c r="G318" s="37" t="s">
        <v>3554</v>
      </c>
      <c r="H318" s="37" t="s">
        <v>3966</v>
      </c>
      <c r="I318" s="37" t="s">
        <v>3423</v>
      </c>
      <c r="J318" s="53">
        <v>3821780.53</v>
      </c>
    </row>
    <row r="319" spans="1:10" x14ac:dyDescent="0.25">
      <c r="A319" s="37">
        <v>815</v>
      </c>
      <c r="B319" s="37">
        <v>1222100000</v>
      </c>
      <c r="C319" s="37">
        <v>1176038</v>
      </c>
      <c r="D319" s="37" t="s">
        <v>5520</v>
      </c>
      <c r="E319" s="37" t="s">
        <v>3424</v>
      </c>
      <c r="F319" s="37">
        <v>0</v>
      </c>
      <c r="G319" s="37" t="s">
        <v>3571</v>
      </c>
      <c r="H319" s="37" t="s">
        <v>5521</v>
      </c>
      <c r="I319" s="37" t="s">
        <v>3423</v>
      </c>
      <c r="J319" s="53">
        <v>338151</v>
      </c>
    </row>
    <row r="320" spans="1:10" x14ac:dyDescent="0.25">
      <c r="A320" s="37">
        <v>815</v>
      </c>
      <c r="B320" s="37">
        <v>1222100000</v>
      </c>
      <c r="C320" s="37">
        <v>1176042</v>
      </c>
      <c r="D320" s="37" t="s">
        <v>3967</v>
      </c>
      <c r="E320" s="37" t="s">
        <v>3424</v>
      </c>
      <c r="F320" s="37">
        <v>0</v>
      </c>
      <c r="G320" s="37" t="s">
        <v>3683</v>
      </c>
      <c r="H320" s="37" t="s">
        <v>3968</v>
      </c>
      <c r="I320" s="37" t="s">
        <v>3423</v>
      </c>
      <c r="J320" s="53">
        <v>53948.160000000003</v>
      </c>
    </row>
    <row r="321" spans="1:10" x14ac:dyDescent="0.25">
      <c r="A321" s="37">
        <v>815</v>
      </c>
      <c r="B321" s="37">
        <v>1222100000</v>
      </c>
      <c r="C321" s="37">
        <v>1176449</v>
      </c>
      <c r="D321" s="37" t="s">
        <v>5522</v>
      </c>
      <c r="E321" s="37" t="s">
        <v>3424</v>
      </c>
      <c r="F321" s="37">
        <v>0</v>
      </c>
      <c r="G321" s="37" t="s">
        <v>3442</v>
      </c>
      <c r="H321" s="37" t="s">
        <v>5523</v>
      </c>
      <c r="I321" s="37" t="s">
        <v>3423</v>
      </c>
      <c r="J321" s="53">
        <v>21582</v>
      </c>
    </row>
    <row r="322" spans="1:10" x14ac:dyDescent="0.25">
      <c r="A322" s="37">
        <v>815</v>
      </c>
      <c r="B322" s="37">
        <v>1222100000</v>
      </c>
      <c r="C322" s="37">
        <v>1177585</v>
      </c>
      <c r="D322" s="37" t="s">
        <v>3969</v>
      </c>
      <c r="E322" s="37" t="s">
        <v>3424</v>
      </c>
      <c r="F322" s="37">
        <v>0</v>
      </c>
      <c r="G322" s="37" t="s">
        <v>3571</v>
      </c>
      <c r="H322" s="37" t="s">
        <v>3970</v>
      </c>
      <c r="I322" s="37" t="s">
        <v>3423</v>
      </c>
      <c r="J322" s="53">
        <v>383460</v>
      </c>
    </row>
    <row r="323" spans="1:10" x14ac:dyDescent="0.25">
      <c r="A323" s="37">
        <v>815</v>
      </c>
      <c r="B323" s="37">
        <v>1222100000</v>
      </c>
      <c r="C323" s="37">
        <v>1177825</v>
      </c>
      <c r="D323" s="37" t="s">
        <v>3971</v>
      </c>
      <c r="E323" s="37" t="s">
        <v>3424</v>
      </c>
      <c r="F323" s="37">
        <v>0</v>
      </c>
      <c r="G323" s="37" t="s">
        <v>3515</v>
      </c>
      <c r="H323" s="37" t="s">
        <v>3972</v>
      </c>
      <c r="I323" s="37" t="s">
        <v>3423</v>
      </c>
      <c r="J323" s="53">
        <v>3686.4</v>
      </c>
    </row>
    <row r="324" spans="1:10" x14ac:dyDescent="0.25">
      <c r="A324" s="37">
        <v>815</v>
      </c>
      <c r="B324" s="37">
        <v>1222100000</v>
      </c>
      <c r="C324" s="37">
        <v>1177960</v>
      </c>
      <c r="D324" s="37" t="s">
        <v>3973</v>
      </c>
      <c r="E324" s="37" t="s">
        <v>3424</v>
      </c>
      <c r="F324" s="37">
        <v>0</v>
      </c>
      <c r="G324" s="37" t="s">
        <v>3571</v>
      </c>
      <c r="H324" s="37" t="s">
        <v>3974</v>
      </c>
      <c r="I324" s="37" t="s">
        <v>3423</v>
      </c>
      <c r="J324" s="53">
        <v>126696</v>
      </c>
    </row>
    <row r="325" spans="1:10" x14ac:dyDescent="0.25">
      <c r="A325" s="37">
        <v>815</v>
      </c>
      <c r="B325" s="37">
        <v>1222100000</v>
      </c>
      <c r="C325" s="37">
        <v>1178139</v>
      </c>
      <c r="D325" s="37" t="s">
        <v>3975</v>
      </c>
      <c r="E325" s="37" t="s">
        <v>3424</v>
      </c>
      <c r="F325" s="37">
        <v>0</v>
      </c>
      <c r="G325" s="37" t="s">
        <v>159</v>
      </c>
      <c r="H325" s="37" t="s">
        <v>3976</v>
      </c>
      <c r="I325" s="37" t="s">
        <v>3423</v>
      </c>
      <c r="J325" s="53">
        <v>1072639.8</v>
      </c>
    </row>
    <row r="326" spans="1:10" x14ac:dyDescent="0.25">
      <c r="A326" s="37">
        <v>815</v>
      </c>
      <c r="B326" s="37">
        <v>1222100000</v>
      </c>
      <c r="C326" s="37">
        <v>1178312</v>
      </c>
      <c r="D326" s="37" t="s">
        <v>3977</v>
      </c>
      <c r="E326" s="37" t="s">
        <v>3424</v>
      </c>
      <c r="F326" s="37">
        <v>0</v>
      </c>
      <c r="G326" s="37" t="s">
        <v>3571</v>
      </c>
      <c r="H326" s="37" t="s">
        <v>3978</v>
      </c>
      <c r="I326" s="37" t="s">
        <v>3423</v>
      </c>
      <c r="J326" s="53">
        <v>1563894</v>
      </c>
    </row>
    <row r="327" spans="1:10" x14ac:dyDescent="0.25">
      <c r="A327" s="37">
        <v>815</v>
      </c>
      <c r="B327" s="37">
        <v>1222100000</v>
      </c>
      <c r="C327" s="37">
        <v>1178343</v>
      </c>
      <c r="D327" s="37" t="s">
        <v>3979</v>
      </c>
      <c r="E327" s="37" t="s">
        <v>3424</v>
      </c>
      <c r="F327" s="37">
        <v>20020</v>
      </c>
      <c r="G327" s="37" t="s">
        <v>3515</v>
      </c>
      <c r="H327" s="37" t="s">
        <v>3980</v>
      </c>
      <c r="I327" s="37" t="s">
        <v>3423</v>
      </c>
      <c r="J327" s="53">
        <v>22027743.59</v>
      </c>
    </row>
    <row r="328" spans="1:10" x14ac:dyDescent="0.25">
      <c r="A328" s="37">
        <v>815</v>
      </c>
      <c r="B328" s="37">
        <v>1222100000</v>
      </c>
      <c r="C328" s="37">
        <v>1178355</v>
      </c>
      <c r="D328" s="37" t="s">
        <v>5524</v>
      </c>
      <c r="E328" s="37" t="s">
        <v>3424</v>
      </c>
      <c r="F328" s="37">
        <v>0</v>
      </c>
      <c r="G328" s="37" t="s">
        <v>3571</v>
      </c>
      <c r="H328" s="37" t="s">
        <v>5525</v>
      </c>
      <c r="I328" s="37" t="s">
        <v>3423</v>
      </c>
      <c r="J328" s="53">
        <v>28584</v>
      </c>
    </row>
    <row r="329" spans="1:10" x14ac:dyDescent="0.25">
      <c r="A329" s="37">
        <v>815</v>
      </c>
      <c r="B329" s="37">
        <v>1222100000</v>
      </c>
      <c r="C329" s="37">
        <v>1178579</v>
      </c>
      <c r="D329" s="37" t="s">
        <v>3981</v>
      </c>
      <c r="E329" s="37" t="s">
        <v>3424</v>
      </c>
      <c r="F329" s="37">
        <v>0</v>
      </c>
      <c r="G329" s="37" t="s">
        <v>3571</v>
      </c>
      <c r="H329" s="37" t="s">
        <v>3982</v>
      </c>
      <c r="I329" s="37" t="s">
        <v>3423</v>
      </c>
      <c r="J329" s="53">
        <v>128973</v>
      </c>
    </row>
    <row r="330" spans="1:10" x14ac:dyDescent="0.25">
      <c r="A330" s="37">
        <v>815</v>
      </c>
      <c r="B330" s="37">
        <v>1222100000</v>
      </c>
      <c r="C330" s="37">
        <v>1178679</v>
      </c>
      <c r="D330" s="37" t="s">
        <v>3983</v>
      </c>
      <c r="E330" s="37" t="s">
        <v>3424</v>
      </c>
      <c r="F330" s="37">
        <v>80000</v>
      </c>
      <c r="G330" s="37" t="s">
        <v>143</v>
      </c>
      <c r="H330" s="37" t="s">
        <v>3984</v>
      </c>
      <c r="I330" s="37" t="s">
        <v>3423</v>
      </c>
      <c r="J330" s="53">
        <v>8285190.1600000001</v>
      </c>
    </row>
    <row r="331" spans="1:10" x14ac:dyDescent="0.25">
      <c r="A331" s="37">
        <v>815</v>
      </c>
      <c r="B331" s="37">
        <v>1222100000</v>
      </c>
      <c r="C331" s="37">
        <v>1178832</v>
      </c>
      <c r="D331" s="37" t="s">
        <v>3985</v>
      </c>
      <c r="E331" s="37" t="s">
        <v>3424</v>
      </c>
      <c r="F331" s="37">
        <v>0</v>
      </c>
      <c r="G331" s="37" t="s">
        <v>159</v>
      </c>
      <c r="H331" s="37" t="s">
        <v>3986</v>
      </c>
      <c r="I331" s="37" t="s">
        <v>3423</v>
      </c>
      <c r="J331" s="53">
        <v>112056</v>
      </c>
    </row>
    <row r="332" spans="1:10" x14ac:dyDescent="0.25">
      <c r="A332" s="37">
        <v>815</v>
      </c>
      <c r="B332" s="37">
        <v>1222100000</v>
      </c>
      <c r="C332" s="37">
        <v>1179177</v>
      </c>
      <c r="D332" s="37" t="s">
        <v>2425</v>
      </c>
      <c r="E332" s="37" t="s">
        <v>3424</v>
      </c>
      <c r="F332" s="37">
        <v>0</v>
      </c>
      <c r="G332" s="37" t="s">
        <v>157</v>
      </c>
      <c r="H332" s="37" t="s">
        <v>5526</v>
      </c>
      <c r="I332" s="37" t="s">
        <v>3423</v>
      </c>
      <c r="J332" s="53">
        <v>355718.86</v>
      </c>
    </row>
    <row r="333" spans="1:10" x14ac:dyDescent="0.25">
      <c r="A333" s="37">
        <v>815</v>
      </c>
      <c r="B333" s="37">
        <v>1222100000</v>
      </c>
      <c r="C333" s="37">
        <v>1179553</v>
      </c>
      <c r="D333" s="37" t="s">
        <v>263</v>
      </c>
      <c r="E333" s="37" t="s">
        <v>3424</v>
      </c>
      <c r="F333" s="37">
        <v>0</v>
      </c>
      <c r="G333" s="37" t="s">
        <v>159</v>
      </c>
      <c r="H333" s="37" t="s">
        <v>3987</v>
      </c>
      <c r="I333" s="37" t="s">
        <v>3423</v>
      </c>
      <c r="J333" s="53">
        <v>33624342</v>
      </c>
    </row>
    <row r="334" spans="1:10" x14ac:dyDescent="0.25">
      <c r="A334" s="37">
        <v>815</v>
      </c>
      <c r="B334" s="37">
        <v>1222100000</v>
      </c>
      <c r="C334" s="37">
        <v>1179919</v>
      </c>
      <c r="D334" s="37" t="s">
        <v>3988</v>
      </c>
      <c r="E334" s="37" t="s">
        <v>3424</v>
      </c>
      <c r="F334" s="37">
        <v>0</v>
      </c>
      <c r="G334" s="37" t="s">
        <v>3694</v>
      </c>
      <c r="H334" s="37" t="s">
        <v>3989</v>
      </c>
      <c r="I334" s="37" t="s">
        <v>3423</v>
      </c>
      <c r="J334" s="53">
        <v>400958.9</v>
      </c>
    </row>
    <row r="335" spans="1:10" x14ac:dyDescent="0.25">
      <c r="A335" s="37">
        <v>815</v>
      </c>
      <c r="B335" s="37">
        <v>1222100000</v>
      </c>
      <c r="C335" s="37">
        <v>1180311</v>
      </c>
      <c r="D335" s="37" t="s">
        <v>779</v>
      </c>
      <c r="E335" s="37" t="s">
        <v>3424</v>
      </c>
      <c r="F335" s="37">
        <v>0</v>
      </c>
      <c r="G335" s="37" t="s">
        <v>4238</v>
      </c>
      <c r="H335" s="37" t="s">
        <v>5527</v>
      </c>
      <c r="I335" s="37" t="s">
        <v>3423</v>
      </c>
      <c r="J335" s="53">
        <v>17604.62</v>
      </c>
    </row>
    <row r="336" spans="1:10" x14ac:dyDescent="0.25">
      <c r="A336" s="37">
        <v>815</v>
      </c>
      <c r="B336" s="37">
        <v>1222100000</v>
      </c>
      <c r="C336" s="37">
        <v>1180715</v>
      </c>
      <c r="D336" s="37" t="s">
        <v>1751</v>
      </c>
      <c r="E336" s="37" t="s">
        <v>3424</v>
      </c>
      <c r="F336" s="37">
        <v>80000</v>
      </c>
      <c r="G336" s="37" t="s">
        <v>3434</v>
      </c>
      <c r="H336" s="37" t="s">
        <v>3990</v>
      </c>
      <c r="I336" s="37" t="s">
        <v>3423</v>
      </c>
      <c r="J336" s="53">
        <v>1148053.2</v>
      </c>
    </row>
    <row r="337" spans="1:10" x14ac:dyDescent="0.25">
      <c r="A337" s="37">
        <v>815</v>
      </c>
      <c r="B337" s="37">
        <v>1222100000</v>
      </c>
      <c r="C337" s="37">
        <v>1180717</v>
      </c>
      <c r="D337" s="37" t="s">
        <v>5528</v>
      </c>
      <c r="E337" s="37" t="s">
        <v>3424</v>
      </c>
      <c r="F337" s="37">
        <v>0</v>
      </c>
      <c r="G337" s="37" t="s">
        <v>159</v>
      </c>
      <c r="H337" s="37" t="s">
        <v>5529</v>
      </c>
      <c r="I337" s="37" t="s">
        <v>3423</v>
      </c>
      <c r="J337" s="53">
        <v>8784</v>
      </c>
    </row>
    <row r="338" spans="1:10" x14ac:dyDescent="0.25">
      <c r="A338" s="37">
        <v>815</v>
      </c>
      <c r="B338" s="37">
        <v>1222100000</v>
      </c>
      <c r="C338" s="37">
        <v>1181198</v>
      </c>
      <c r="D338" s="37" t="s">
        <v>5530</v>
      </c>
      <c r="E338" s="37" t="s">
        <v>3424</v>
      </c>
      <c r="F338" s="37">
        <v>0</v>
      </c>
      <c r="G338" s="37" t="s">
        <v>143</v>
      </c>
      <c r="H338" s="37" t="s">
        <v>5531</v>
      </c>
      <c r="I338" s="37" t="s">
        <v>3423</v>
      </c>
      <c r="J338" s="53">
        <v>42336</v>
      </c>
    </row>
    <row r="339" spans="1:10" x14ac:dyDescent="0.25">
      <c r="A339" s="37">
        <v>815</v>
      </c>
      <c r="B339" s="37">
        <v>1222100000</v>
      </c>
      <c r="C339" s="37">
        <v>1181581</v>
      </c>
      <c r="D339" s="37" t="s">
        <v>3991</v>
      </c>
      <c r="E339" s="37" t="s">
        <v>3424</v>
      </c>
      <c r="F339" s="37">
        <v>0</v>
      </c>
      <c r="G339" s="37" t="s">
        <v>3992</v>
      </c>
      <c r="H339" s="37" t="s">
        <v>3993</v>
      </c>
      <c r="I339" s="37" t="s">
        <v>3423</v>
      </c>
      <c r="J339" s="53">
        <v>25344</v>
      </c>
    </row>
    <row r="340" spans="1:10" x14ac:dyDescent="0.25">
      <c r="A340" s="37">
        <v>815</v>
      </c>
      <c r="B340" s="37">
        <v>1222100000</v>
      </c>
      <c r="C340" s="37">
        <v>1181889</v>
      </c>
      <c r="D340" s="37" t="s">
        <v>3994</v>
      </c>
      <c r="E340" s="37" t="s">
        <v>3424</v>
      </c>
      <c r="F340" s="37">
        <v>0</v>
      </c>
      <c r="G340" s="37" t="s">
        <v>3683</v>
      </c>
      <c r="H340" s="37" t="s">
        <v>3995</v>
      </c>
      <c r="I340" s="37" t="s">
        <v>3423</v>
      </c>
      <c r="J340" s="53">
        <v>151738.97</v>
      </c>
    </row>
    <row r="341" spans="1:10" x14ac:dyDescent="0.25">
      <c r="A341" s="37">
        <v>815</v>
      </c>
      <c r="B341" s="37">
        <v>1222100000</v>
      </c>
      <c r="C341" s="37">
        <v>1182160</v>
      </c>
      <c r="D341" s="37" t="s">
        <v>3998</v>
      </c>
      <c r="E341" s="37" t="s">
        <v>3424</v>
      </c>
      <c r="F341" s="37">
        <v>0</v>
      </c>
      <c r="G341" s="37" t="s">
        <v>3571</v>
      </c>
      <c r="H341" s="37" t="s">
        <v>3999</v>
      </c>
      <c r="I341" s="37" t="s">
        <v>3423</v>
      </c>
      <c r="J341" s="53">
        <v>235644</v>
      </c>
    </row>
    <row r="342" spans="1:10" x14ac:dyDescent="0.25">
      <c r="A342" s="37">
        <v>815</v>
      </c>
      <c r="B342" s="37">
        <v>1222100000</v>
      </c>
      <c r="C342" s="37">
        <v>1182694</v>
      </c>
      <c r="D342" s="37" t="s">
        <v>4000</v>
      </c>
      <c r="E342" s="37" t="s">
        <v>3424</v>
      </c>
      <c r="F342" s="37">
        <v>0</v>
      </c>
      <c r="G342" s="37" t="s">
        <v>3478</v>
      </c>
      <c r="H342" s="37" t="s">
        <v>4001</v>
      </c>
      <c r="I342" s="37" t="s">
        <v>3423</v>
      </c>
      <c r="J342" s="53">
        <v>14580</v>
      </c>
    </row>
    <row r="343" spans="1:10" x14ac:dyDescent="0.25">
      <c r="A343" s="37">
        <v>815</v>
      </c>
      <c r="B343" s="37">
        <v>1222100000</v>
      </c>
      <c r="C343" s="37">
        <v>1182868</v>
      </c>
      <c r="D343" s="37" t="s">
        <v>5532</v>
      </c>
      <c r="E343" s="37" t="s">
        <v>3424</v>
      </c>
      <c r="F343" s="37">
        <v>0</v>
      </c>
      <c r="G343" s="37" t="s">
        <v>3554</v>
      </c>
      <c r="H343" s="37" t="s">
        <v>5533</v>
      </c>
      <c r="I343" s="37" t="s">
        <v>3423</v>
      </c>
      <c r="J343" s="53">
        <v>5700</v>
      </c>
    </row>
    <row r="344" spans="1:10" x14ac:dyDescent="0.25">
      <c r="A344" s="37">
        <v>815</v>
      </c>
      <c r="B344" s="37">
        <v>1222100000</v>
      </c>
      <c r="C344" s="37">
        <v>1182881</v>
      </c>
      <c r="D344" s="37" t="s">
        <v>4002</v>
      </c>
      <c r="E344" s="37" t="s">
        <v>3424</v>
      </c>
      <c r="F344" s="37">
        <v>0</v>
      </c>
      <c r="G344" s="37" t="s">
        <v>3455</v>
      </c>
      <c r="H344" s="37" t="s">
        <v>4003</v>
      </c>
      <c r="I344" s="37" t="s">
        <v>3423</v>
      </c>
      <c r="J344" s="53">
        <v>1265215.1000000001</v>
      </c>
    </row>
    <row r="345" spans="1:10" x14ac:dyDescent="0.25">
      <c r="A345" s="37">
        <v>815</v>
      </c>
      <c r="B345" s="37">
        <v>1222100000</v>
      </c>
      <c r="C345" s="37">
        <v>1182922</v>
      </c>
      <c r="D345" s="37" t="s">
        <v>4004</v>
      </c>
      <c r="E345" s="37" t="s">
        <v>3424</v>
      </c>
      <c r="F345" s="37">
        <v>0</v>
      </c>
      <c r="G345" s="37" t="s">
        <v>3455</v>
      </c>
      <c r="H345" s="37" t="s">
        <v>4005</v>
      </c>
      <c r="I345" s="37" t="s">
        <v>3423</v>
      </c>
      <c r="J345" s="53">
        <v>1931018.92</v>
      </c>
    </row>
    <row r="346" spans="1:10" x14ac:dyDescent="0.25">
      <c r="A346" s="37">
        <v>815</v>
      </c>
      <c r="B346" s="37">
        <v>1222100000</v>
      </c>
      <c r="C346" s="37">
        <v>1182923</v>
      </c>
      <c r="D346" s="37" t="s">
        <v>5534</v>
      </c>
      <c r="E346" s="37" t="s">
        <v>3424</v>
      </c>
      <c r="F346" s="37">
        <v>0</v>
      </c>
      <c r="G346" s="37" t="s">
        <v>3455</v>
      </c>
      <c r="H346" s="37" t="s">
        <v>5535</v>
      </c>
      <c r="I346" s="37" t="s">
        <v>3423</v>
      </c>
      <c r="J346" s="53">
        <v>265036.79999999999</v>
      </c>
    </row>
    <row r="347" spans="1:10" x14ac:dyDescent="0.25">
      <c r="A347" s="37">
        <v>815</v>
      </c>
      <c r="B347" s="37">
        <v>1222100000</v>
      </c>
      <c r="C347" s="37">
        <v>1182965</v>
      </c>
      <c r="D347" s="37" t="s">
        <v>5536</v>
      </c>
      <c r="E347" s="37" t="s">
        <v>3424</v>
      </c>
      <c r="F347" s="37">
        <v>0</v>
      </c>
      <c r="G347" s="37" t="s">
        <v>5537</v>
      </c>
      <c r="H347" s="37" t="s">
        <v>5538</v>
      </c>
      <c r="I347" s="37" t="s">
        <v>3423</v>
      </c>
      <c r="J347" s="53">
        <v>576582</v>
      </c>
    </row>
    <row r="348" spans="1:10" x14ac:dyDescent="0.25">
      <c r="A348" s="37">
        <v>815</v>
      </c>
      <c r="B348" s="37">
        <v>1222100000</v>
      </c>
      <c r="C348" s="37">
        <v>1183034</v>
      </c>
      <c r="D348" s="37" t="s">
        <v>5539</v>
      </c>
      <c r="E348" s="37" t="s">
        <v>3424</v>
      </c>
      <c r="F348" s="37">
        <v>0</v>
      </c>
      <c r="G348" s="37" t="s">
        <v>3455</v>
      </c>
      <c r="H348" s="37" t="s">
        <v>5540</v>
      </c>
      <c r="I348" s="37" t="s">
        <v>3423</v>
      </c>
      <c r="J348" s="53">
        <v>4612.8</v>
      </c>
    </row>
    <row r="349" spans="1:10" x14ac:dyDescent="0.25">
      <c r="A349" s="37">
        <v>815</v>
      </c>
      <c r="B349" s="37">
        <v>1222100000</v>
      </c>
      <c r="C349" s="37">
        <v>1183089</v>
      </c>
      <c r="D349" s="37" t="s">
        <v>5541</v>
      </c>
      <c r="E349" s="37" t="s">
        <v>3424</v>
      </c>
      <c r="F349" s="37">
        <v>0</v>
      </c>
      <c r="G349" s="37" t="s">
        <v>3455</v>
      </c>
      <c r="H349" s="37" t="s">
        <v>5542</v>
      </c>
      <c r="I349" s="37" t="s">
        <v>3423</v>
      </c>
      <c r="J349" s="53">
        <v>598428</v>
      </c>
    </row>
    <row r="350" spans="1:10" x14ac:dyDescent="0.25">
      <c r="A350" s="37">
        <v>815</v>
      </c>
      <c r="B350" s="37">
        <v>1222100000</v>
      </c>
      <c r="C350" s="37">
        <v>1183200</v>
      </c>
      <c r="D350" s="37" t="s">
        <v>5543</v>
      </c>
      <c r="E350" s="37" t="s">
        <v>3424</v>
      </c>
      <c r="F350" s="37">
        <v>0</v>
      </c>
      <c r="G350" s="37" t="s">
        <v>159</v>
      </c>
      <c r="H350" s="37" t="s">
        <v>5544</v>
      </c>
      <c r="I350" s="37" t="s">
        <v>3423</v>
      </c>
      <c r="J350" s="53">
        <v>28737</v>
      </c>
    </row>
    <row r="351" spans="1:10" x14ac:dyDescent="0.25">
      <c r="A351" s="37">
        <v>815</v>
      </c>
      <c r="B351" s="37">
        <v>1222100000</v>
      </c>
      <c r="C351" s="37">
        <v>1183304</v>
      </c>
      <c r="D351" s="37" t="s">
        <v>4006</v>
      </c>
      <c r="E351" s="37" t="s">
        <v>3424</v>
      </c>
      <c r="F351" s="37">
        <v>0</v>
      </c>
      <c r="G351" s="37" t="s">
        <v>159</v>
      </c>
      <c r="H351" s="37" t="s">
        <v>4007</v>
      </c>
      <c r="I351" s="37" t="s">
        <v>3423</v>
      </c>
      <c r="J351" s="53">
        <v>1008186.34</v>
      </c>
    </row>
    <row r="352" spans="1:10" x14ac:dyDescent="0.25">
      <c r="A352" s="37">
        <v>815</v>
      </c>
      <c r="B352" s="37">
        <v>1222100000</v>
      </c>
      <c r="C352" s="37">
        <v>1183501</v>
      </c>
      <c r="D352" s="37" t="s">
        <v>4008</v>
      </c>
      <c r="E352" s="37" t="s">
        <v>3424</v>
      </c>
      <c r="F352" s="37">
        <v>0</v>
      </c>
      <c r="G352" s="37" t="s">
        <v>3478</v>
      </c>
      <c r="H352" s="37" t="s">
        <v>4009</v>
      </c>
      <c r="I352" s="37" t="s">
        <v>3423</v>
      </c>
      <c r="J352" s="53">
        <v>74698.8</v>
      </c>
    </row>
    <row r="353" spans="1:10" x14ac:dyDescent="0.25">
      <c r="A353" s="37">
        <v>815</v>
      </c>
      <c r="B353" s="37">
        <v>1222100000</v>
      </c>
      <c r="C353" s="37">
        <v>1183686</v>
      </c>
      <c r="D353" s="37" t="s">
        <v>4010</v>
      </c>
      <c r="E353" s="37" t="s">
        <v>3424</v>
      </c>
      <c r="F353" s="37">
        <v>0</v>
      </c>
      <c r="G353" s="37" t="s">
        <v>143</v>
      </c>
      <c r="H353" s="37" t="s">
        <v>4011</v>
      </c>
      <c r="I353" s="37" t="s">
        <v>3423</v>
      </c>
      <c r="J353" s="53">
        <v>950966.4</v>
      </c>
    </row>
    <row r="354" spans="1:10" x14ac:dyDescent="0.25">
      <c r="A354" s="37">
        <v>815</v>
      </c>
      <c r="B354" s="37">
        <v>1222100000</v>
      </c>
      <c r="C354" s="37">
        <v>1183784</v>
      </c>
      <c r="D354" s="37" t="s">
        <v>4012</v>
      </c>
      <c r="E354" s="37" t="s">
        <v>3424</v>
      </c>
      <c r="F354" s="37">
        <v>0</v>
      </c>
      <c r="G354" s="37" t="s">
        <v>159</v>
      </c>
      <c r="H354" s="37" t="s">
        <v>4013</v>
      </c>
      <c r="I354" s="37" t="s">
        <v>3423</v>
      </c>
      <c r="J354" s="53">
        <v>506580</v>
      </c>
    </row>
    <row r="355" spans="1:10" x14ac:dyDescent="0.25">
      <c r="A355" s="37">
        <v>815</v>
      </c>
      <c r="B355" s="37">
        <v>1222100000</v>
      </c>
      <c r="C355" s="37">
        <v>1183834</v>
      </c>
      <c r="D355" s="37" t="s">
        <v>1070</v>
      </c>
      <c r="E355" s="37" t="s">
        <v>3424</v>
      </c>
      <c r="F355" s="37">
        <v>0</v>
      </c>
      <c r="G355" s="37" t="s">
        <v>159</v>
      </c>
      <c r="H355" s="37" t="s">
        <v>5545</v>
      </c>
      <c r="I355" s="37" t="s">
        <v>3423</v>
      </c>
      <c r="J355" s="53">
        <v>19608</v>
      </c>
    </row>
    <row r="356" spans="1:10" x14ac:dyDescent="0.25">
      <c r="A356" s="37">
        <v>815</v>
      </c>
      <c r="B356" s="37">
        <v>1222100000</v>
      </c>
      <c r="C356" s="37">
        <v>1184143</v>
      </c>
      <c r="D356" s="37" t="s">
        <v>507</v>
      </c>
      <c r="E356" s="37" t="s">
        <v>3424</v>
      </c>
      <c r="F356" s="37">
        <v>0</v>
      </c>
      <c r="G356" s="37" t="s">
        <v>159</v>
      </c>
      <c r="H356" s="37" t="s">
        <v>5546</v>
      </c>
      <c r="I356" s="37" t="s">
        <v>3423</v>
      </c>
      <c r="J356" s="53">
        <v>176430</v>
      </c>
    </row>
    <row r="357" spans="1:10" x14ac:dyDescent="0.25">
      <c r="A357" s="37">
        <v>815</v>
      </c>
      <c r="B357" s="37">
        <v>1222100000</v>
      </c>
      <c r="C357" s="37">
        <v>1184714</v>
      </c>
      <c r="D357" s="37" t="s">
        <v>1690</v>
      </c>
      <c r="E357" s="37" t="s">
        <v>3424</v>
      </c>
      <c r="F357" s="37">
        <v>0</v>
      </c>
      <c r="G357" s="37" t="s">
        <v>143</v>
      </c>
      <c r="H357" s="37" t="s">
        <v>5547</v>
      </c>
      <c r="I357" s="37" t="s">
        <v>3423</v>
      </c>
      <c r="J357" s="53">
        <v>280639.2</v>
      </c>
    </row>
    <row r="358" spans="1:10" x14ac:dyDescent="0.25">
      <c r="A358" s="37">
        <v>815</v>
      </c>
      <c r="B358" s="37">
        <v>1222100000</v>
      </c>
      <c r="C358" s="37">
        <v>1184832</v>
      </c>
      <c r="D358" s="37" t="s">
        <v>4016</v>
      </c>
      <c r="E358" s="37" t="s">
        <v>3424</v>
      </c>
      <c r="F358" s="37">
        <v>0</v>
      </c>
      <c r="G358" s="37" t="s">
        <v>159</v>
      </c>
      <c r="H358" s="37" t="s">
        <v>4017</v>
      </c>
      <c r="I358" s="37" t="s">
        <v>3423</v>
      </c>
      <c r="J358" s="53">
        <v>167982</v>
      </c>
    </row>
    <row r="359" spans="1:10" x14ac:dyDescent="0.25">
      <c r="A359" s="37">
        <v>815</v>
      </c>
      <c r="B359" s="37">
        <v>1222100000</v>
      </c>
      <c r="C359" s="37">
        <v>1185754</v>
      </c>
      <c r="D359" s="37" t="s">
        <v>4020</v>
      </c>
      <c r="E359" s="37" t="s">
        <v>3424</v>
      </c>
      <c r="F359" s="37">
        <v>0</v>
      </c>
      <c r="G359" s="37" t="s">
        <v>3515</v>
      </c>
      <c r="H359" s="37" t="s">
        <v>4021</v>
      </c>
      <c r="I359" s="37" t="s">
        <v>3423</v>
      </c>
      <c r="J359" s="53">
        <v>12008188.48</v>
      </c>
    </row>
    <row r="360" spans="1:10" x14ac:dyDescent="0.25">
      <c r="A360" s="37">
        <v>815</v>
      </c>
      <c r="B360" s="37">
        <v>1222100000</v>
      </c>
      <c r="C360" s="37">
        <v>1187373</v>
      </c>
      <c r="D360" s="37" t="s">
        <v>1458</v>
      </c>
      <c r="E360" s="37" t="s">
        <v>3424</v>
      </c>
      <c r="F360" s="37">
        <v>0</v>
      </c>
      <c r="G360" s="37" t="s">
        <v>3455</v>
      </c>
      <c r="H360" s="37" t="s">
        <v>4024</v>
      </c>
      <c r="I360" s="37" t="s">
        <v>3423</v>
      </c>
      <c r="J360" s="53">
        <v>4950</v>
      </c>
    </row>
    <row r="361" spans="1:10" x14ac:dyDescent="0.25">
      <c r="A361" s="37">
        <v>815</v>
      </c>
      <c r="B361" s="37">
        <v>1222100000</v>
      </c>
      <c r="C361" s="37">
        <v>1187790</v>
      </c>
      <c r="D361" s="37" t="s">
        <v>5548</v>
      </c>
      <c r="E361" s="37" t="s">
        <v>3424</v>
      </c>
      <c r="F361" s="37">
        <v>0</v>
      </c>
      <c r="G361" s="37" t="s">
        <v>159</v>
      </c>
      <c r="H361" s="37" t="s">
        <v>5549</v>
      </c>
      <c r="I361" s="37" t="s">
        <v>3423</v>
      </c>
      <c r="J361" s="53">
        <v>32484.959999999999</v>
      </c>
    </row>
    <row r="362" spans="1:10" x14ac:dyDescent="0.25">
      <c r="A362" s="37">
        <v>815</v>
      </c>
      <c r="B362" s="37">
        <v>1222100000</v>
      </c>
      <c r="C362" s="37">
        <v>1187891</v>
      </c>
      <c r="D362" s="37" t="s">
        <v>4025</v>
      </c>
      <c r="E362" s="37" t="s">
        <v>3424</v>
      </c>
      <c r="F362" s="37">
        <v>0</v>
      </c>
      <c r="G362" s="37" t="s">
        <v>3437</v>
      </c>
      <c r="H362" s="37" t="s">
        <v>4026</v>
      </c>
      <c r="I362" s="37" t="s">
        <v>3423</v>
      </c>
      <c r="J362" s="53">
        <v>236052</v>
      </c>
    </row>
    <row r="363" spans="1:10" x14ac:dyDescent="0.25">
      <c r="A363" s="37">
        <v>815</v>
      </c>
      <c r="B363" s="37">
        <v>1222100000</v>
      </c>
      <c r="C363" s="37">
        <v>1188200</v>
      </c>
      <c r="D363" s="37" t="s">
        <v>3327</v>
      </c>
      <c r="E363" s="37" t="s">
        <v>3424</v>
      </c>
      <c r="F363" s="37">
        <v>0</v>
      </c>
      <c r="G363" s="37" t="s">
        <v>3864</v>
      </c>
      <c r="H363" s="37" t="s">
        <v>4027</v>
      </c>
      <c r="I363" s="37" t="s">
        <v>3423</v>
      </c>
      <c r="J363" s="53">
        <v>85226.25</v>
      </c>
    </row>
    <row r="364" spans="1:10" x14ac:dyDescent="0.25">
      <c r="A364" s="37">
        <v>815</v>
      </c>
      <c r="B364" s="37">
        <v>1222100000</v>
      </c>
      <c r="C364" s="37">
        <v>1188776</v>
      </c>
      <c r="D364" s="37" t="s">
        <v>5550</v>
      </c>
      <c r="E364" s="37" t="s">
        <v>3424</v>
      </c>
      <c r="F364" s="37">
        <v>0</v>
      </c>
      <c r="G364" s="37" t="s">
        <v>3442</v>
      </c>
      <c r="H364" s="37" t="s">
        <v>5551</v>
      </c>
      <c r="I364" s="37" t="s">
        <v>3423</v>
      </c>
      <c r="J364" s="37">
        <v>-85680</v>
      </c>
    </row>
    <row r="365" spans="1:10" x14ac:dyDescent="0.25">
      <c r="A365" s="37">
        <v>815</v>
      </c>
      <c r="B365" s="37">
        <v>1222100000</v>
      </c>
      <c r="C365" s="37">
        <v>1189025</v>
      </c>
      <c r="D365" s="37" t="s">
        <v>1653</v>
      </c>
      <c r="E365" s="37" t="s">
        <v>3424</v>
      </c>
      <c r="F365" s="37">
        <v>0</v>
      </c>
      <c r="G365" s="37" t="s">
        <v>4032</v>
      </c>
      <c r="H365" s="37" t="s">
        <v>4033</v>
      </c>
      <c r="I365" s="37" t="s">
        <v>3423</v>
      </c>
      <c r="J365" s="53">
        <v>88676971.390000001</v>
      </c>
    </row>
    <row r="366" spans="1:10" x14ac:dyDescent="0.25">
      <c r="A366" s="37">
        <v>815</v>
      </c>
      <c r="B366" s="37">
        <v>1222100000</v>
      </c>
      <c r="C366" s="37">
        <v>1189573</v>
      </c>
      <c r="D366" s="37" t="s">
        <v>4034</v>
      </c>
      <c r="E366" s="37" t="s">
        <v>3424</v>
      </c>
      <c r="F366" s="37">
        <v>0</v>
      </c>
      <c r="G366" s="37" t="s">
        <v>143</v>
      </c>
      <c r="H366" s="37" t="s">
        <v>4035</v>
      </c>
      <c r="I366" s="37" t="s">
        <v>3423</v>
      </c>
      <c r="J366" s="53">
        <v>389916</v>
      </c>
    </row>
    <row r="367" spans="1:10" x14ac:dyDescent="0.25">
      <c r="A367" s="37">
        <v>815</v>
      </c>
      <c r="B367" s="37">
        <v>1222100000</v>
      </c>
      <c r="C367" s="37">
        <v>1189671</v>
      </c>
      <c r="D367" s="37" t="s">
        <v>5552</v>
      </c>
      <c r="E367" s="37" t="s">
        <v>3424</v>
      </c>
      <c r="F367" s="37">
        <v>0</v>
      </c>
      <c r="G367" s="37" t="s">
        <v>143</v>
      </c>
      <c r="H367" s="37" t="s">
        <v>5553</v>
      </c>
      <c r="I367" s="37" t="s">
        <v>3423</v>
      </c>
      <c r="J367" s="53">
        <v>12864</v>
      </c>
    </row>
    <row r="368" spans="1:10" x14ac:dyDescent="0.25">
      <c r="A368" s="37">
        <v>815</v>
      </c>
      <c r="B368" s="37">
        <v>1222100000</v>
      </c>
      <c r="C368" s="37">
        <v>1189976</v>
      </c>
      <c r="D368" s="37" t="s">
        <v>88</v>
      </c>
      <c r="E368" s="37" t="s">
        <v>3424</v>
      </c>
      <c r="F368" s="37">
        <v>0</v>
      </c>
      <c r="G368" s="37" t="s">
        <v>3780</v>
      </c>
      <c r="H368" s="37" t="s">
        <v>5554</v>
      </c>
      <c r="I368" s="37" t="s">
        <v>3423</v>
      </c>
      <c r="J368" s="53">
        <v>368088</v>
      </c>
    </row>
    <row r="369" spans="1:10" x14ac:dyDescent="0.25">
      <c r="A369" s="37">
        <v>815</v>
      </c>
      <c r="B369" s="37">
        <v>1222100000</v>
      </c>
      <c r="C369" s="37">
        <v>1190594</v>
      </c>
      <c r="D369" s="37" t="s">
        <v>4036</v>
      </c>
      <c r="E369" s="37" t="s">
        <v>3424</v>
      </c>
      <c r="F369" s="37">
        <v>80000</v>
      </c>
      <c r="G369" s="37" t="s">
        <v>143</v>
      </c>
      <c r="H369" s="37" t="s">
        <v>4037</v>
      </c>
      <c r="I369" s="37" t="s">
        <v>3423</v>
      </c>
      <c r="J369" s="53">
        <v>137855.45000000001</v>
      </c>
    </row>
    <row r="370" spans="1:10" x14ac:dyDescent="0.25">
      <c r="A370" s="37">
        <v>815</v>
      </c>
      <c r="B370" s="37">
        <v>1222100000</v>
      </c>
      <c r="C370" s="37">
        <v>1190704</v>
      </c>
      <c r="D370" s="37" t="s">
        <v>4038</v>
      </c>
      <c r="E370" s="37" t="s">
        <v>3424</v>
      </c>
      <c r="F370" s="37">
        <v>0</v>
      </c>
      <c r="G370" s="37" t="s">
        <v>3442</v>
      </c>
      <c r="H370" s="37" t="s">
        <v>4039</v>
      </c>
      <c r="I370" s="37" t="s">
        <v>3423</v>
      </c>
      <c r="J370" s="53">
        <v>602970.31999999995</v>
      </c>
    </row>
    <row r="371" spans="1:10" x14ac:dyDescent="0.25">
      <c r="A371" s="37">
        <v>815</v>
      </c>
      <c r="B371" s="37">
        <v>1222100000</v>
      </c>
      <c r="C371" s="37">
        <v>1190798</v>
      </c>
      <c r="D371" s="37" t="s">
        <v>4040</v>
      </c>
      <c r="E371" s="37" t="s">
        <v>3424</v>
      </c>
      <c r="F371" s="37">
        <v>0</v>
      </c>
      <c r="G371" s="37" t="s">
        <v>4041</v>
      </c>
      <c r="H371" s="37" t="s">
        <v>4042</v>
      </c>
      <c r="I371" s="37" t="s">
        <v>3423</v>
      </c>
      <c r="J371" s="53">
        <v>2059452.34</v>
      </c>
    </row>
    <row r="372" spans="1:10" x14ac:dyDescent="0.25">
      <c r="A372" s="37">
        <v>815</v>
      </c>
      <c r="B372" s="37">
        <v>1222100000</v>
      </c>
      <c r="C372" s="37">
        <v>1190954</v>
      </c>
      <c r="D372" s="37" t="s">
        <v>2128</v>
      </c>
      <c r="E372" s="37" t="s">
        <v>3424</v>
      </c>
      <c r="F372" s="37">
        <v>0</v>
      </c>
      <c r="G372" s="37" t="s">
        <v>3554</v>
      </c>
      <c r="H372" s="37" t="s">
        <v>4043</v>
      </c>
      <c r="I372" s="37" t="s">
        <v>3423</v>
      </c>
      <c r="J372" s="53">
        <v>22481582.57</v>
      </c>
    </row>
    <row r="373" spans="1:10" x14ac:dyDescent="0.25">
      <c r="A373" s="37">
        <v>815</v>
      </c>
      <c r="B373" s="37">
        <v>1222100000</v>
      </c>
      <c r="C373" s="37">
        <v>1191390</v>
      </c>
      <c r="D373" s="37" t="s">
        <v>5555</v>
      </c>
      <c r="E373" s="37" t="s">
        <v>3424</v>
      </c>
      <c r="F373" s="37">
        <v>0</v>
      </c>
      <c r="G373" s="37" t="s">
        <v>3540</v>
      </c>
      <c r="H373" s="37" t="s">
        <v>5556</v>
      </c>
      <c r="I373" s="37" t="s">
        <v>3423</v>
      </c>
      <c r="J373" s="53">
        <v>731536.8</v>
      </c>
    </row>
    <row r="374" spans="1:10" x14ac:dyDescent="0.25">
      <c r="A374" s="37">
        <v>815</v>
      </c>
      <c r="B374" s="37">
        <v>1222100000</v>
      </c>
      <c r="C374" s="37">
        <v>1191594</v>
      </c>
      <c r="D374" s="37" t="s">
        <v>5557</v>
      </c>
      <c r="E374" s="37" t="s">
        <v>3424</v>
      </c>
      <c r="F374" s="37">
        <v>0</v>
      </c>
      <c r="G374" s="37" t="s">
        <v>3455</v>
      </c>
      <c r="H374" s="37" t="s">
        <v>5558</v>
      </c>
      <c r="I374" s="37" t="s">
        <v>3423</v>
      </c>
      <c r="J374" s="53">
        <v>2250</v>
      </c>
    </row>
    <row r="375" spans="1:10" x14ac:dyDescent="0.25">
      <c r="A375" s="37">
        <v>815</v>
      </c>
      <c r="B375" s="37">
        <v>1222100000</v>
      </c>
      <c r="C375" s="37">
        <v>1192088</v>
      </c>
      <c r="D375" s="37" t="s">
        <v>4046</v>
      </c>
      <c r="E375" s="37" t="s">
        <v>3424</v>
      </c>
      <c r="F375" s="37">
        <v>800000</v>
      </c>
      <c r="G375" s="37" t="s">
        <v>3714</v>
      </c>
      <c r="H375" s="37" t="s">
        <v>4047</v>
      </c>
      <c r="I375" s="37" t="s">
        <v>3423</v>
      </c>
      <c r="J375" s="53">
        <v>11340</v>
      </c>
    </row>
    <row r="376" spans="1:10" x14ac:dyDescent="0.25">
      <c r="A376" s="37">
        <v>815</v>
      </c>
      <c r="B376" s="37">
        <v>1222100000</v>
      </c>
      <c r="C376" s="37">
        <v>1193143</v>
      </c>
      <c r="D376" s="37" t="s">
        <v>1370</v>
      </c>
      <c r="E376" s="37" t="s">
        <v>3424</v>
      </c>
      <c r="F376" s="37">
        <v>0</v>
      </c>
      <c r="G376" s="37" t="s">
        <v>3455</v>
      </c>
      <c r="H376" s="37" t="s">
        <v>4048</v>
      </c>
      <c r="I376" s="37" t="s">
        <v>3423</v>
      </c>
      <c r="J376" s="53">
        <v>2551638</v>
      </c>
    </row>
    <row r="377" spans="1:10" x14ac:dyDescent="0.25">
      <c r="A377" s="37">
        <v>815</v>
      </c>
      <c r="B377" s="37">
        <v>1222100000</v>
      </c>
      <c r="C377" s="37">
        <v>1193429</v>
      </c>
      <c r="D377" s="37" t="s">
        <v>191</v>
      </c>
      <c r="E377" s="37" t="s">
        <v>3424</v>
      </c>
      <c r="F377" s="37">
        <v>0</v>
      </c>
      <c r="G377" s="37" t="s">
        <v>3442</v>
      </c>
      <c r="H377" s="37" t="s">
        <v>4049</v>
      </c>
      <c r="I377" s="37" t="s">
        <v>3423</v>
      </c>
      <c r="J377" s="53">
        <v>130692</v>
      </c>
    </row>
    <row r="378" spans="1:10" x14ac:dyDescent="0.25">
      <c r="A378" s="37">
        <v>815</v>
      </c>
      <c r="B378" s="37">
        <v>1222100000</v>
      </c>
      <c r="C378" s="37">
        <v>1193464</v>
      </c>
      <c r="D378" s="37" t="s">
        <v>5559</v>
      </c>
      <c r="E378" s="37" t="s">
        <v>3424</v>
      </c>
      <c r="F378" s="37">
        <v>0</v>
      </c>
      <c r="G378" s="37" t="s">
        <v>159</v>
      </c>
      <c r="H378" s="37" t="s">
        <v>5560</v>
      </c>
      <c r="I378" s="37" t="s">
        <v>3423</v>
      </c>
      <c r="J378" s="53">
        <v>14904</v>
      </c>
    </row>
    <row r="379" spans="1:10" x14ac:dyDescent="0.25">
      <c r="A379" s="37">
        <v>815</v>
      </c>
      <c r="B379" s="37">
        <v>1222100000</v>
      </c>
      <c r="C379" s="37">
        <v>1193686</v>
      </c>
      <c r="D379" s="37" t="s">
        <v>120</v>
      </c>
      <c r="E379" s="37" t="s">
        <v>3424</v>
      </c>
      <c r="F379" s="37">
        <v>0</v>
      </c>
      <c r="G379" s="37" t="s">
        <v>159</v>
      </c>
      <c r="H379" s="37" t="s">
        <v>4052</v>
      </c>
      <c r="I379" s="37" t="s">
        <v>3423</v>
      </c>
      <c r="J379" s="37">
        <v>-159840</v>
      </c>
    </row>
    <row r="380" spans="1:10" x14ac:dyDescent="0.25">
      <c r="A380" s="37">
        <v>815</v>
      </c>
      <c r="B380" s="37">
        <v>1222100000</v>
      </c>
      <c r="C380" s="37">
        <v>1193702</v>
      </c>
      <c r="D380" s="37" t="s">
        <v>4053</v>
      </c>
      <c r="E380" s="37" t="s">
        <v>3424</v>
      </c>
      <c r="F380" s="37">
        <v>20000</v>
      </c>
      <c r="G380" s="37" t="s">
        <v>3540</v>
      </c>
      <c r="H380" s="37" t="s">
        <v>4054</v>
      </c>
      <c r="I380" s="37" t="s">
        <v>3423</v>
      </c>
      <c r="J380" s="53">
        <v>4021539.14</v>
      </c>
    </row>
    <row r="381" spans="1:10" x14ac:dyDescent="0.25">
      <c r="A381" s="37">
        <v>815</v>
      </c>
      <c r="B381" s="37">
        <v>1222100000</v>
      </c>
      <c r="C381" s="37">
        <v>1193703</v>
      </c>
      <c r="D381" s="37" t="s">
        <v>582</v>
      </c>
      <c r="E381" s="37" t="s">
        <v>3424</v>
      </c>
      <c r="F381" s="37">
        <v>0</v>
      </c>
      <c r="G381" s="37" t="s">
        <v>159</v>
      </c>
      <c r="H381" s="37" t="s">
        <v>4055</v>
      </c>
      <c r="I381" s="37" t="s">
        <v>3423</v>
      </c>
      <c r="J381" s="53">
        <v>17960280</v>
      </c>
    </row>
    <row r="382" spans="1:10" x14ac:dyDescent="0.25">
      <c r="A382" s="37">
        <v>815</v>
      </c>
      <c r="B382" s="37">
        <v>1222100000</v>
      </c>
      <c r="C382" s="37">
        <v>1193704</v>
      </c>
      <c r="D382" s="37" t="s">
        <v>268</v>
      </c>
      <c r="E382" s="37" t="s">
        <v>3424</v>
      </c>
      <c r="F382" s="37">
        <v>0</v>
      </c>
      <c r="G382" s="37" t="s">
        <v>3571</v>
      </c>
      <c r="H382" s="37" t="s">
        <v>4056</v>
      </c>
      <c r="I382" s="37" t="s">
        <v>3423</v>
      </c>
      <c r="J382" s="53">
        <v>17558179.420000002</v>
      </c>
    </row>
    <row r="383" spans="1:10" x14ac:dyDescent="0.25">
      <c r="A383" s="37">
        <v>815</v>
      </c>
      <c r="B383" s="37">
        <v>1222100000</v>
      </c>
      <c r="C383" s="37">
        <v>1193706</v>
      </c>
      <c r="D383" s="37" t="s">
        <v>4057</v>
      </c>
      <c r="E383" s="37" t="s">
        <v>3424</v>
      </c>
      <c r="F383" s="37">
        <v>20000</v>
      </c>
      <c r="G383" s="37" t="s">
        <v>3547</v>
      </c>
      <c r="H383" s="37" t="s">
        <v>4058</v>
      </c>
      <c r="I383" s="37" t="s">
        <v>3423</v>
      </c>
      <c r="J383" s="53">
        <v>605379</v>
      </c>
    </row>
    <row r="384" spans="1:10" x14ac:dyDescent="0.25">
      <c r="A384" s="37">
        <v>815</v>
      </c>
      <c r="B384" s="37">
        <v>1222100000</v>
      </c>
      <c r="C384" s="37">
        <v>1193708</v>
      </c>
      <c r="D384" s="37" t="s">
        <v>181</v>
      </c>
      <c r="E384" s="37" t="s">
        <v>3424</v>
      </c>
      <c r="F384" s="37">
        <v>0</v>
      </c>
      <c r="G384" s="37" t="s">
        <v>3627</v>
      </c>
      <c r="H384" s="37" t="s">
        <v>3628</v>
      </c>
      <c r="I384" s="37" t="s">
        <v>3423</v>
      </c>
      <c r="J384" s="53">
        <v>784248</v>
      </c>
    </row>
    <row r="385" spans="1:10" x14ac:dyDescent="0.25">
      <c r="A385" s="37">
        <v>815</v>
      </c>
      <c r="B385" s="37">
        <v>1222100000</v>
      </c>
      <c r="C385" s="37">
        <v>1193711</v>
      </c>
      <c r="D385" s="37" t="s">
        <v>1143</v>
      </c>
      <c r="E385" s="37" t="s">
        <v>3424</v>
      </c>
      <c r="F385" s="37">
        <v>20000</v>
      </c>
      <c r="G385" s="37" t="s">
        <v>143</v>
      </c>
      <c r="H385" s="37" t="s">
        <v>4059</v>
      </c>
      <c r="I385" s="37" t="s">
        <v>3423</v>
      </c>
      <c r="J385" s="53">
        <v>105840</v>
      </c>
    </row>
    <row r="386" spans="1:10" x14ac:dyDescent="0.25">
      <c r="A386" s="37">
        <v>815</v>
      </c>
      <c r="B386" s="37">
        <v>1222100000</v>
      </c>
      <c r="C386" s="37">
        <v>1193857</v>
      </c>
      <c r="D386" s="37" t="s">
        <v>475</v>
      </c>
      <c r="E386" s="37" t="s">
        <v>3424</v>
      </c>
      <c r="F386" s="37">
        <v>20000</v>
      </c>
      <c r="G386" s="37" t="s">
        <v>3571</v>
      </c>
      <c r="H386" s="37" t="s">
        <v>5561</v>
      </c>
      <c r="I386" s="37" t="s">
        <v>3423</v>
      </c>
      <c r="J386" s="53">
        <v>3571130.4</v>
      </c>
    </row>
    <row r="387" spans="1:10" x14ac:dyDescent="0.25">
      <c r="A387" s="37">
        <v>815</v>
      </c>
      <c r="B387" s="37">
        <v>1222100000</v>
      </c>
      <c r="C387" s="37">
        <v>1193927</v>
      </c>
      <c r="D387" s="37" t="s">
        <v>5562</v>
      </c>
      <c r="E387" s="37" t="s">
        <v>3424</v>
      </c>
      <c r="F387" s="37">
        <v>20000</v>
      </c>
      <c r="G387" s="37" t="s">
        <v>3802</v>
      </c>
      <c r="H387" s="37" t="s">
        <v>5563</v>
      </c>
      <c r="I387" s="37" t="s">
        <v>3423</v>
      </c>
      <c r="J387" s="53">
        <v>28368</v>
      </c>
    </row>
    <row r="388" spans="1:10" x14ac:dyDescent="0.25">
      <c r="A388" s="37">
        <v>815</v>
      </c>
      <c r="B388" s="37">
        <v>1222100000</v>
      </c>
      <c r="C388" s="37">
        <v>1193965</v>
      </c>
      <c r="D388" s="37" t="s">
        <v>4060</v>
      </c>
      <c r="E388" s="37" t="s">
        <v>3424</v>
      </c>
      <c r="F388" s="37">
        <v>0</v>
      </c>
      <c r="G388" s="37" t="s">
        <v>3431</v>
      </c>
      <c r="H388" s="37" t="s">
        <v>4061</v>
      </c>
      <c r="I388" s="37" t="s">
        <v>3423</v>
      </c>
      <c r="J388" s="53">
        <v>1729245.6</v>
      </c>
    </row>
    <row r="389" spans="1:10" x14ac:dyDescent="0.25">
      <c r="A389" s="37">
        <v>815</v>
      </c>
      <c r="B389" s="37">
        <v>1222100000</v>
      </c>
      <c r="C389" s="37">
        <v>1194103</v>
      </c>
      <c r="D389" s="37" t="s">
        <v>5564</v>
      </c>
      <c r="E389" s="37" t="s">
        <v>3424</v>
      </c>
      <c r="F389" s="37">
        <v>0</v>
      </c>
      <c r="G389" s="37" t="s">
        <v>5565</v>
      </c>
      <c r="H389" s="37" t="s">
        <v>5566</v>
      </c>
      <c r="I389" s="37" t="s">
        <v>3423</v>
      </c>
      <c r="J389" s="37">
        <v>-11616</v>
      </c>
    </row>
    <row r="390" spans="1:10" x14ac:dyDescent="0.25">
      <c r="A390" s="37">
        <v>815</v>
      </c>
      <c r="B390" s="37">
        <v>1222100000</v>
      </c>
      <c r="C390" s="37">
        <v>1194797</v>
      </c>
      <c r="D390" s="37" t="s">
        <v>4062</v>
      </c>
      <c r="E390" s="37" t="s">
        <v>3424</v>
      </c>
      <c r="F390" s="37">
        <v>80000</v>
      </c>
      <c r="G390" s="37" t="s">
        <v>3434</v>
      </c>
      <c r="H390" s="37" t="s">
        <v>4063</v>
      </c>
      <c r="I390" s="37" t="s">
        <v>3423</v>
      </c>
      <c r="J390" s="53">
        <v>3564657.16</v>
      </c>
    </row>
    <row r="391" spans="1:10" x14ac:dyDescent="0.25">
      <c r="A391" s="37">
        <v>815</v>
      </c>
      <c r="B391" s="37">
        <v>1222100000</v>
      </c>
      <c r="C391" s="37">
        <v>1195135</v>
      </c>
      <c r="D391" s="37" t="s">
        <v>4066</v>
      </c>
      <c r="E391" s="37" t="s">
        <v>3424</v>
      </c>
      <c r="F391" s="37">
        <v>20000</v>
      </c>
      <c r="G391" s="37" t="s">
        <v>159</v>
      </c>
      <c r="H391" s="37" t="s">
        <v>4067</v>
      </c>
      <c r="I391" s="37" t="s">
        <v>3423</v>
      </c>
      <c r="J391" s="53">
        <v>191099.51999999999</v>
      </c>
    </row>
    <row r="392" spans="1:10" x14ac:dyDescent="0.25">
      <c r="A392" s="37">
        <v>815</v>
      </c>
      <c r="B392" s="37">
        <v>1222100000</v>
      </c>
      <c r="C392" s="37">
        <v>1195659</v>
      </c>
      <c r="D392" s="37" t="s">
        <v>5567</v>
      </c>
      <c r="E392" s="37" t="s">
        <v>3424</v>
      </c>
      <c r="F392" s="37">
        <v>0</v>
      </c>
      <c r="G392" s="37" t="s">
        <v>3571</v>
      </c>
      <c r="H392" s="37" t="s">
        <v>5568</v>
      </c>
      <c r="I392" s="37" t="s">
        <v>3423</v>
      </c>
      <c r="J392" s="53">
        <v>21953.83</v>
      </c>
    </row>
    <row r="393" spans="1:10" x14ac:dyDescent="0.25">
      <c r="A393" s="37">
        <v>815</v>
      </c>
      <c r="B393" s="37">
        <v>1222100000</v>
      </c>
      <c r="C393" s="37">
        <v>1195735</v>
      </c>
      <c r="D393" s="37" t="s">
        <v>5569</v>
      </c>
      <c r="E393" s="37" t="s">
        <v>3424</v>
      </c>
      <c r="F393" s="37">
        <v>0</v>
      </c>
      <c r="G393" s="37" t="s">
        <v>3431</v>
      </c>
      <c r="H393" s="37" t="s">
        <v>5570</v>
      </c>
      <c r="I393" s="37" t="s">
        <v>3423</v>
      </c>
      <c r="J393" s="53">
        <v>118435.8</v>
      </c>
    </row>
    <row r="394" spans="1:10" x14ac:dyDescent="0.25">
      <c r="A394" s="37">
        <v>815</v>
      </c>
      <c r="B394" s="37">
        <v>1222100000</v>
      </c>
      <c r="C394" s="37">
        <v>1195736</v>
      </c>
      <c r="D394" s="37" t="s">
        <v>5571</v>
      </c>
      <c r="E394" s="37" t="s">
        <v>3424</v>
      </c>
      <c r="F394" s="37">
        <v>0</v>
      </c>
      <c r="G394" s="37" t="s">
        <v>143</v>
      </c>
      <c r="H394" s="37" t="s">
        <v>5572</v>
      </c>
      <c r="I394" s="37" t="s">
        <v>3423</v>
      </c>
      <c r="J394" s="53">
        <v>42876</v>
      </c>
    </row>
    <row r="395" spans="1:10" x14ac:dyDescent="0.25">
      <c r="A395" s="37">
        <v>815</v>
      </c>
      <c r="B395" s="37">
        <v>1222100000</v>
      </c>
      <c r="C395" s="37">
        <v>1195780</v>
      </c>
      <c r="D395" s="37" t="s">
        <v>4068</v>
      </c>
      <c r="E395" s="37" t="s">
        <v>3424</v>
      </c>
      <c r="F395" s="37">
        <v>0</v>
      </c>
      <c r="G395" s="37" t="s">
        <v>159</v>
      </c>
      <c r="H395" s="37" t="s">
        <v>4069</v>
      </c>
      <c r="I395" s="37" t="s">
        <v>3423</v>
      </c>
      <c r="J395" s="53">
        <v>227064</v>
      </c>
    </row>
    <row r="396" spans="1:10" x14ac:dyDescent="0.25">
      <c r="A396" s="37">
        <v>815</v>
      </c>
      <c r="B396" s="37">
        <v>1222100000</v>
      </c>
      <c r="C396" s="37">
        <v>1195912</v>
      </c>
      <c r="D396" s="37" t="s">
        <v>1760</v>
      </c>
      <c r="E396" s="37" t="s">
        <v>3424</v>
      </c>
      <c r="F396" s="37">
        <v>0</v>
      </c>
      <c r="G396" s="37" t="s">
        <v>3434</v>
      </c>
      <c r="H396" s="37" t="s">
        <v>4070</v>
      </c>
      <c r="I396" s="37" t="s">
        <v>3423</v>
      </c>
      <c r="J396" s="53">
        <v>1576102.2</v>
      </c>
    </row>
    <row r="397" spans="1:10" x14ac:dyDescent="0.25">
      <c r="A397" s="37">
        <v>815</v>
      </c>
      <c r="B397" s="37">
        <v>1222100000</v>
      </c>
      <c r="C397" s="37">
        <v>1196293</v>
      </c>
      <c r="D397" s="37" t="s">
        <v>1354</v>
      </c>
      <c r="E397" s="37" t="s">
        <v>3424</v>
      </c>
      <c r="F397" s="37">
        <v>0</v>
      </c>
      <c r="G397" s="37" t="s">
        <v>3442</v>
      </c>
      <c r="H397" s="37" t="s">
        <v>4071</v>
      </c>
      <c r="I397" s="37" t="s">
        <v>3423</v>
      </c>
      <c r="J397" s="53">
        <v>1373613.6</v>
      </c>
    </row>
    <row r="398" spans="1:10" x14ac:dyDescent="0.25">
      <c r="A398" s="37">
        <v>815</v>
      </c>
      <c r="B398" s="37">
        <v>1222100000</v>
      </c>
      <c r="C398" s="37">
        <v>1196838</v>
      </c>
      <c r="D398" s="37" t="s">
        <v>329</v>
      </c>
      <c r="E398" s="37" t="s">
        <v>3424</v>
      </c>
      <c r="F398" s="37">
        <v>20000</v>
      </c>
      <c r="G398" s="37" t="s">
        <v>159</v>
      </c>
      <c r="H398" s="37" t="s">
        <v>4072</v>
      </c>
      <c r="I398" s="37" t="s">
        <v>3423</v>
      </c>
      <c r="J398" s="53">
        <v>45264</v>
      </c>
    </row>
    <row r="399" spans="1:10" x14ac:dyDescent="0.25">
      <c r="A399" s="37">
        <v>815</v>
      </c>
      <c r="B399" s="37">
        <v>1222100000</v>
      </c>
      <c r="C399" s="37">
        <v>1196902</v>
      </c>
      <c r="D399" s="37" t="s">
        <v>4073</v>
      </c>
      <c r="E399" s="37" t="s">
        <v>3424</v>
      </c>
      <c r="F399" s="37">
        <v>0</v>
      </c>
      <c r="G399" s="37" t="s">
        <v>143</v>
      </c>
      <c r="H399" s="37" t="s">
        <v>4074</v>
      </c>
      <c r="I399" s="37" t="s">
        <v>3423</v>
      </c>
      <c r="J399" s="53">
        <v>559988.28</v>
      </c>
    </row>
    <row r="400" spans="1:10" x14ac:dyDescent="0.25">
      <c r="A400" s="37">
        <v>815</v>
      </c>
      <c r="B400" s="37">
        <v>1222100000</v>
      </c>
      <c r="C400" s="37">
        <v>1197453</v>
      </c>
      <c r="D400" s="37" t="s">
        <v>5573</v>
      </c>
      <c r="E400" s="37" t="s">
        <v>3424</v>
      </c>
      <c r="F400" s="37">
        <v>20000</v>
      </c>
      <c r="G400" s="37" t="s">
        <v>3442</v>
      </c>
      <c r="H400" s="37" t="s">
        <v>5574</v>
      </c>
      <c r="I400" s="37" t="s">
        <v>3423</v>
      </c>
      <c r="J400" s="53">
        <v>188942.88</v>
      </c>
    </row>
    <row r="401" spans="1:10" x14ac:dyDescent="0.25">
      <c r="A401" s="37">
        <v>815</v>
      </c>
      <c r="B401" s="37">
        <v>1222100000</v>
      </c>
      <c r="C401" s="37">
        <v>1197589</v>
      </c>
      <c r="D401" s="37" t="s">
        <v>166</v>
      </c>
      <c r="E401" s="37" t="s">
        <v>3424</v>
      </c>
      <c r="F401" s="37">
        <v>0</v>
      </c>
      <c r="G401" s="37" t="s">
        <v>3665</v>
      </c>
      <c r="H401" s="37" t="s">
        <v>5575</v>
      </c>
      <c r="I401" s="37" t="s">
        <v>3423</v>
      </c>
      <c r="J401" s="53">
        <v>342758.40000000002</v>
      </c>
    </row>
    <row r="402" spans="1:10" x14ac:dyDescent="0.25">
      <c r="A402" s="37">
        <v>815</v>
      </c>
      <c r="B402" s="37">
        <v>1222100000</v>
      </c>
      <c r="C402" s="37">
        <v>1197988</v>
      </c>
      <c r="D402" s="37" t="s">
        <v>4077</v>
      </c>
      <c r="E402" s="37" t="s">
        <v>3424</v>
      </c>
      <c r="F402" s="37">
        <v>20000</v>
      </c>
      <c r="G402" s="37" t="s">
        <v>159</v>
      </c>
      <c r="H402" s="37" t="s">
        <v>4078</v>
      </c>
      <c r="I402" s="37" t="s">
        <v>3423</v>
      </c>
      <c r="J402" s="53">
        <v>415190.88</v>
      </c>
    </row>
    <row r="403" spans="1:10" x14ac:dyDescent="0.25">
      <c r="A403" s="37">
        <v>815</v>
      </c>
      <c r="B403" s="37">
        <v>1222100000</v>
      </c>
      <c r="C403" s="37">
        <v>1197997</v>
      </c>
      <c r="D403" s="37" t="s">
        <v>5576</v>
      </c>
      <c r="E403" s="37" t="s">
        <v>3424</v>
      </c>
      <c r="F403" s="37">
        <v>0</v>
      </c>
      <c r="G403" s="37" t="s">
        <v>159</v>
      </c>
      <c r="H403" s="37" t="s">
        <v>5577</v>
      </c>
      <c r="I403" s="37" t="s">
        <v>3423</v>
      </c>
      <c r="J403" s="53">
        <v>397794</v>
      </c>
    </row>
    <row r="404" spans="1:10" x14ac:dyDescent="0.25">
      <c r="A404" s="37">
        <v>815</v>
      </c>
      <c r="B404" s="37">
        <v>1222100000</v>
      </c>
      <c r="C404" s="37">
        <v>1198055</v>
      </c>
      <c r="D404" s="37" t="s">
        <v>132</v>
      </c>
      <c r="E404" s="37" t="s">
        <v>3424</v>
      </c>
      <c r="F404" s="37">
        <v>20000</v>
      </c>
      <c r="G404" s="37" t="s">
        <v>159</v>
      </c>
      <c r="H404" s="37" t="s">
        <v>4079</v>
      </c>
      <c r="I404" s="37" t="s">
        <v>3423</v>
      </c>
      <c r="J404" s="53">
        <v>410433.67</v>
      </c>
    </row>
    <row r="405" spans="1:10" x14ac:dyDescent="0.25">
      <c r="A405" s="37">
        <v>815</v>
      </c>
      <c r="B405" s="37">
        <v>1222100000</v>
      </c>
      <c r="C405" s="37">
        <v>1198067</v>
      </c>
      <c r="D405" s="37" t="s">
        <v>5578</v>
      </c>
      <c r="E405" s="37" t="s">
        <v>3424</v>
      </c>
      <c r="F405" s="37">
        <v>0</v>
      </c>
      <c r="G405" s="37" t="s">
        <v>5579</v>
      </c>
      <c r="H405" s="37" t="s">
        <v>5580</v>
      </c>
      <c r="I405" s="37" t="s">
        <v>3423</v>
      </c>
      <c r="J405" s="53">
        <v>41736</v>
      </c>
    </row>
    <row r="406" spans="1:10" x14ac:dyDescent="0.25">
      <c r="A406" s="37">
        <v>815</v>
      </c>
      <c r="B406" s="37">
        <v>1222100000</v>
      </c>
      <c r="C406" s="37">
        <v>1198076</v>
      </c>
      <c r="D406" s="37" t="s">
        <v>4080</v>
      </c>
      <c r="E406" s="37" t="s">
        <v>3424</v>
      </c>
      <c r="F406" s="37">
        <v>20000</v>
      </c>
      <c r="G406" s="37" t="s">
        <v>159</v>
      </c>
      <c r="H406" s="37" t="s">
        <v>4081</v>
      </c>
      <c r="I406" s="37" t="s">
        <v>3423</v>
      </c>
      <c r="J406" s="53">
        <v>4239</v>
      </c>
    </row>
    <row r="407" spans="1:10" x14ac:dyDescent="0.25">
      <c r="A407" s="37">
        <v>815</v>
      </c>
      <c r="B407" s="37">
        <v>1222100000</v>
      </c>
      <c r="C407" s="37">
        <v>1198173</v>
      </c>
      <c r="D407" s="37" t="s">
        <v>4082</v>
      </c>
      <c r="E407" s="37" t="s">
        <v>3424</v>
      </c>
      <c r="F407" s="37">
        <v>20000</v>
      </c>
      <c r="G407" s="37" t="s">
        <v>3571</v>
      </c>
      <c r="H407" s="37" t="s">
        <v>4083</v>
      </c>
      <c r="I407" s="37" t="s">
        <v>3423</v>
      </c>
      <c r="J407" s="53">
        <v>909955.92</v>
      </c>
    </row>
    <row r="408" spans="1:10" x14ac:dyDescent="0.25">
      <c r="A408" s="37">
        <v>815</v>
      </c>
      <c r="B408" s="37">
        <v>1222100000</v>
      </c>
      <c r="C408" s="37">
        <v>1198193</v>
      </c>
      <c r="D408" s="37" t="s">
        <v>4084</v>
      </c>
      <c r="E408" s="37" t="s">
        <v>3424</v>
      </c>
      <c r="F408" s="37">
        <v>0</v>
      </c>
      <c r="G408" s="37" t="s">
        <v>3442</v>
      </c>
      <c r="H408" s="37" t="s">
        <v>4085</v>
      </c>
      <c r="I408" s="37" t="s">
        <v>3423</v>
      </c>
      <c r="J408" s="53">
        <v>1649095.2</v>
      </c>
    </row>
    <row r="409" spans="1:10" x14ac:dyDescent="0.25">
      <c r="A409" s="37">
        <v>815</v>
      </c>
      <c r="B409" s="37">
        <v>1222100000</v>
      </c>
      <c r="C409" s="37">
        <v>1198195</v>
      </c>
      <c r="D409" s="37" t="s">
        <v>4086</v>
      </c>
      <c r="E409" s="37" t="s">
        <v>3424</v>
      </c>
      <c r="F409" s="37">
        <v>0</v>
      </c>
      <c r="G409" s="37" t="s">
        <v>3455</v>
      </c>
      <c r="H409" s="37" t="s">
        <v>4087</v>
      </c>
      <c r="I409" s="37" t="s">
        <v>3423</v>
      </c>
      <c r="J409" s="53">
        <v>3095910.41</v>
      </c>
    </row>
    <row r="410" spans="1:10" x14ac:dyDescent="0.25">
      <c r="A410" s="37">
        <v>815</v>
      </c>
      <c r="B410" s="37">
        <v>1222100000</v>
      </c>
      <c r="C410" s="37">
        <v>1198827</v>
      </c>
      <c r="D410" s="37" t="s">
        <v>1805</v>
      </c>
      <c r="E410" s="37" t="s">
        <v>3424</v>
      </c>
      <c r="F410" s="37">
        <v>0</v>
      </c>
      <c r="G410" s="37" t="s">
        <v>3515</v>
      </c>
      <c r="H410" s="37" t="s">
        <v>4090</v>
      </c>
      <c r="I410" s="37" t="s">
        <v>3423</v>
      </c>
      <c r="J410" s="53">
        <v>24413865.350000001</v>
      </c>
    </row>
    <row r="411" spans="1:10" x14ac:dyDescent="0.25">
      <c r="A411" s="37">
        <v>815</v>
      </c>
      <c r="B411" s="37">
        <v>1222100000</v>
      </c>
      <c r="C411" s="37">
        <v>1198876</v>
      </c>
      <c r="D411" s="37" t="s">
        <v>4091</v>
      </c>
      <c r="E411" s="37" t="s">
        <v>3424</v>
      </c>
      <c r="F411" s="37">
        <v>800000</v>
      </c>
      <c r="G411" s="37" t="s">
        <v>143</v>
      </c>
      <c r="H411" s="37" t="s">
        <v>4092</v>
      </c>
      <c r="I411" s="37" t="s">
        <v>3423</v>
      </c>
      <c r="J411" s="53">
        <v>149844</v>
      </c>
    </row>
    <row r="412" spans="1:10" x14ac:dyDescent="0.25">
      <c r="A412" s="37">
        <v>815</v>
      </c>
      <c r="B412" s="37">
        <v>1222100000</v>
      </c>
      <c r="C412" s="37">
        <v>1199220</v>
      </c>
      <c r="D412" s="37" t="s">
        <v>4093</v>
      </c>
      <c r="E412" s="37" t="s">
        <v>3424</v>
      </c>
      <c r="F412" s="37">
        <v>0</v>
      </c>
      <c r="G412" s="37" t="s">
        <v>159</v>
      </c>
      <c r="H412" s="37" t="s">
        <v>4094</v>
      </c>
      <c r="I412" s="37" t="s">
        <v>3423</v>
      </c>
      <c r="J412" s="53">
        <v>36840</v>
      </c>
    </row>
    <row r="413" spans="1:10" x14ac:dyDescent="0.25">
      <c r="A413" s="37">
        <v>815</v>
      </c>
      <c r="B413" s="37">
        <v>1222100000</v>
      </c>
      <c r="C413" s="37">
        <v>1199504</v>
      </c>
      <c r="D413" s="37" t="s">
        <v>4095</v>
      </c>
      <c r="E413" s="37" t="s">
        <v>3424</v>
      </c>
      <c r="F413" s="37">
        <v>0</v>
      </c>
      <c r="G413" s="37" t="s">
        <v>143</v>
      </c>
      <c r="H413" s="37" t="s">
        <v>4096</v>
      </c>
      <c r="I413" s="37" t="s">
        <v>3423</v>
      </c>
      <c r="J413" s="53">
        <v>16465567.369999999</v>
      </c>
    </row>
    <row r="414" spans="1:10" x14ac:dyDescent="0.25">
      <c r="A414" s="37">
        <v>815</v>
      </c>
      <c r="B414" s="37">
        <v>1222100000</v>
      </c>
      <c r="C414" s="37">
        <v>1199756</v>
      </c>
      <c r="D414" s="37" t="s">
        <v>4099</v>
      </c>
      <c r="E414" s="37" t="s">
        <v>3424</v>
      </c>
      <c r="F414" s="37">
        <v>0</v>
      </c>
      <c r="G414" s="37" t="s">
        <v>4100</v>
      </c>
      <c r="H414" s="37" t="s">
        <v>4101</v>
      </c>
      <c r="I414" s="37" t="s">
        <v>3423</v>
      </c>
      <c r="J414" s="53">
        <v>16250986.25</v>
      </c>
    </row>
    <row r="415" spans="1:10" x14ac:dyDescent="0.25">
      <c r="A415" s="37">
        <v>815</v>
      </c>
      <c r="B415" s="37">
        <v>1222100000</v>
      </c>
      <c r="C415" s="37">
        <v>1199762</v>
      </c>
      <c r="D415" s="37" t="s">
        <v>4102</v>
      </c>
      <c r="E415" s="37" t="s">
        <v>3424</v>
      </c>
      <c r="F415" s="37">
        <v>0</v>
      </c>
      <c r="G415" s="37" t="s">
        <v>3655</v>
      </c>
      <c r="H415" s="37" t="s">
        <v>4103</v>
      </c>
      <c r="I415" s="37" t="s">
        <v>3423</v>
      </c>
      <c r="J415" s="53">
        <v>3336793.76</v>
      </c>
    </row>
    <row r="416" spans="1:10" x14ac:dyDescent="0.25">
      <c r="A416" s="37">
        <v>815</v>
      </c>
      <c r="B416" s="37">
        <v>1222100000</v>
      </c>
      <c r="C416" s="37">
        <v>1200435</v>
      </c>
      <c r="D416" s="37" t="s">
        <v>4106</v>
      </c>
      <c r="E416" s="37" t="s">
        <v>3424</v>
      </c>
      <c r="F416" s="37">
        <v>0</v>
      </c>
      <c r="G416" s="37" t="s">
        <v>4107</v>
      </c>
      <c r="H416" s="37" t="s">
        <v>4108</v>
      </c>
      <c r="I416" s="37" t="s">
        <v>3423</v>
      </c>
      <c r="J416" s="53">
        <v>10025760.83</v>
      </c>
    </row>
    <row r="417" spans="1:10" x14ac:dyDescent="0.25">
      <c r="A417" s="37">
        <v>815</v>
      </c>
      <c r="B417" s="37">
        <v>1222100000</v>
      </c>
      <c r="C417" s="37">
        <v>1200695</v>
      </c>
      <c r="D417" s="37" t="s">
        <v>4109</v>
      </c>
      <c r="E417" s="37" t="s">
        <v>3424</v>
      </c>
      <c r="F417" s="37">
        <v>0</v>
      </c>
      <c r="G417" s="37" t="s">
        <v>143</v>
      </c>
      <c r="H417" s="37" t="s">
        <v>4110</v>
      </c>
      <c r="I417" s="37" t="s">
        <v>3423</v>
      </c>
      <c r="J417" s="53">
        <v>244473.60000000001</v>
      </c>
    </row>
    <row r="418" spans="1:10" x14ac:dyDescent="0.25">
      <c r="A418" s="37">
        <v>815</v>
      </c>
      <c r="B418" s="37">
        <v>1222100000</v>
      </c>
      <c r="C418" s="37">
        <v>1201141</v>
      </c>
      <c r="D418" s="37" t="s">
        <v>4111</v>
      </c>
      <c r="E418" s="37" t="s">
        <v>3424</v>
      </c>
      <c r="F418" s="37">
        <v>0</v>
      </c>
      <c r="G418" s="37" t="s">
        <v>159</v>
      </c>
      <c r="H418" s="37" t="s">
        <v>4112</v>
      </c>
      <c r="I418" s="37" t="s">
        <v>3423</v>
      </c>
      <c r="J418" s="53">
        <v>187728</v>
      </c>
    </row>
    <row r="419" spans="1:10" x14ac:dyDescent="0.25">
      <c r="A419" s="37">
        <v>815</v>
      </c>
      <c r="B419" s="37">
        <v>1222100000</v>
      </c>
      <c r="C419" s="37">
        <v>1201213</v>
      </c>
      <c r="D419" s="37" t="s">
        <v>2270</v>
      </c>
      <c r="E419" s="37" t="s">
        <v>3424</v>
      </c>
      <c r="F419" s="37">
        <v>0</v>
      </c>
      <c r="G419" s="37" t="s">
        <v>143</v>
      </c>
      <c r="H419" s="37" t="s">
        <v>4113</v>
      </c>
      <c r="I419" s="37" t="s">
        <v>3423</v>
      </c>
      <c r="J419" s="53">
        <v>5410950.9800000004</v>
      </c>
    </row>
    <row r="420" spans="1:10" x14ac:dyDescent="0.25">
      <c r="A420" s="37">
        <v>815</v>
      </c>
      <c r="B420" s="37">
        <v>1222100000</v>
      </c>
      <c r="C420" s="37">
        <v>1201292</v>
      </c>
      <c r="D420" s="37" t="s">
        <v>2424</v>
      </c>
      <c r="E420" s="37" t="s">
        <v>3424</v>
      </c>
      <c r="F420" s="37">
        <v>800000</v>
      </c>
      <c r="G420" s="37" t="s">
        <v>143</v>
      </c>
      <c r="H420" s="37" t="s">
        <v>5581</v>
      </c>
      <c r="I420" s="37" t="s">
        <v>3423</v>
      </c>
      <c r="J420" s="53">
        <v>695655.52</v>
      </c>
    </row>
    <row r="421" spans="1:10" x14ac:dyDescent="0.25">
      <c r="A421" s="37">
        <v>815</v>
      </c>
      <c r="B421" s="37">
        <v>1222100000</v>
      </c>
      <c r="C421" s="37">
        <v>1202308</v>
      </c>
      <c r="D421" s="37" t="s">
        <v>4116</v>
      </c>
      <c r="E421" s="37" t="s">
        <v>3424</v>
      </c>
      <c r="F421" s="37">
        <v>20000</v>
      </c>
      <c r="G421" s="37" t="s">
        <v>159</v>
      </c>
      <c r="H421" s="37" t="s">
        <v>4117</v>
      </c>
      <c r="I421" s="37" t="s">
        <v>3423</v>
      </c>
      <c r="J421" s="53">
        <v>169944</v>
      </c>
    </row>
    <row r="422" spans="1:10" x14ac:dyDescent="0.25">
      <c r="A422" s="37">
        <v>815</v>
      </c>
      <c r="B422" s="37">
        <v>1222100000</v>
      </c>
      <c r="C422" s="37">
        <v>1202912</v>
      </c>
      <c r="D422" s="37" t="s">
        <v>4118</v>
      </c>
      <c r="E422" s="37" t="s">
        <v>3424</v>
      </c>
      <c r="F422" s="37">
        <v>0</v>
      </c>
      <c r="G422" s="37" t="s">
        <v>159</v>
      </c>
      <c r="H422" s="37" t="s">
        <v>4119</v>
      </c>
      <c r="I422" s="37" t="s">
        <v>3423</v>
      </c>
      <c r="J422" s="53">
        <v>1977567</v>
      </c>
    </row>
    <row r="423" spans="1:10" x14ac:dyDescent="0.25">
      <c r="A423" s="37">
        <v>815</v>
      </c>
      <c r="B423" s="37">
        <v>1222100000</v>
      </c>
      <c r="C423" s="37">
        <v>1203075</v>
      </c>
      <c r="D423" s="37" t="s">
        <v>113</v>
      </c>
      <c r="E423" s="37" t="s">
        <v>3424</v>
      </c>
      <c r="F423" s="37">
        <v>20000</v>
      </c>
      <c r="G423" s="37" t="s">
        <v>159</v>
      </c>
      <c r="H423" s="37" t="s">
        <v>5582</v>
      </c>
      <c r="I423" s="37" t="s">
        <v>3423</v>
      </c>
      <c r="J423" s="53">
        <v>2849.18</v>
      </c>
    </row>
    <row r="424" spans="1:10" x14ac:dyDescent="0.25">
      <c r="A424" s="37">
        <v>815</v>
      </c>
      <c r="B424" s="37">
        <v>1222100000</v>
      </c>
      <c r="C424" s="37">
        <v>1203076</v>
      </c>
      <c r="D424" s="37" t="s">
        <v>4123</v>
      </c>
      <c r="E424" s="37" t="s">
        <v>3424</v>
      </c>
      <c r="F424" s="37">
        <v>20000</v>
      </c>
      <c r="G424" s="37" t="s">
        <v>159</v>
      </c>
      <c r="H424" s="37" t="s">
        <v>4124</v>
      </c>
      <c r="I424" s="37" t="s">
        <v>3423</v>
      </c>
      <c r="J424" s="53">
        <v>385062.6</v>
      </c>
    </row>
    <row r="425" spans="1:10" x14ac:dyDescent="0.25">
      <c r="A425" s="37">
        <v>815</v>
      </c>
      <c r="B425" s="37">
        <v>1222100000</v>
      </c>
      <c r="C425" s="37">
        <v>1203410</v>
      </c>
      <c r="D425" s="37" t="s">
        <v>4127</v>
      </c>
      <c r="E425" s="37" t="s">
        <v>3424</v>
      </c>
      <c r="F425" s="37">
        <v>20000</v>
      </c>
      <c r="G425" s="37" t="s">
        <v>3768</v>
      </c>
      <c r="H425" s="37" t="s">
        <v>4128</v>
      </c>
      <c r="I425" s="37" t="s">
        <v>3423</v>
      </c>
      <c r="J425" s="53">
        <v>96882</v>
      </c>
    </row>
    <row r="426" spans="1:10" x14ac:dyDescent="0.25">
      <c r="A426" s="37">
        <v>815</v>
      </c>
      <c r="B426" s="37">
        <v>1222100000</v>
      </c>
      <c r="C426" s="37">
        <v>1203652</v>
      </c>
      <c r="D426" s="37" t="s">
        <v>4129</v>
      </c>
      <c r="E426" s="37" t="s">
        <v>3424</v>
      </c>
      <c r="F426" s="37">
        <v>20000</v>
      </c>
      <c r="G426" s="37" t="s">
        <v>159</v>
      </c>
      <c r="H426" s="37" t="s">
        <v>4130</v>
      </c>
      <c r="I426" s="37" t="s">
        <v>3423</v>
      </c>
      <c r="J426" s="37">
        <v>768</v>
      </c>
    </row>
    <row r="427" spans="1:10" x14ac:dyDescent="0.25">
      <c r="A427" s="37">
        <v>815</v>
      </c>
      <c r="B427" s="37">
        <v>1222100000</v>
      </c>
      <c r="C427" s="37">
        <v>1204319</v>
      </c>
      <c r="D427" s="37" t="s">
        <v>4131</v>
      </c>
      <c r="E427" s="37" t="s">
        <v>3424</v>
      </c>
      <c r="F427" s="37">
        <v>20000</v>
      </c>
      <c r="G427" s="37" t="s">
        <v>3554</v>
      </c>
      <c r="H427" s="37" t="s">
        <v>4132</v>
      </c>
      <c r="I427" s="37" t="s">
        <v>3423</v>
      </c>
      <c r="J427" s="53">
        <v>407106.8</v>
      </c>
    </row>
    <row r="428" spans="1:10" x14ac:dyDescent="0.25">
      <c r="A428" s="37">
        <v>815</v>
      </c>
      <c r="B428" s="37">
        <v>1222100000</v>
      </c>
      <c r="C428" s="37">
        <v>1204377</v>
      </c>
      <c r="D428" s="37" t="s">
        <v>4133</v>
      </c>
      <c r="E428" s="37" t="s">
        <v>3424</v>
      </c>
      <c r="F428" s="37">
        <v>20000</v>
      </c>
      <c r="G428" s="37" t="s">
        <v>3478</v>
      </c>
      <c r="H428" s="37" t="s">
        <v>4134</v>
      </c>
      <c r="I428" s="37" t="s">
        <v>3423</v>
      </c>
      <c r="J428" s="53">
        <v>112461</v>
      </c>
    </row>
    <row r="429" spans="1:10" x14ac:dyDescent="0.25">
      <c r="A429" s="37">
        <v>815</v>
      </c>
      <c r="B429" s="37">
        <v>1222100000</v>
      </c>
      <c r="C429" s="37">
        <v>1204563</v>
      </c>
      <c r="D429" s="37" t="s">
        <v>4135</v>
      </c>
      <c r="E429" s="37" t="s">
        <v>3424</v>
      </c>
      <c r="F429" s="37">
        <v>20000</v>
      </c>
      <c r="G429" s="37" t="s">
        <v>159</v>
      </c>
      <c r="H429" s="37" t="s">
        <v>4136</v>
      </c>
      <c r="I429" s="37" t="s">
        <v>3423</v>
      </c>
      <c r="J429" s="53">
        <v>5486350.3399999999</v>
      </c>
    </row>
    <row r="430" spans="1:10" x14ac:dyDescent="0.25">
      <c r="A430" s="37">
        <v>815</v>
      </c>
      <c r="B430" s="37">
        <v>1222100000</v>
      </c>
      <c r="C430" s="37">
        <v>1204847</v>
      </c>
      <c r="D430" s="37" t="s">
        <v>4139</v>
      </c>
      <c r="E430" s="37" t="s">
        <v>3424</v>
      </c>
      <c r="F430" s="37">
        <v>0</v>
      </c>
      <c r="G430" s="37" t="s">
        <v>159</v>
      </c>
      <c r="H430" s="37" t="s">
        <v>4140</v>
      </c>
      <c r="I430" s="37" t="s">
        <v>3423</v>
      </c>
      <c r="J430" s="53">
        <v>207648</v>
      </c>
    </row>
    <row r="431" spans="1:10" x14ac:dyDescent="0.25">
      <c r="A431" s="37">
        <v>815</v>
      </c>
      <c r="B431" s="37">
        <v>1222100000</v>
      </c>
      <c r="C431" s="37">
        <v>1205635</v>
      </c>
      <c r="D431" s="37" t="s">
        <v>76</v>
      </c>
      <c r="E431" s="37" t="s">
        <v>3424</v>
      </c>
      <c r="F431" s="37">
        <v>800000</v>
      </c>
      <c r="G431" s="37" t="s">
        <v>143</v>
      </c>
      <c r="H431" s="37" t="s">
        <v>4141</v>
      </c>
      <c r="I431" s="37" t="s">
        <v>3423</v>
      </c>
      <c r="J431" s="53">
        <v>228510</v>
      </c>
    </row>
    <row r="432" spans="1:10" x14ac:dyDescent="0.25">
      <c r="A432" s="37">
        <v>815</v>
      </c>
      <c r="B432" s="37">
        <v>1222100000</v>
      </c>
      <c r="C432" s="37">
        <v>1205768</v>
      </c>
      <c r="D432" s="37" t="s">
        <v>4142</v>
      </c>
      <c r="E432" s="37" t="s">
        <v>3424</v>
      </c>
      <c r="F432" s="37">
        <v>10000</v>
      </c>
      <c r="G432" s="37" t="s">
        <v>3554</v>
      </c>
      <c r="H432" s="37" t="s">
        <v>4143</v>
      </c>
      <c r="I432" s="37" t="s">
        <v>3423</v>
      </c>
      <c r="J432" s="53">
        <v>1703479.22</v>
      </c>
    </row>
    <row r="433" spans="1:10" x14ac:dyDescent="0.25">
      <c r="A433" s="37">
        <v>815</v>
      </c>
      <c r="B433" s="37">
        <v>1222100000</v>
      </c>
      <c r="C433" s="37">
        <v>1206195</v>
      </c>
      <c r="D433" s="37" t="s">
        <v>4150</v>
      </c>
      <c r="E433" s="37" t="s">
        <v>3424</v>
      </c>
      <c r="F433" s="37">
        <v>20000</v>
      </c>
      <c r="G433" s="37" t="s">
        <v>3554</v>
      </c>
      <c r="H433" s="37" t="s">
        <v>4151</v>
      </c>
      <c r="I433" s="37" t="s">
        <v>3423</v>
      </c>
      <c r="J433" s="53">
        <v>63330</v>
      </c>
    </row>
    <row r="434" spans="1:10" x14ac:dyDescent="0.25">
      <c r="A434" s="37">
        <v>815</v>
      </c>
      <c r="B434" s="37">
        <v>1222100000</v>
      </c>
      <c r="C434" s="37">
        <v>1206642</v>
      </c>
      <c r="D434" s="37" t="s">
        <v>4152</v>
      </c>
      <c r="E434" s="37" t="s">
        <v>3424</v>
      </c>
      <c r="F434" s="37">
        <v>10000</v>
      </c>
      <c r="G434" s="37" t="s">
        <v>3455</v>
      </c>
      <c r="H434" s="37" t="s">
        <v>4153</v>
      </c>
      <c r="I434" s="37" t="s">
        <v>3423</v>
      </c>
      <c r="J434" s="53">
        <v>112681290.12</v>
      </c>
    </row>
    <row r="435" spans="1:10" x14ac:dyDescent="0.25">
      <c r="A435" s="37">
        <v>815</v>
      </c>
      <c r="B435" s="37">
        <v>1222100000</v>
      </c>
      <c r="C435" s="37">
        <v>1207218</v>
      </c>
      <c r="D435" s="37" t="s">
        <v>5583</v>
      </c>
      <c r="E435" s="37" t="s">
        <v>3424</v>
      </c>
      <c r="F435" s="37">
        <v>10000</v>
      </c>
      <c r="G435" s="37" t="s">
        <v>5584</v>
      </c>
      <c r="H435" s="37" t="s">
        <v>5585</v>
      </c>
      <c r="I435" s="37" t="s">
        <v>3423</v>
      </c>
      <c r="J435" s="53">
        <v>80726.399999999994</v>
      </c>
    </row>
    <row r="436" spans="1:10" x14ac:dyDescent="0.25">
      <c r="A436" s="37">
        <v>815</v>
      </c>
      <c r="B436" s="37">
        <v>1222100000</v>
      </c>
      <c r="C436" s="37">
        <v>1207222</v>
      </c>
      <c r="D436" s="37" t="s">
        <v>4155</v>
      </c>
      <c r="E436" s="37" t="s">
        <v>3424</v>
      </c>
      <c r="F436" s="37">
        <v>10000</v>
      </c>
      <c r="G436" s="37" t="s">
        <v>4156</v>
      </c>
      <c r="H436" s="37" t="s">
        <v>4157</v>
      </c>
      <c r="I436" s="37" t="s">
        <v>3423</v>
      </c>
      <c r="J436" s="53">
        <v>888783</v>
      </c>
    </row>
    <row r="437" spans="1:10" x14ac:dyDescent="0.25">
      <c r="A437" s="37">
        <v>815</v>
      </c>
      <c r="B437" s="37">
        <v>1222100000</v>
      </c>
      <c r="C437" s="37">
        <v>1207553</v>
      </c>
      <c r="D437" s="37" t="s">
        <v>93</v>
      </c>
      <c r="E437" s="37" t="s">
        <v>3424</v>
      </c>
      <c r="F437" s="37">
        <v>800000</v>
      </c>
      <c r="G437" s="37" t="s">
        <v>159</v>
      </c>
      <c r="H437" s="37" t="s">
        <v>4160</v>
      </c>
      <c r="I437" s="37" t="s">
        <v>3423</v>
      </c>
      <c r="J437" s="53">
        <v>101344.8</v>
      </c>
    </row>
    <row r="438" spans="1:10" x14ac:dyDescent="0.25">
      <c r="A438" s="37">
        <v>815</v>
      </c>
      <c r="B438" s="37">
        <v>1222100000</v>
      </c>
      <c r="C438" s="37">
        <v>1207909</v>
      </c>
      <c r="D438" s="37" t="s">
        <v>140</v>
      </c>
      <c r="E438" s="37" t="s">
        <v>3424</v>
      </c>
      <c r="F438" s="37">
        <v>20000</v>
      </c>
      <c r="G438" s="37" t="s">
        <v>3949</v>
      </c>
      <c r="H438" s="37" t="s">
        <v>4161</v>
      </c>
      <c r="I438" s="37" t="s">
        <v>3423</v>
      </c>
      <c r="J438" s="53">
        <v>4063198.8</v>
      </c>
    </row>
    <row r="439" spans="1:10" x14ac:dyDescent="0.25">
      <c r="A439" s="37">
        <v>815</v>
      </c>
      <c r="B439" s="37">
        <v>1222100000</v>
      </c>
      <c r="C439" s="37">
        <v>1208160</v>
      </c>
      <c r="D439" s="37" t="s">
        <v>4162</v>
      </c>
      <c r="E439" s="37" t="s">
        <v>3424</v>
      </c>
      <c r="F439" s="37">
        <v>20000</v>
      </c>
      <c r="G439" s="37" t="s">
        <v>3478</v>
      </c>
      <c r="H439" s="37" t="s">
        <v>4163</v>
      </c>
      <c r="I439" s="37" t="s">
        <v>3423</v>
      </c>
      <c r="J439" s="53">
        <v>71868</v>
      </c>
    </row>
    <row r="440" spans="1:10" x14ac:dyDescent="0.25">
      <c r="A440" s="37">
        <v>815</v>
      </c>
      <c r="B440" s="37">
        <v>1222100000</v>
      </c>
      <c r="C440" s="37">
        <v>1208213</v>
      </c>
      <c r="D440" s="37" t="s">
        <v>5586</v>
      </c>
      <c r="E440" s="37" t="s">
        <v>3424</v>
      </c>
      <c r="F440" s="37">
        <v>10000</v>
      </c>
      <c r="G440" s="37" t="s">
        <v>143</v>
      </c>
      <c r="H440" s="37" t="s">
        <v>5587</v>
      </c>
      <c r="I440" s="37" t="s">
        <v>3423</v>
      </c>
      <c r="J440" s="53">
        <v>38588.400000000001</v>
      </c>
    </row>
    <row r="441" spans="1:10" x14ac:dyDescent="0.25">
      <c r="A441" s="37">
        <v>815</v>
      </c>
      <c r="B441" s="37">
        <v>1222100000</v>
      </c>
      <c r="C441" s="37">
        <v>1208273</v>
      </c>
      <c r="D441" s="37" t="s">
        <v>5588</v>
      </c>
      <c r="E441" s="37" t="s">
        <v>3424</v>
      </c>
      <c r="F441" s="37">
        <v>20000</v>
      </c>
      <c r="G441" s="37" t="s">
        <v>3655</v>
      </c>
      <c r="H441" s="37" t="s">
        <v>5589</v>
      </c>
      <c r="I441" s="37" t="s">
        <v>3423</v>
      </c>
      <c r="J441" s="53">
        <v>985749.84</v>
      </c>
    </row>
    <row r="442" spans="1:10" x14ac:dyDescent="0.25">
      <c r="A442" s="37">
        <v>815</v>
      </c>
      <c r="B442" s="37">
        <v>1222100000</v>
      </c>
      <c r="C442" s="37">
        <v>1208789</v>
      </c>
      <c r="D442" s="37" t="s">
        <v>5590</v>
      </c>
      <c r="E442" s="37" t="s">
        <v>3424</v>
      </c>
      <c r="F442" s="37">
        <v>10000</v>
      </c>
      <c r="G442" s="37" t="s">
        <v>3571</v>
      </c>
      <c r="H442" s="37" t="s">
        <v>5591</v>
      </c>
      <c r="I442" s="37" t="s">
        <v>3423</v>
      </c>
      <c r="J442" s="53">
        <v>428199.6</v>
      </c>
    </row>
    <row r="443" spans="1:10" x14ac:dyDescent="0.25">
      <c r="A443" s="37">
        <v>815</v>
      </c>
      <c r="B443" s="37">
        <v>1222100000</v>
      </c>
      <c r="C443" s="37">
        <v>1208935</v>
      </c>
      <c r="D443" s="37" t="s">
        <v>5592</v>
      </c>
      <c r="E443" s="37" t="s">
        <v>3424</v>
      </c>
      <c r="F443" s="37">
        <v>20000</v>
      </c>
      <c r="G443" s="37" t="s">
        <v>3455</v>
      </c>
      <c r="H443" s="37" t="s">
        <v>5593</v>
      </c>
      <c r="I443" s="37" t="s">
        <v>3423</v>
      </c>
      <c r="J443" s="53">
        <v>220404</v>
      </c>
    </row>
    <row r="444" spans="1:10" x14ac:dyDescent="0.25">
      <c r="A444" s="37">
        <v>815</v>
      </c>
      <c r="B444" s="37">
        <v>1222100000</v>
      </c>
      <c r="C444" s="37">
        <v>1209120</v>
      </c>
      <c r="D444" s="37" t="s">
        <v>1677</v>
      </c>
      <c r="E444" s="37" t="s">
        <v>3424</v>
      </c>
      <c r="F444" s="37">
        <v>10000</v>
      </c>
      <c r="G444" s="37" t="s">
        <v>3434</v>
      </c>
      <c r="H444" s="37" t="s">
        <v>4166</v>
      </c>
      <c r="I444" s="37" t="s">
        <v>3423</v>
      </c>
      <c r="J444" s="53">
        <v>2949834.2</v>
      </c>
    </row>
    <row r="445" spans="1:10" x14ac:dyDescent="0.25">
      <c r="A445" s="37">
        <v>815</v>
      </c>
      <c r="B445" s="37">
        <v>1222100000</v>
      </c>
      <c r="C445" s="37">
        <v>1209121</v>
      </c>
      <c r="D445" s="37" t="s">
        <v>4167</v>
      </c>
      <c r="E445" s="37" t="s">
        <v>3424</v>
      </c>
      <c r="F445" s="37">
        <v>10000</v>
      </c>
      <c r="G445" s="37" t="s">
        <v>159</v>
      </c>
      <c r="H445" s="37" t="s">
        <v>4168</v>
      </c>
      <c r="I445" s="37" t="s">
        <v>3423</v>
      </c>
      <c r="J445" s="53">
        <v>4872449.72</v>
      </c>
    </row>
    <row r="446" spans="1:10" x14ac:dyDescent="0.25">
      <c r="A446" s="37">
        <v>815</v>
      </c>
      <c r="B446" s="37">
        <v>1222100000</v>
      </c>
      <c r="C446" s="37">
        <v>1209139</v>
      </c>
      <c r="D446" s="37" t="s">
        <v>4169</v>
      </c>
      <c r="E446" s="37" t="s">
        <v>3424</v>
      </c>
      <c r="F446" s="37">
        <v>10000</v>
      </c>
      <c r="G446" s="37" t="s">
        <v>3434</v>
      </c>
      <c r="H446" s="37" t="s">
        <v>4170</v>
      </c>
      <c r="I446" s="37" t="s">
        <v>3423</v>
      </c>
      <c r="J446" s="53">
        <v>271369.2</v>
      </c>
    </row>
    <row r="447" spans="1:10" x14ac:dyDescent="0.25">
      <c r="A447" s="37">
        <v>815</v>
      </c>
      <c r="B447" s="37">
        <v>1222100000</v>
      </c>
      <c r="C447" s="37">
        <v>1209539</v>
      </c>
      <c r="D447" s="37" t="s">
        <v>4173</v>
      </c>
      <c r="E447" s="37" t="s">
        <v>3424</v>
      </c>
      <c r="F447" s="37">
        <v>23000</v>
      </c>
      <c r="G447" s="37" t="s">
        <v>159</v>
      </c>
      <c r="H447" s="37" t="s">
        <v>4174</v>
      </c>
      <c r="I447" s="37" t="s">
        <v>3423</v>
      </c>
      <c r="J447" s="53">
        <v>1863768</v>
      </c>
    </row>
    <row r="448" spans="1:10" x14ac:dyDescent="0.25">
      <c r="A448" s="37">
        <v>815</v>
      </c>
      <c r="B448" s="37">
        <v>1222100000</v>
      </c>
      <c r="C448" s="37">
        <v>1209577</v>
      </c>
      <c r="D448" s="37" t="s">
        <v>4175</v>
      </c>
      <c r="E448" s="37" t="s">
        <v>3424</v>
      </c>
      <c r="F448" s="37">
        <v>800000</v>
      </c>
      <c r="G448" s="37" t="s">
        <v>143</v>
      </c>
      <c r="H448" s="37" t="s">
        <v>4176</v>
      </c>
      <c r="I448" s="37" t="s">
        <v>3423</v>
      </c>
      <c r="J448" s="53">
        <v>567494.93999999994</v>
      </c>
    </row>
    <row r="449" spans="1:10" x14ac:dyDescent="0.25">
      <c r="A449" s="37">
        <v>815</v>
      </c>
      <c r="B449" s="37">
        <v>1222100000</v>
      </c>
      <c r="C449" s="37">
        <v>1209771</v>
      </c>
      <c r="D449" s="37" t="s">
        <v>5594</v>
      </c>
      <c r="E449" s="37" t="s">
        <v>3424</v>
      </c>
      <c r="F449" s="37">
        <v>23000</v>
      </c>
      <c r="G449" s="37" t="s">
        <v>5595</v>
      </c>
      <c r="H449" s="37" t="s">
        <v>5596</v>
      </c>
      <c r="I449" s="37" t="s">
        <v>3423</v>
      </c>
      <c r="J449" s="53">
        <v>47978.400000000001</v>
      </c>
    </row>
    <row r="450" spans="1:10" x14ac:dyDescent="0.25">
      <c r="A450" s="37">
        <v>815</v>
      </c>
      <c r="B450" s="37">
        <v>1222100000</v>
      </c>
      <c r="C450" s="37">
        <v>1209843</v>
      </c>
      <c r="D450" s="37" t="s">
        <v>4179</v>
      </c>
      <c r="E450" s="37" t="s">
        <v>3424</v>
      </c>
      <c r="F450" s="37">
        <v>0</v>
      </c>
      <c r="G450" s="37" t="s">
        <v>3526</v>
      </c>
      <c r="H450" s="37" t="s">
        <v>4180</v>
      </c>
      <c r="I450" s="37" t="s">
        <v>3423</v>
      </c>
      <c r="J450" s="53">
        <v>285241.15000000002</v>
      </c>
    </row>
    <row r="451" spans="1:10" x14ac:dyDescent="0.25">
      <c r="A451" s="37">
        <v>815</v>
      </c>
      <c r="B451" s="37">
        <v>1222100000</v>
      </c>
      <c r="C451" s="37">
        <v>1209874</v>
      </c>
      <c r="D451" s="37" t="s">
        <v>4181</v>
      </c>
      <c r="E451" s="37" t="s">
        <v>3424</v>
      </c>
      <c r="F451" s="37">
        <v>10000</v>
      </c>
      <c r="G451" s="37" t="s">
        <v>3434</v>
      </c>
      <c r="H451" s="37" t="s">
        <v>4182</v>
      </c>
      <c r="I451" s="37" t="s">
        <v>3423</v>
      </c>
      <c r="J451" s="53">
        <v>2152467.19</v>
      </c>
    </row>
    <row r="452" spans="1:10" x14ac:dyDescent="0.25">
      <c r="A452" s="37">
        <v>815</v>
      </c>
      <c r="B452" s="37">
        <v>1222100000</v>
      </c>
      <c r="C452" s="37">
        <v>1209881</v>
      </c>
      <c r="D452" s="37" t="s">
        <v>4183</v>
      </c>
      <c r="E452" s="37" t="s">
        <v>3424</v>
      </c>
      <c r="F452" s="37">
        <v>23000</v>
      </c>
      <c r="G452" s="37" t="s">
        <v>159</v>
      </c>
      <c r="H452" s="37" t="s">
        <v>4184</v>
      </c>
      <c r="I452" s="37" t="s">
        <v>3423</v>
      </c>
      <c r="J452" s="53">
        <v>1419238.39</v>
      </c>
    </row>
    <row r="453" spans="1:10" x14ac:dyDescent="0.25">
      <c r="A453" s="37">
        <v>815</v>
      </c>
      <c r="B453" s="37">
        <v>1222100000</v>
      </c>
      <c r="C453" s="37">
        <v>1210274</v>
      </c>
      <c r="D453" s="37" t="s">
        <v>5597</v>
      </c>
      <c r="E453" s="37" t="s">
        <v>3424</v>
      </c>
      <c r="F453" s="37">
        <v>23000</v>
      </c>
      <c r="G453" s="37" t="s">
        <v>3442</v>
      </c>
      <c r="H453" s="37" t="s">
        <v>5598</v>
      </c>
      <c r="I453" s="37" t="s">
        <v>3423</v>
      </c>
      <c r="J453" s="53">
        <v>117081</v>
      </c>
    </row>
    <row r="454" spans="1:10" x14ac:dyDescent="0.25">
      <c r="A454" s="37">
        <v>815</v>
      </c>
      <c r="B454" s="37">
        <v>1222100000</v>
      </c>
      <c r="C454" s="37">
        <v>1210276</v>
      </c>
      <c r="D454" s="37" t="s">
        <v>200</v>
      </c>
      <c r="E454" s="37" t="s">
        <v>3424</v>
      </c>
      <c r="F454" s="37">
        <v>23000</v>
      </c>
      <c r="G454" s="37" t="s">
        <v>3442</v>
      </c>
      <c r="H454" s="37" t="s">
        <v>5599</v>
      </c>
      <c r="I454" s="37" t="s">
        <v>3423</v>
      </c>
      <c r="J454" s="53">
        <v>724944</v>
      </c>
    </row>
    <row r="455" spans="1:10" x14ac:dyDescent="0.25">
      <c r="A455" s="37">
        <v>815</v>
      </c>
      <c r="B455" s="37">
        <v>1222100000</v>
      </c>
      <c r="C455" s="37">
        <v>1210426</v>
      </c>
      <c r="D455" s="37" t="s">
        <v>4185</v>
      </c>
      <c r="E455" s="37" t="s">
        <v>3424</v>
      </c>
      <c r="F455" s="37">
        <v>800000</v>
      </c>
      <c r="G455" s="37" t="s">
        <v>143</v>
      </c>
      <c r="H455" s="37" t="s">
        <v>4186</v>
      </c>
      <c r="I455" s="37" t="s">
        <v>3423</v>
      </c>
      <c r="J455" s="53">
        <v>6295.79</v>
      </c>
    </row>
    <row r="456" spans="1:10" x14ac:dyDescent="0.25">
      <c r="A456" s="37">
        <v>815</v>
      </c>
      <c r="B456" s="37">
        <v>1222100000</v>
      </c>
      <c r="C456" s="37">
        <v>1210592</v>
      </c>
      <c r="D456" s="37" t="s">
        <v>4187</v>
      </c>
      <c r="E456" s="37" t="s">
        <v>3424</v>
      </c>
      <c r="F456" s="37">
        <v>10000</v>
      </c>
      <c r="G456" s="37" t="s">
        <v>4188</v>
      </c>
      <c r="H456" s="37" t="s">
        <v>4189</v>
      </c>
      <c r="I456" s="37" t="s">
        <v>3423</v>
      </c>
      <c r="J456" s="53">
        <v>7171979.9199999999</v>
      </c>
    </row>
    <row r="457" spans="1:10" x14ac:dyDescent="0.25">
      <c r="A457" s="37">
        <v>815</v>
      </c>
      <c r="B457" s="37">
        <v>1222100000</v>
      </c>
      <c r="C457" s="37">
        <v>1210607</v>
      </c>
      <c r="D457" s="37" t="s">
        <v>4190</v>
      </c>
      <c r="E457" s="37" t="s">
        <v>3424</v>
      </c>
      <c r="F457" s="37">
        <v>0</v>
      </c>
      <c r="G457" s="37" t="s">
        <v>3434</v>
      </c>
      <c r="H457" s="37" t="s">
        <v>4191</v>
      </c>
      <c r="I457" s="37" t="s">
        <v>3423</v>
      </c>
      <c r="J457" s="53">
        <v>11467695.939999999</v>
      </c>
    </row>
    <row r="458" spans="1:10" x14ac:dyDescent="0.25">
      <c r="A458" s="37">
        <v>815</v>
      </c>
      <c r="B458" s="37">
        <v>1222100000</v>
      </c>
      <c r="C458" s="37">
        <v>1210609</v>
      </c>
      <c r="D458" s="37" t="s">
        <v>4192</v>
      </c>
      <c r="E458" s="37" t="s">
        <v>3424</v>
      </c>
      <c r="F458" s="37">
        <v>10000</v>
      </c>
      <c r="G458" s="37" t="s">
        <v>3434</v>
      </c>
      <c r="H458" s="37" t="s">
        <v>4193</v>
      </c>
      <c r="I458" s="37" t="s">
        <v>3423</v>
      </c>
      <c r="J458" s="53">
        <v>12862.8</v>
      </c>
    </row>
    <row r="459" spans="1:10" x14ac:dyDescent="0.25">
      <c r="A459" s="37">
        <v>815</v>
      </c>
      <c r="B459" s="37">
        <v>1222100000</v>
      </c>
      <c r="C459" s="37">
        <v>1210737</v>
      </c>
      <c r="D459" s="37" t="s">
        <v>5600</v>
      </c>
      <c r="E459" s="37" t="s">
        <v>3424</v>
      </c>
      <c r="F459" s="37">
        <v>0</v>
      </c>
      <c r="G459" s="37" t="s">
        <v>3455</v>
      </c>
      <c r="H459" s="37" t="s">
        <v>5601</v>
      </c>
      <c r="I459" s="37" t="s">
        <v>3423</v>
      </c>
      <c r="J459" s="53">
        <v>16020</v>
      </c>
    </row>
    <row r="460" spans="1:10" x14ac:dyDescent="0.25">
      <c r="A460" s="37">
        <v>815</v>
      </c>
      <c r="B460" s="37">
        <v>1222100000</v>
      </c>
      <c r="C460" s="37">
        <v>1210802</v>
      </c>
      <c r="D460" s="37" t="s">
        <v>4195</v>
      </c>
      <c r="E460" s="37" t="s">
        <v>3424</v>
      </c>
      <c r="F460" s="37">
        <v>0</v>
      </c>
      <c r="G460" s="37" t="s">
        <v>159</v>
      </c>
      <c r="H460" s="37" t="s">
        <v>4196</v>
      </c>
      <c r="I460" s="37" t="s">
        <v>3423</v>
      </c>
      <c r="J460" s="53">
        <v>1570549.8</v>
      </c>
    </row>
    <row r="461" spans="1:10" x14ac:dyDescent="0.25">
      <c r="A461" s="37">
        <v>815</v>
      </c>
      <c r="B461" s="37">
        <v>1222100000</v>
      </c>
      <c r="C461" s="37">
        <v>1210818</v>
      </c>
      <c r="D461" s="37" t="s">
        <v>818</v>
      </c>
      <c r="E461" s="37" t="s">
        <v>3424</v>
      </c>
      <c r="F461" s="37">
        <v>0</v>
      </c>
      <c r="G461" s="37" t="s">
        <v>159</v>
      </c>
      <c r="H461" s="37" t="s">
        <v>4199</v>
      </c>
      <c r="I461" s="37" t="s">
        <v>3423</v>
      </c>
      <c r="J461" s="53">
        <v>1306041.6000000001</v>
      </c>
    </row>
    <row r="462" spans="1:10" x14ac:dyDescent="0.25">
      <c r="A462" s="37">
        <v>815</v>
      </c>
      <c r="B462" s="37">
        <v>1222100000</v>
      </c>
      <c r="C462" s="37">
        <v>1210832</v>
      </c>
      <c r="D462" s="37" t="s">
        <v>4200</v>
      </c>
      <c r="E462" s="37" t="s">
        <v>3424</v>
      </c>
      <c r="F462" s="37">
        <v>0</v>
      </c>
      <c r="G462" s="37" t="s">
        <v>3442</v>
      </c>
      <c r="H462" s="37" t="s">
        <v>4201</v>
      </c>
      <c r="I462" s="37" t="s">
        <v>3423</v>
      </c>
      <c r="J462" s="53">
        <v>146180.4</v>
      </c>
    </row>
    <row r="463" spans="1:10" x14ac:dyDescent="0.25">
      <c r="A463" s="37">
        <v>815</v>
      </c>
      <c r="B463" s="37">
        <v>1222100000</v>
      </c>
      <c r="C463" s="37">
        <v>1210871</v>
      </c>
      <c r="D463" s="37" t="s">
        <v>4202</v>
      </c>
      <c r="E463" s="37" t="s">
        <v>3424</v>
      </c>
      <c r="F463" s="37">
        <v>23000</v>
      </c>
      <c r="G463" s="37" t="s">
        <v>4203</v>
      </c>
      <c r="H463" s="37" t="s">
        <v>4204</v>
      </c>
      <c r="I463" s="37" t="s">
        <v>3423</v>
      </c>
      <c r="J463" s="53">
        <v>292385.57</v>
      </c>
    </row>
    <row r="464" spans="1:10" x14ac:dyDescent="0.25">
      <c r="A464" s="37">
        <v>815</v>
      </c>
      <c r="B464" s="37">
        <v>1222100000</v>
      </c>
      <c r="C464" s="37">
        <v>1210984</v>
      </c>
      <c r="D464" s="37" t="s">
        <v>5602</v>
      </c>
      <c r="E464" s="37" t="s">
        <v>3424</v>
      </c>
      <c r="F464" s="37">
        <v>0</v>
      </c>
      <c r="G464" s="37" t="s">
        <v>159</v>
      </c>
      <c r="H464" s="37" t="s">
        <v>5603</v>
      </c>
      <c r="I464" s="37" t="s">
        <v>3423</v>
      </c>
      <c r="J464" s="53">
        <v>63840</v>
      </c>
    </row>
    <row r="465" spans="1:10" x14ac:dyDescent="0.25">
      <c r="A465" s="37">
        <v>815</v>
      </c>
      <c r="B465" s="37">
        <v>1222100000</v>
      </c>
      <c r="C465" s="37">
        <v>1211604</v>
      </c>
      <c r="D465" s="37" t="s">
        <v>4205</v>
      </c>
      <c r="E465" s="37" t="s">
        <v>3424</v>
      </c>
      <c r="F465" s="37">
        <v>20150</v>
      </c>
      <c r="G465" s="37" t="s">
        <v>159</v>
      </c>
      <c r="H465" s="37" t="s">
        <v>4206</v>
      </c>
      <c r="I465" s="37" t="s">
        <v>3423</v>
      </c>
      <c r="J465" s="53">
        <v>3163847.81</v>
      </c>
    </row>
    <row r="466" spans="1:10" x14ac:dyDescent="0.25">
      <c r="A466" s="37">
        <v>815</v>
      </c>
      <c r="B466" s="37">
        <v>1222100000</v>
      </c>
      <c r="C466" s="37">
        <v>1211974</v>
      </c>
      <c r="D466" s="37" t="s">
        <v>1688</v>
      </c>
      <c r="E466" s="37" t="s">
        <v>3424</v>
      </c>
      <c r="F466" s="37">
        <v>20000</v>
      </c>
      <c r="G466" s="37" t="s">
        <v>159</v>
      </c>
      <c r="H466" s="37" t="s">
        <v>4208</v>
      </c>
      <c r="I466" s="37" t="s">
        <v>3423</v>
      </c>
      <c r="J466" s="53">
        <v>44262633.710000001</v>
      </c>
    </row>
    <row r="467" spans="1:10" x14ac:dyDescent="0.25">
      <c r="A467" s="37">
        <v>815</v>
      </c>
      <c r="B467" s="37">
        <v>1222100000</v>
      </c>
      <c r="C467" s="37">
        <v>1212028</v>
      </c>
      <c r="D467" s="37" t="s">
        <v>4209</v>
      </c>
      <c r="E467" s="37" t="s">
        <v>3424</v>
      </c>
      <c r="F467" s="37">
        <v>23000</v>
      </c>
      <c r="G467" s="37" t="s">
        <v>159</v>
      </c>
      <c r="H467" s="37" t="s">
        <v>4210</v>
      </c>
      <c r="I467" s="37" t="s">
        <v>3423</v>
      </c>
      <c r="J467" s="53">
        <v>3310671</v>
      </c>
    </row>
    <row r="468" spans="1:10" x14ac:dyDescent="0.25">
      <c r="A468" s="37">
        <v>815</v>
      </c>
      <c r="B468" s="37">
        <v>1222100000</v>
      </c>
      <c r="C468" s="37">
        <v>1212216</v>
      </c>
      <c r="D468" s="37" t="s">
        <v>283</v>
      </c>
      <c r="E468" s="37" t="s">
        <v>3424</v>
      </c>
      <c r="F468" s="37">
        <v>0</v>
      </c>
      <c r="G468" s="37" t="s">
        <v>3478</v>
      </c>
      <c r="H468" s="37" t="s">
        <v>5604</v>
      </c>
      <c r="I468" s="37" t="s">
        <v>3423</v>
      </c>
      <c r="J468" s="53">
        <v>79380</v>
      </c>
    </row>
    <row r="469" spans="1:10" x14ac:dyDescent="0.25">
      <c r="A469" s="37">
        <v>815</v>
      </c>
      <c r="B469" s="37">
        <v>1222100000</v>
      </c>
      <c r="C469" s="37">
        <v>1212284</v>
      </c>
      <c r="D469" s="37" t="s">
        <v>4211</v>
      </c>
      <c r="E469" s="37" t="s">
        <v>3424</v>
      </c>
      <c r="F469" s="37">
        <v>0</v>
      </c>
      <c r="G469" s="37" t="s">
        <v>159</v>
      </c>
      <c r="H469" s="37" t="s">
        <v>4212</v>
      </c>
      <c r="I469" s="37" t="s">
        <v>3423</v>
      </c>
      <c r="J469" s="53">
        <v>640485.67000000004</v>
      </c>
    </row>
    <row r="470" spans="1:10" x14ac:dyDescent="0.25">
      <c r="A470" s="37">
        <v>815</v>
      </c>
      <c r="B470" s="37">
        <v>1222100000</v>
      </c>
      <c r="C470" s="37">
        <v>1212288</v>
      </c>
      <c r="D470" s="37" t="s">
        <v>4213</v>
      </c>
      <c r="E470" s="37" t="s">
        <v>3424</v>
      </c>
      <c r="F470" s="37">
        <v>23000</v>
      </c>
      <c r="G470" s="37" t="s">
        <v>3442</v>
      </c>
      <c r="H470" s="37" t="s">
        <v>4214</v>
      </c>
      <c r="I470" s="37" t="s">
        <v>3423</v>
      </c>
      <c r="J470" s="53">
        <v>1289619</v>
      </c>
    </row>
    <row r="471" spans="1:10" x14ac:dyDescent="0.25">
      <c r="A471" s="37">
        <v>815</v>
      </c>
      <c r="B471" s="37">
        <v>1222100000</v>
      </c>
      <c r="C471" s="37">
        <v>1212358</v>
      </c>
      <c r="D471" s="37" t="s">
        <v>479</v>
      </c>
      <c r="E471" s="37" t="s">
        <v>3424</v>
      </c>
      <c r="F471" s="37">
        <v>23000</v>
      </c>
      <c r="G471" s="37" t="s">
        <v>4215</v>
      </c>
      <c r="H471" s="37" t="s">
        <v>4216</v>
      </c>
      <c r="I471" s="37" t="s">
        <v>3423</v>
      </c>
      <c r="J471" s="53">
        <v>433640.4</v>
      </c>
    </row>
    <row r="472" spans="1:10" x14ac:dyDescent="0.25">
      <c r="A472" s="37">
        <v>815</v>
      </c>
      <c r="B472" s="37">
        <v>1222100000</v>
      </c>
      <c r="C472" s="37">
        <v>1212557</v>
      </c>
      <c r="D472" s="37" t="s">
        <v>4218</v>
      </c>
      <c r="E472" s="37" t="s">
        <v>3424</v>
      </c>
      <c r="F472" s="37">
        <v>800000</v>
      </c>
      <c r="G472" s="37" t="s">
        <v>143</v>
      </c>
      <c r="H472" s="37" t="s">
        <v>4219</v>
      </c>
      <c r="I472" s="37" t="s">
        <v>3423</v>
      </c>
      <c r="J472" s="53">
        <v>91200</v>
      </c>
    </row>
    <row r="473" spans="1:10" x14ac:dyDescent="0.25">
      <c r="A473" s="37">
        <v>815</v>
      </c>
      <c r="B473" s="37">
        <v>1222100000</v>
      </c>
      <c r="C473" s="37">
        <v>1212681</v>
      </c>
      <c r="D473" s="37" t="s">
        <v>4220</v>
      </c>
      <c r="E473" s="37" t="s">
        <v>3424</v>
      </c>
      <c r="F473" s="37">
        <v>0</v>
      </c>
      <c r="G473" s="37" t="s">
        <v>3571</v>
      </c>
      <c r="H473" s="37" t="s">
        <v>4221</v>
      </c>
      <c r="I473" s="37" t="s">
        <v>3423</v>
      </c>
      <c r="J473" s="53">
        <v>103268.95</v>
      </c>
    </row>
    <row r="474" spans="1:10" x14ac:dyDescent="0.25">
      <c r="A474" s="37">
        <v>815</v>
      </c>
      <c r="B474" s="37">
        <v>1222100000</v>
      </c>
      <c r="C474" s="37">
        <v>1212858</v>
      </c>
      <c r="D474" s="37" t="s">
        <v>5605</v>
      </c>
      <c r="E474" s="37" t="s">
        <v>3424</v>
      </c>
      <c r="F474" s="37">
        <v>23000</v>
      </c>
      <c r="G474" s="37" t="s">
        <v>159</v>
      </c>
      <c r="H474" s="37" t="s">
        <v>5606</v>
      </c>
      <c r="I474" s="37" t="s">
        <v>3423</v>
      </c>
      <c r="J474" s="53">
        <v>149751</v>
      </c>
    </row>
    <row r="475" spans="1:10" x14ac:dyDescent="0.25">
      <c r="A475" s="37">
        <v>815</v>
      </c>
      <c r="B475" s="37">
        <v>1222100000</v>
      </c>
      <c r="C475" s="37">
        <v>1213407</v>
      </c>
      <c r="D475" s="37" t="s">
        <v>5607</v>
      </c>
      <c r="E475" s="37" t="s">
        <v>3424</v>
      </c>
      <c r="F475" s="37">
        <v>10000</v>
      </c>
      <c r="G475" s="37" t="s">
        <v>3478</v>
      </c>
      <c r="H475" s="37" t="s">
        <v>5608</v>
      </c>
      <c r="I475" s="37" t="s">
        <v>3423</v>
      </c>
      <c r="J475" s="53">
        <v>24180</v>
      </c>
    </row>
    <row r="476" spans="1:10" x14ac:dyDescent="0.25">
      <c r="A476" s="37">
        <v>815</v>
      </c>
      <c r="B476" s="37">
        <v>1222100000</v>
      </c>
      <c r="C476" s="37">
        <v>1213452</v>
      </c>
      <c r="D476" s="37" t="s">
        <v>5609</v>
      </c>
      <c r="E476" s="37" t="s">
        <v>3424</v>
      </c>
      <c r="F476" s="37">
        <v>20000</v>
      </c>
      <c r="G476" s="37" t="s">
        <v>3448</v>
      </c>
      <c r="H476" s="37" t="s">
        <v>5610</v>
      </c>
      <c r="I476" s="37" t="s">
        <v>3423</v>
      </c>
      <c r="J476" s="53">
        <v>21600</v>
      </c>
    </row>
    <row r="477" spans="1:10" x14ac:dyDescent="0.25">
      <c r="A477" s="37">
        <v>815</v>
      </c>
      <c r="B477" s="37">
        <v>1222100000</v>
      </c>
      <c r="C477" s="37">
        <v>1213537</v>
      </c>
      <c r="D477" s="37" t="s">
        <v>5611</v>
      </c>
      <c r="E477" s="37" t="s">
        <v>3424</v>
      </c>
      <c r="F477" s="37">
        <v>0</v>
      </c>
      <c r="G477" s="37" t="s">
        <v>143</v>
      </c>
      <c r="H477" s="37" t="s">
        <v>5612</v>
      </c>
      <c r="I477" s="37" t="s">
        <v>3423</v>
      </c>
      <c r="J477" s="53">
        <v>213921</v>
      </c>
    </row>
    <row r="478" spans="1:10" x14ac:dyDescent="0.25">
      <c r="A478" s="37">
        <v>815</v>
      </c>
      <c r="B478" s="37">
        <v>1222100000</v>
      </c>
      <c r="C478" s="37">
        <v>1213547</v>
      </c>
      <c r="D478" s="37" t="s">
        <v>4222</v>
      </c>
      <c r="E478" s="37" t="s">
        <v>3424</v>
      </c>
      <c r="F478" s="37">
        <v>0</v>
      </c>
      <c r="G478" s="37" t="s">
        <v>143</v>
      </c>
      <c r="H478" s="37" t="s">
        <v>4223</v>
      </c>
      <c r="I478" s="37" t="s">
        <v>3423</v>
      </c>
      <c r="J478" s="53">
        <v>913682.28</v>
      </c>
    </row>
    <row r="479" spans="1:10" x14ac:dyDescent="0.25">
      <c r="A479" s="37">
        <v>815</v>
      </c>
      <c r="B479" s="37">
        <v>1222100000</v>
      </c>
      <c r="C479" s="37">
        <v>1213553</v>
      </c>
      <c r="D479" s="37" t="s">
        <v>125</v>
      </c>
      <c r="E479" s="37" t="s">
        <v>3424</v>
      </c>
      <c r="F479" s="37">
        <v>20000</v>
      </c>
      <c r="G479" s="37" t="s">
        <v>159</v>
      </c>
      <c r="H479" s="37" t="s">
        <v>4224</v>
      </c>
      <c r="I479" s="37" t="s">
        <v>3423</v>
      </c>
      <c r="J479" s="53">
        <v>617646</v>
      </c>
    </row>
    <row r="480" spans="1:10" x14ac:dyDescent="0.25">
      <c r="A480" s="37">
        <v>815</v>
      </c>
      <c r="B480" s="37">
        <v>1222100000</v>
      </c>
      <c r="C480" s="37">
        <v>1213555</v>
      </c>
      <c r="D480" s="37" t="s">
        <v>5613</v>
      </c>
      <c r="E480" s="37" t="s">
        <v>3424</v>
      </c>
      <c r="F480" s="37">
        <v>0</v>
      </c>
      <c r="G480" s="37" t="s">
        <v>44</v>
      </c>
      <c r="H480" s="37" t="s">
        <v>5614</v>
      </c>
      <c r="I480" s="37" t="s">
        <v>3423</v>
      </c>
      <c r="J480" s="53">
        <v>126480</v>
      </c>
    </row>
    <row r="481" spans="1:10" x14ac:dyDescent="0.25">
      <c r="A481" s="37">
        <v>815</v>
      </c>
      <c r="B481" s="37">
        <v>1222100000</v>
      </c>
      <c r="C481" s="37">
        <v>1213658</v>
      </c>
      <c r="D481" s="37" t="s">
        <v>5615</v>
      </c>
      <c r="E481" s="37" t="s">
        <v>3424</v>
      </c>
      <c r="F481" s="37">
        <v>0</v>
      </c>
      <c r="G481" s="37" t="s">
        <v>3478</v>
      </c>
      <c r="H481" s="37" t="s">
        <v>5616</v>
      </c>
      <c r="I481" s="37" t="s">
        <v>3423</v>
      </c>
      <c r="J481" s="53">
        <v>14580</v>
      </c>
    </row>
    <row r="482" spans="1:10" x14ac:dyDescent="0.25">
      <c r="A482" s="37">
        <v>815</v>
      </c>
      <c r="B482" s="37">
        <v>1222100000</v>
      </c>
      <c r="C482" s="37">
        <v>1213683</v>
      </c>
      <c r="D482" s="37" t="s">
        <v>46</v>
      </c>
      <c r="E482" s="37" t="s">
        <v>3424</v>
      </c>
      <c r="F482" s="37">
        <v>20000</v>
      </c>
      <c r="G482" s="37" t="s">
        <v>159</v>
      </c>
      <c r="H482" s="37" t="s">
        <v>4225</v>
      </c>
      <c r="I482" s="37" t="s">
        <v>3423</v>
      </c>
      <c r="J482" s="53">
        <v>72960</v>
      </c>
    </row>
    <row r="483" spans="1:10" x14ac:dyDescent="0.25">
      <c r="A483" s="37">
        <v>815</v>
      </c>
      <c r="B483" s="37">
        <v>1222100000</v>
      </c>
      <c r="C483" s="37">
        <v>1213757</v>
      </c>
      <c r="D483" s="37" t="s">
        <v>5617</v>
      </c>
      <c r="E483" s="37" t="s">
        <v>3424</v>
      </c>
      <c r="F483" s="37">
        <v>0</v>
      </c>
      <c r="G483" s="37" t="s">
        <v>3455</v>
      </c>
      <c r="H483" s="37" t="s">
        <v>5618</v>
      </c>
      <c r="I483" s="37" t="s">
        <v>3423</v>
      </c>
      <c r="J483" s="53">
        <v>18072</v>
      </c>
    </row>
    <row r="484" spans="1:10" x14ac:dyDescent="0.25">
      <c r="A484" s="37">
        <v>815</v>
      </c>
      <c r="B484" s="37">
        <v>1222100000</v>
      </c>
      <c r="C484" s="37">
        <v>1213883</v>
      </c>
      <c r="D484" s="37" t="s">
        <v>37</v>
      </c>
      <c r="E484" s="37" t="s">
        <v>3424</v>
      </c>
      <c r="F484" s="37">
        <v>0</v>
      </c>
      <c r="G484" s="37" t="s">
        <v>3780</v>
      </c>
      <c r="H484" s="37" t="s">
        <v>5619</v>
      </c>
      <c r="I484" s="37" t="s">
        <v>3423</v>
      </c>
      <c r="J484" s="53">
        <v>319986</v>
      </c>
    </row>
    <row r="485" spans="1:10" x14ac:dyDescent="0.25">
      <c r="A485" s="37">
        <v>815</v>
      </c>
      <c r="B485" s="37">
        <v>1222100000</v>
      </c>
      <c r="C485" s="37">
        <v>1213948</v>
      </c>
      <c r="D485" s="37" t="s">
        <v>4226</v>
      </c>
      <c r="E485" s="37" t="s">
        <v>3424</v>
      </c>
      <c r="F485" s="37">
        <v>0</v>
      </c>
      <c r="G485" s="37" t="s">
        <v>3571</v>
      </c>
      <c r="H485" s="37" t="s">
        <v>4227</v>
      </c>
      <c r="I485" s="37" t="s">
        <v>3423</v>
      </c>
      <c r="J485" s="53">
        <v>297393</v>
      </c>
    </row>
    <row r="486" spans="1:10" x14ac:dyDescent="0.25">
      <c r="A486" s="37">
        <v>815</v>
      </c>
      <c r="B486" s="37">
        <v>1222100000</v>
      </c>
      <c r="C486" s="37">
        <v>1213968</v>
      </c>
      <c r="D486" s="37" t="s">
        <v>4228</v>
      </c>
      <c r="E486" s="37" t="s">
        <v>3424</v>
      </c>
      <c r="F486" s="37">
        <v>20000</v>
      </c>
      <c r="G486" s="37" t="s">
        <v>159</v>
      </c>
      <c r="H486" s="37" t="s">
        <v>4229</v>
      </c>
      <c r="I486" s="37" t="s">
        <v>3423</v>
      </c>
      <c r="J486" s="53">
        <v>81180</v>
      </c>
    </row>
    <row r="487" spans="1:10" x14ac:dyDescent="0.25">
      <c r="A487" s="37">
        <v>815</v>
      </c>
      <c r="B487" s="37">
        <v>1222100000</v>
      </c>
      <c r="C487" s="37">
        <v>1214119</v>
      </c>
      <c r="D487" s="37" t="s">
        <v>4230</v>
      </c>
      <c r="E487" s="37" t="s">
        <v>3424</v>
      </c>
      <c r="F487" s="37">
        <v>20000</v>
      </c>
      <c r="G487" s="37" t="s">
        <v>159</v>
      </c>
      <c r="H487" s="37" t="s">
        <v>4231</v>
      </c>
      <c r="I487" s="37" t="s">
        <v>3423</v>
      </c>
      <c r="J487" s="53">
        <v>79200</v>
      </c>
    </row>
    <row r="488" spans="1:10" x14ac:dyDescent="0.25">
      <c r="A488" s="37">
        <v>815</v>
      </c>
      <c r="B488" s="37">
        <v>1222100000</v>
      </c>
      <c r="C488" s="37">
        <v>1214626</v>
      </c>
      <c r="D488" s="37" t="s">
        <v>562</v>
      </c>
      <c r="E488" s="37" t="s">
        <v>3424</v>
      </c>
      <c r="F488" s="37">
        <v>0</v>
      </c>
      <c r="G488" s="37" t="s">
        <v>143</v>
      </c>
      <c r="H488" s="37" t="s">
        <v>4232</v>
      </c>
      <c r="I488" s="37" t="s">
        <v>3423</v>
      </c>
      <c r="J488" s="53">
        <v>223524</v>
      </c>
    </row>
    <row r="489" spans="1:10" x14ac:dyDescent="0.25">
      <c r="A489" s="37">
        <v>815</v>
      </c>
      <c r="B489" s="37">
        <v>1222100000</v>
      </c>
      <c r="C489" s="37">
        <v>1214738</v>
      </c>
      <c r="D489" s="37" t="s">
        <v>4233</v>
      </c>
      <c r="E489" s="37" t="s">
        <v>3424</v>
      </c>
      <c r="F489" s="37">
        <v>40000</v>
      </c>
      <c r="G489" s="37" t="s">
        <v>3455</v>
      </c>
      <c r="H489" s="37" t="s">
        <v>4234</v>
      </c>
      <c r="I489" s="37" t="s">
        <v>3423</v>
      </c>
      <c r="J489" s="53">
        <v>3594768.52</v>
      </c>
    </row>
    <row r="490" spans="1:10" x14ac:dyDescent="0.25">
      <c r="A490" s="37">
        <v>815</v>
      </c>
      <c r="B490" s="37">
        <v>1222100000</v>
      </c>
      <c r="C490" s="37">
        <v>1214739</v>
      </c>
      <c r="D490" s="37" t="s">
        <v>4235</v>
      </c>
      <c r="E490" s="37" t="s">
        <v>3424</v>
      </c>
      <c r="F490" s="37">
        <v>0</v>
      </c>
      <c r="G490" s="37" t="s">
        <v>3455</v>
      </c>
      <c r="H490" s="37" t="s">
        <v>4236</v>
      </c>
      <c r="I490" s="37" t="s">
        <v>3423</v>
      </c>
      <c r="J490" s="53">
        <v>1083364.2</v>
      </c>
    </row>
    <row r="491" spans="1:10" x14ac:dyDescent="0.25">
      <c r="A491" s="37">
        <v>815</v>
      </c>
      <c r="B491" s="37">
        <v>1222100000</v>
      </c>
      <c r="C491" s="37">
        <v>1214740</v>
      </c>
      <c r="D491" s="37" t="s">
        <v>4237</v>
      </c>
      <c r="E491" s="37" t="s">
        <v>3424</v>
      </c>
      <c r="F491" s="37">
        <v>0</v>
      </c>
      <c r="G491" s="37" t="s">
        <v>4238</v>
      </c>
      <c r="H491" s="37" t="s">
        <v>4239</v>
      </c>
      <c r="I491" s="37" t="s">
        <v>3423</v>
      </c>
      <c r="J491" s="53">
        <v>338448</v>
      </c>
    </row>
    <row r="492" spans="1:10" x14ac:dyDescent="0.25">
      <c r="A492" s="37">
        <v>815</v>
      </c>
      <c r="B492" s="37">
        <v>1222100000</v>
      </c>
      <c r="C492" s="37">
        <v>1214747</v>
      </c>
      <c r="D492" s="37" t="s">
        <v>256</v>
      </c>
      <c r="E492" s="37" t="s">
        <v>3424</v>
      </c>
      <c r="F492" s="37">
        <v>0</v>
      </c>
      <c r="G492" s="37" t="s">
        <v>4240</v>
      </c>
      <c r="H492" s="37" t="s">
        <v>4241</v>
      </c>
      <c r="I492" s="37" t="s">
        <v>3423</v>
      </c>
      <c r="J492" s="53">
        <v>1017351.6</v>
      </c>
    </row>
    <row r="493" spans="1:10" x14ac:dyDescent="0.25">
      <c r="A493" s="37">
        <v>815</v>
      </c>
      <c r="B493" s="37">
        <v>1222100000</v>
      </c>
      <c r="C493" s="37">
        <v>1214795</v>
      </c>
      <c r="D493" s="37" t="s">
        <v>5620</v>
      </c>
      <c r="E493" s="37" t="s">
        <v>3424</v>
      </c>
      <c r="F493" s="37">
        <v>20800</v>
      </c>
      <c r="G493" s="37" t="s">
        <v>3588</v>
      </c>
      <c r="H493" s="37" t="s">
        <v>5621</v>
      </c>
      <c r="I493" s="37" t="s">
        <v>3423</v>
      </c>
      <c r="J493" s="53">
        <v>314826</v>
      </c>
    </row>
    <row r="494" spans="1:10" x14ac:dyDescent="0.25">
      <c r="A494" s="37">
        <v>815</v>
      </c>
      <c r="B494" s="37">
        <v>1222100000</v>
      </c>
      <c r="C494" s="37">
        <v>1214836</v>
      </c>
      <c r="D494" s="37" t="s">
        <v>4242</v>
      </c>
      <c r="E494" s="37" t="s">
        <v>3424</v>
      </c>
      <c r="F494" s="37">
        <v>0</v>
      </c>
      <c r="G494" s="37" t="s">
        <v>143</v>
      </c>
      <c r="H494" s="37" t="s">
        <v>4243</v>
      </c>
      <c r="I494" s="37" t="s">
        <v>3423</v>
      </c>
      <c r="J494" s="53">
        <v>48363.6</v>
      </c>
    </row>
    <row r="495" spans="1:10" x14ac:dyDescent="0.25">
      <c r="A495" s="37">
        <v>815</v>
      </c>
      <c r="B495" s="37">
        <v>1222100000</v>
      </c>
      <c r="C495" s="37">
        <v>1214992</v>
      </c>
      <c r="D495" s="37" t="s">
        <v>4244</v>
      </c>
      <c r="E495" s="37" t="s">
        <v>3424</v>
      </c>
      <c r="F495" s="37">
        <v>20000</v>
      </c>
      <c r="G495" s="37" t="s">
        <v>159</v>
      </c>
      <c r="H495" s="37" t="s">
        <v>4245</v>
      </c>
      <c r="I495" s="37" t="s">
        <v>3423</v>
      </c>
      <c r="J495" s="53">
        <v>21888</v>
      </c>
    </row>
    <row r="496" spans="1:10" x14ac:dyDescent="0.25">
      <c r="A496" s="37">
        <v>815</v>
      </c>
      <c r="B496" s="37">
        <v>1222100000</v>
      </c>
      <c r="C496" s="37">
        <v>1215181</v>
      </c>
      <c r="D496" s="37" t="s">
        <v>4246</v>
      </c>
      <c r="E496" s="37" t="s">
        <v>3424</v>
      </c>
      <c r="F496" s="37">
        <v>0</v>
      </c>
      <c r="G496" s="37" t="s">
        <v>3588</v>
      </c>
      <c r="H496" s="37" t="s">
        <v>4247</v>
      </c>
      <c r="I496" s="37" t="s">
        <v>3423</v>
      </c>
      <c r="J496" s="53">
        <v>76745.759999999995</v>
      </c>
    </row>
    <row r="497" spans="1:10" x14ac:dyDescent="0.25">
      <c r="A497" s="37">
        <v>815</v>
      </c>
      <c r="B497" s="37">
        <v>1222100000</v>
      </c>
      <c r="C497" s="37">
        <v>1215541</v>
      </c>
      <c r="D497" s="37" t="s">
        <v>5622</v>
      </c>
      <c r="E497" s="37" t="s">
        <v>3424</v>
      </c>
      <c r="F497" s="37">
        <v>0</v>
      </c>
      <c r="G497" s="37" t="s">
        <v>3683</v>
      </c>
      <c r="H497" s="37" t="s">
        <v>5623</v>
      </c>
      <c r="I497" s="37" t="s">
        <v>3423</v>
      </c>
      <c r="J497" s="53">
        <v>97308</v>
      </c>
    </row>
    <row r="498" spans="1:10" x14ac:dyDescent="0.25">
      <c r="A498" s="37">
        <v>815</v>
      </c>
      <c r="B498" s="37">
        <v>1222100000</v>
      </c>
      <c r="C498" s="37">
        <v>1215795</v>
      </c>
      <c r="D498" s="37" t="s">
        <v>5624</v>
      </c>
      <c r="E498" s="37" t="s">
        <v>3424</v>
      </c>
      <c r="F498" s="37">
        <v>0</v>
      </c>
      <c r="G498" s="37" t="s">
        <v>3627</v>
      </c>
      <c r="H498" s="37" t="s">
        <v>3776</v>
      </c>
      <c r="I498" s="37" t="s">
        <v>3423</v>
      </c>
      <c r="J498" s="53">
        <v>453734.40000000002</v>
      </c>
    </row>
    <row r="499" spans="1:10" x14ac:dyDescent="0.25">
      <c r="A499" s="37">
        <v>815</v>
      </c>
      <c r="B499" s="37">
        <v>1222100000</v>
      </c>
      <c r="C499" s="37">
        <v>1216032</v>
      </c>
      <c r="D499" s="37" t="s">
        <v>245</v>
      </c>
      <c r="E499" s="37" t="s">
        <v>3424</v>
      </c>
      <c r="F499" s="37">
        <v>0</v>
      </c>
      <c r="G499" s="37" t="s">
        <v>4250</v>
      </c>
      <c r="H499" s="37" t="s">
        <v>4251</v>
      </c>
      <c r="I499" s="37" t="s">
        <v>3423</v>
      </c>
      <c r="J499" s="53">
        <v>49406.11</v>
      </c>
    </row>
    <row r="500" spans="1:10" x14ac:dyDescent="0.25">
      <c r="A500" s="37">
        <v>815</v>
      </c>
      <c r="B500" s="37">
        <v>1222100000</v>
      </c>
      <c r="C500" s="37">
        <v>1216091</v>
      </c>
      <c r="D500" s="37" t="s">
        <v>4252</v>
      </c>
      <c r="E500" s="37" t="s">
        <v>3424</v>
      </c>
      <c r="F500" s="37">
        <v>0</v>
      </c>
      <c r="G500" s="37" t="s">
        <v>4253</v>
      </c>
      <c r="H500" s="37" t="s">
        <v>4254</v>
      </c>
      <c r="I500" s="37" t="s">
        <v>3423</v>
      </c>
      <c r="J500" s="53">
        <v>6408526.0899999999</v>
      </c>
    </row>
    <row r="501" spans="1:10" x14ac:dyDescent="0.25">
      <c r="A501" s="37">
        <v>815</v>
      </c>
      <c r="B501" s="37">
        <v>1222100000</v>
      </c>
      <c r="C501" s="37">
        <v>1216148</v>
      </c>
      <c r="D501" s="37" t="s">
        <v>1766</v>
      </c>
      <c r="E501" s="37" t="s">
        <v>3424</v>
      </c>
      <c r="F501" s="37">
        <v>0</v>
      </c>
      <c r="G501" s="37" t="s">
        <v>3780</v>
      </c>
      <c r="H501" s="37" t="s">
        <v>4255</v>
      </c>
      <c r="I501" s="37" t="s">
        <v>3423</v>
      </c>
      <c r="J501" s="53">
        <v>9396839.3399999999</v>
      </c>
    </row>
    <row r="502" spans="1:10" x14ac:dyDescent="0.25">
      <c r="A502" s="37">
        <v>815</v>
      </c>
      <c r="B502" s="37">
        <v>1222100000</v>
      </c>
      <c r="C502" s="37">
        <v>1216240</v>
      </c>
      <c r="D502" s="37" t="s">
        <v>2432</v>
      </c>
      <c r="E502" s="37" t="s">
        <v>3424</v>
      </c>
      <c r="F502" s="37">
        <v>23000</v>
      </c>
      <c r="G502" s="37" t="s">
        <v>6</v>
      </c>
      <c r="H502" s="37" t="s">
        <v>5625</v>
      </c>
      <c r="I502" s="37" t="s">
        <v>3423</v>
      </c>
      <c r="J502" s="53">
        <v>26244</v>
      </c>
    </row>
    <row r="503" spans="1:10" x14ac:dyDescent="0.25">
      <c r="A503" s="37">
        <v>815</v>
      </c>
      <c r="B503" s="37">
        <v>1222100000</v>
      </c>
      <c r="C503" s="37">
        <v>1216256</v>
      </c>
      <c r="D503" s="37" t="s">
        <v>3037</v>
      </c>
      <c r="E503" s="37" t="s">
        <v>3424</v>
      </c>
      <c r="F503" s="37">
        <v>0</v>
      </c>
      <c r="G503" s="37" t="s">
        <v>6</v>
      </c>
      <c r="H503" s="37" t="s">
        <v>4256</v>
      </c>
      <c r="I503" s="37" t="s">
        <v>3423</v>
      </c>
      <c r="J503" s="53">
        <v>4607700.22</v>
      </c>
    </row>
    <row r="504" spans="1:10" x14ac:dyDescent="0.25">
      <c r="A504" s="37">
        <v>815</v>
      </c>
      <c r="B504" s="37">
        <v>1222100000</v>
      </c>
      <c r="C504" s="37">
        <v>1216383</v>
      </c>
      <c r="D504" s="37" t="s">
        <v>4257</v>
      </c>
      <c r="E504" s="37" t="s">
        <v>3424</v>
      </c>
      <c r="F504" s="37">
        <v>0</v>
      </c>
      <c r="G504" s="37" t="s">
        <v>159</v>
      </c>
      <c r="H504" s="37" t="s">
        <v>4258</v>
      </c>
      <c r="I504" s="37" t="s">
        <v>3423</v>
      </c>
      <c r="J504" s="53">
        <v>5400660.1399999997</v>
      </c>
    </row>
    <row r="505" spans="1:10" x14ac:dyDescent="0.25">
      <c r="A505" s="37">
        <v>815</v>
      </c>
      <c r="B505" s="37">
        <v>1222100000</v>
      </c>
      <c r="C505" s="37">
        <v>1216384</v>
      </c>
      <c r="D505" s="37" t="s">
        <v>1774</v>
      </c>
      <c r="E505" s="37" t="s">
        <v>3424</v>
      </c>
      <c r="F505" s="37">
        <v>0</v>
      </c>
      <c r="G505" s="37" t="s">
        <v>22</v>
      </c>
      <c r="H505" s="37" t="s">
        <v>5626</v>
      </c>
      <c r="I505" s="37" t="s">
        <v>3423</v>
      </c>
      <c r="J505" s="53">
        <v>243314.64</v>
      </c>
    </row>
    <row r="506" spans="1:10" x14ac:dyDescent="0.25">
      <c r="A506" s="37">
        <v>815</v>
      </c>
      <c r="B506" s="37">
        <v>1222100000</v>
      </c>
      <c r="C506" s="37">
        <v>1216646</v>
      </c>
      <c r="D506" s="37" t="s">
        <v>4259</v>
      </c>
      <c r="E506" s="37" t="s">
        <v>3424</v>
      </c>
      <c r="F506" s="37">
        <v>0</v>
      </c>
      <c r="G506" s="37" t="s">
        <v>157</v>
      </c>
      <c r="H506" s="37" t="s">
        <v>4260</v>
      </c>
      <c r="I506" s="37" t="s">
        <v>3423</v>
      </c>
      <c r="J506" s="53">
        <v>190332</v>
      </c>
    </row>
    <row r="507" spans="1:10" x14ac:dyDescent="0.25">
      <c r="A507" s="37">
        <v>815</v>
      </c>
      <c r="B507" s="37">
        <v>1222100000</v>
      </c>
      <c r="C507" s="37">
        <v>1216656</v>
      </c>
      <c r="D507" s="37" t="s">
        <v>4261</v>
      </c>
      <c r="E507" s="37" t="s">
        <v>3424</v>
      </c>
      <c r="F507" s="37">
        <v>0</v>
      </c>
      <c r="G507" s="37" t="s">
        <v>3434</v>
      </c>
      <c r="H507" s="37" t="s">
        <v>4262</v>
      </c>
      <c r="I507" s="37" t="s">
        <v>3423</v>
      </c>
      <c r="J507" s="53">
        <v>1362950.4</v>
      </c>
    </row>
    <row r="508" spans="1:10" x14ac:dyDescent="0.25">
      <c r="A508" s="37">
        <v>815</v>
      </c>
      <c r="B508" s="37">
        <v>1222100000</v>
      </c>
      <c r="C508" s="37">
        <v>1216667</v>
      </c>
      <c r="D508" s="37" t="s">
        <v>4263</v>
      </c>
      <c r="E508" s="37" t="s">
        <v>3424</v>
      </c>
      <c r="F508" s="37">
        <v>86350</v>
      </c>
      <c r="G508" s="37" t="s">
        <v>3492</v>
      </c>
      <c r="H508" s="37" t="s">
        <v>4264</v>
      </c>
      <c r="I508" s="37" t="s">
        <v>3423</v>
      </c>
      <c r="J508" s="53">
        <v>67738943.549999997</v>
      </c>
    </row>
    <row r="509" spans="1:10" x14ac:dyDescent="0.25">
      <c r="A509" s="37">
        <v>815</v>
      </c>
      <c r="B509" s="37">
        <v>1222100000</v>
      </c>
      <c r="C509" s="37">
        <v>1216670</v>
      </c>
      <c r="D509" s="37" t="s">
        <v>4265</v>
      </c>
      <c r="E509" s="37" t="s">
        <v>3424</v>
      </c>
      <c r="F509" s="37">
        <v>0</v>
      </c>
      <c r="G509" s="37" t="s">
        <v>3780</v>
      </c>
      <c r="H509" s="37" t="s">
        <v>4266</v>
      </c>
      <c r="I509" s="37" t="s">
        <v>3423</v>
      </c>
      <c r="J509" s="53">
        <v>1424558.7</v>
      </c>
    </row>
    <row r="510" spans="1:10" x14ac:dyDescent="0.25">
      <c r="A510" s="37">
        <v>815</v>
      </c>
      <c r="B510" s="37">
        <v>1222100000</v>
      </c>
      <c r="C510" s="37">
        <v>1216703</v>
      </c>
      <c r="D510" s="37" t="s">
        <v>4267</v>
      </c>
      <c r="E510" s="37" t="s">
        <v>3424</v>
      </c>
      <c r="F510" s="37">
        <v>0</v>
      </c>
      <c r="G510" s="37" t="s">
        <v>143</v>
      </c>
      <c r="H510" s="37" t="s">
        <v>4268</v>
      </c>
      <c r="I510" s="37" t="s">
        <v>3423</v>
      </c>
      <c r="J510" s="53">
        <v>2892567.85</v>
      </c>
    </row>
    <row r="511" spans="1:10" x14ac:dyDescent="0.25">
      <c r="A511" s="37">
        <v>815</v>
      </c>
      <c r="B511" s="37">
        <v>1222100000</v>
      </c>
      <c r="C511" s="37">
        <v>1216704</v>
      </c>
      <c r="D511" s="37" t="s">
        <v>4269</v>
      </c>
      <c r="E511" s="37" t="s">
        <v>3424</v>
      </c>
      <c r="F511" s="37">
        <v>0</v>
      </c>
      <c r="G511" s="37" t="s">
        <v>3437</v>
      </c>
      <c r="H511" s="37" t="s">
        <v>4270</v>
      </c>
      <c r="I511" s="37" t="s">
        <v>3423</v>
      </c>
      <c r="J511" s="53">
        <v>280837.8</v>
      </c>
    </row>
    <row r="512" spans="1:10" x14ac:dyDescent="0.25">
      <c r="A512" s="37">
        <v>815</v>
      </c>
      <c r="B512" s="37">
        <v>1222100000</v>
      </c>
      <c r="C512" s="37">
        <v>1216706</v>
      </c>
      <c r="D512" s="37" t="s">
        <v>5627</v>
      </c>
      <c r="E512" s="37" t="s">
        <v>3424</v>
      </c>
      <c r="F512" s="37">
        <v>20000</v>
      </c>
      <c r="G512" s="37" t="s">
        <v>159</v>
      </c>
      <c r="H512" s="37" t="s">
        <v>5628</v>
      </c>
      <c r="I512" s="37" t="s">
        <v>3423</v>
      </c>
      <c r="J512" s="53">
        <v>27363.599999999999</v>
      </c>
    </row>
    <row r="513" spans="1:10" x14ac:dyDescent="0.25">
      <c r="A513" s="37">
        <v>815</v>
      </c>
      <c r="B513" s="37">
        <v>1222100000</v>
      </c>
      <c r="C513" s="37">
        <v>1216971</v>
      </c>
      <c r="D513" s="37" t="s">
        <v>5629</v>
      </c>
      <c r="E513" s="37" t="s">
        <v>3424</v>
      </c>
      <c r="F513" s="37">
        <v>0</v>
      </c>
      <c r="G513" s="37" t="s">
        <v>3455</v>
      </c>
      <c r="H513" s="37" t="s">
        <v>5630</v>
      </c>
      <c r="I513" s="37" t="s">
        <v>3423</v>
      </c>
      <c r="J513" s="53">
        <v>14382</v>
      </c>
    </row>
    <row r="514" spans="1:10" x14ac:dyDescent="0.25">
      <c r="A514" s="37">
        <v>815</v>
      </c>
      <c r="B514" s="37">
        <v>1222100000</v>
      </c>
      <c r="C514" s="37">
        <v>1217118</v>
      </c>
      <c r="D514" s="37" t="s">
        <v>823</v>
      </c>
      <c r="E514" s="37" t="s">
        <v>3424</v>
      </c>
      <c r="F514" s="37">
        <v>20000</v>
      </c>
      <c r="G514" s="37" t="s">
        <v>3455</v>
      </c>
      <c r="H514" s="37" t="s">
        <v>5631</v>
      </c>
      <c r="I514" s="37" t="s">
        <v>3423</v>
      </c>
      <c r="J514" s="53">
        <v>8463706.0399999991</v>
      </c>
    </row>
    <row r="515" spans="1:10" x14ac:dyDescent="0.25">
      <c r="A515" s="37">
        <v>815</v>
      </c>
      <c r="B515" s="37">
        <v>1222100000</v>
      </c>
      <c r="C515" s="37">
        <v>1217414</v>
      </c>
      <c r="D515" s="37" t="s">
        <v>1926</v>
      </c>
      <c r="E515" s="37" t="s">
        <v>3424</v>
      </c>
      <c r="F515" s="37">
        <v>27182</v>
      </c>
      <c r="G515" s="37" t="s">
        <v>159</v>
      </c>
      <c r="H515" s="37" t="s">
        <v>5632</v>
      </c>
      <c r="I515" s="37" t="s">
        <v>3423</v>
      </c>
      <c r="J515" s="53">
        <v>9997831.7100000009</v>
      </c>
    </row>
    <row r="516" spans="1:10" x14ac:dyDescent="0.25">
      <c r="A516" s="37">
        <v>815</v>
      </c>
      <c r="B516" s="37">
        <v>1222100000</v>
      </c>
      <c r="C516" s="37">
        <v>1217417</v>
      </c>
      <c r="D516" s="37" t="s">
        <v>5633</v>
      </c>
      <c r="E516" s="37" t="s">
        <v>3424</v>
      </c>
      <c r="F516" s="37">
        <v>0</v>
      </c>
      <c r="G516" s="37" t="s">
        <v>2285</v>
      </c>
      <c r="H516" s="37" t="s">
        <v>5634</v>
      </c>
      <c r="I516" s="37" t="s">
        <v>3423</v>
      </c>
      <c r="J516" s="53">
        <v>431520</v>
      </c>
    </row>
    <row r="517" spans="1:10" x14ac:dyDescent="0.25">
      <c r="A517" s="37">
        <v>815</v>
      </c>
      <c r="B517" s="37">
        <v>1222100000</v>
      </c>
      <c r="C517" s="37">
        <v>1217434</v>
      </c>
      <c r="D517" s="37" t="s">
        <v>4273</v>
      </c>
      <c r="E517" s="37" t="s">
        <v>3424</v>
      </c>
      <c r="F517" s="37">
        <v>20000</v>
      </c>
      <c r="G517" s="37" t="s">
        <v>159</v>
      </c>
      <c r="H517" s="37" t="s">
        <v>4274</v>
      </c>
      <c r="I517" s="37" t="s">
        <v>3423</v>
      </c>
      <c r="J517" s="53">
        <v>375456</v>
      </c>
    </row>
    <row r="518" spans="1:10" x14ac:dyDescent="0.25">
      <c r="A518" s="37">
        <v>815</v>
      </c>
      <c r="B518" s="37">
        <v>1222100000</v>
      </c>
      <c r="C518" s="37">
        <v>1217803</v>
      </c>
      <c r="D518" s="37" t="s">
        <v>4275</v>
      </c>
      <c r="E518" s="37" t="s">
        <v>3424</v>
      </c>
      <c r="F518" s="37">
        <v>0</v>
      </c>
      <c r="G518" s="37" t="s">
        <v>159</v>
      </c>
      <c r="H518" s="37" t="s">
        <v>4276</v>
      </c>
      <c r="I518" s="37" t="s">
        <v>3423</v>
      </c>
      <c r="J518" s="53">
        <v>254581.78</v>
      </c>
    </row>
    <row r="519" spans="1:10" x14ac:dyDescent="0.25">
      <c r="A519" s="37">
        <v>815</v>
      </c>
      <c r="B519" s="37">
        <v>1222100000</v>
      </c>
      <c r="C519" s="37">
        <v>1217995</v>
      </c>
      <c r="D519" s="37" t="s">
        <v>148</v>
      </c>
      <c r="E519" s="37" t="s">
        <v>3424</v>
      </c>
      <c r="F519" s="37">
        <v>20000</v>
      </c>
      <c r="G519" s="37" t="s">
        <v>159</v>
      </c>
      <c r="H519" s="37" t="s">
        <v>5635</v>
      </c>
      <c r="I519" s="37" t="s">
        <v>3423</v>
      </c>
      <c r="J519" s="53">
        <v>11400</v>
      </c>
    </row>
    <row r="520" spans="1:10" x14ac:dyDescent="0.25">
      <c r="A520" s="37">
        <v>815</v>
      </c>
      <c r="B520" s="37">
        <v>1222100000</v>
      </c>
      <c r="C520" s="37">
        <v>1218482</v>
      </c>
      <c r="D520" s="37" t="s">
        <v>5636</v>
      </c>
      <c r="E520" s="37" t="s">
        <v>3424</v>
      </c>
      <c r="F520" s="37">
        <v>0</v>
      </c>
      <c r="G520" s="37" t="s">
        <v>3442</v>
      </c>
      <c r="H520" s="37" t="s">
        <v>5637</v>
      </c>
      <c r="I520" s="37" t="s">
        <v>3423</v>
      </c>
      <c r="J520" s="53">
        <v>127650</v>
      </c>
    </row>
    <row r="521" spans="1:10" x14ac:dyDescent="0.25">
      <c r="A521" s="37">
        <v>815</v>
      </c>
      <c r="B521" s="37">
        <v>1222100000</v>
      </c>
      <c r="C521" s="37">
        <v>1218550</v>
      </c>
      <c r="D521" s="37" t="s">
        <v>5638</v>
      </c>
      <c r="E521" s="37" t="s">
        <v>3424</v>
      </c>
      <c r="F521" s="37">
        <v>20000</v>
      </c>
      <c r="G521" s="37" t="s">
        <v>5639</v>
      </c>
      <c r="H521" s="37" t="s">
        <v>5640</v>
      </c>
      <c r="I521" s="37" t="s">
        <v>3423</v>
      </c>
      <c r="J521" s="53">
        <v>303780</v>
      </c>
    </row>
    <row r="522" spans="1:10" x14ac:dyDescent="0.25">
      <c r="A522" s="37">
        <v>815</v>
      </c>
      <c r="B522" s="37">
        <v>1222100000</v>
      </c>
      <c r="C522" s="37">
        <v>1218574</v>
      </c>
      <c r="D522" s="37" t="s">
        <v>4278</v>
      </c>
      <c r="E522" s="37" t="s">
        <v>3424</v>
      </c>
      <c r="F522" s="37">
        <v>0</v>
      </c>
      <c r="G522" s="37" t="s">
        <v>3780</v>
      </c>
      <c r="H522" s="37" t="s">
        <v>4279</v>
      </c>
      <c r="I522" s="37" t="s">
        <v>3423</v>
      </c>
      <c r="J522" s="53">
        <v>1578331.48</v>
      </c>
    </row>
    <row r="523" spans="1:10" x14ac:dyDescent="0.25">
      <c r="A523" s="37">
        <v>815</v>
      </c>
      <c r="B523" s="37">
        <v>1222100000</v>
      </c>
      <c r="C523" s="37">
        <v>1218655</v>
      </c>
      <c r="D523" s="37" t="s">
        <v>110</v>
      </c>
      <c r="E523" s="37" t="s">
        <v>3424</v>
      </c>
      <c r="F523" s="37">
        <v>0</v>
      </c>
      <c r="G523" s="37" t="s">
        <v>159</v>
      </c>
      <c r="H523" s="37" t="s">
        <v>4280</v>
      </c>
      <c r="I523" s="37" t="s">
        <v>3423</v>
      </c>
      <c r="J523" s="53">
        <v>1483674</v>
      </c>
    </row>
    <row r="524" spans="1:10" x14ac:dyDescent="0.25">
      <c r="A524" s="37">
        <v>815</v>
      </c>
      <c r="B524" s="37">
        <v>1222100000</v>
      </c>
      <c r="C524" s="37">
        <v>1218757</v>
      </c>
      <c r="D524" s="37" t="s">
        <v>4281</v>
      </c>
      <c r="E524" s="37" t="s">
        <v>3424</v>
      </c>
      <c r="F524" s="37">
        <v>20000</v>
      </c>
      <c r="G524" s="37" t="s">
        <v>159</v>
      </c>
      <c r="H524" s="37" t="s">
        <v>4282</v>
      </c>
      <c r="I524" s="37" t="s">
        <v>3423</v>
      </c>
      <c r="J524" s="53">
        <v>4784816.7699999996</v>
      </c>
    </row>
    <row r="525" spans="1:10" x14ac:dyDescent="0.25">
      <c r="A525" s="37">
        <v>815</v>
      </c>
      <c r="B525" s="37">
        <v>1222100000</v>
      </c>
      <c r="C525" s="37">
        <v>1218823</v>
      </c>
      <c r="D525" s="37" t="s">
        <v>4283</v>
      </c>
      <c r="E525" s="37" t="s">
        <v>3424</v>
      </c>
      <c r="F525" s="37">
        <v>0</v>
      </c>
      <c r="G525" s="37" t="s">
        <v>3453</v>
      </c>
      <c r="H525" s="37" t="s">
        <v>4284</v>
      </c>
      <c r="I525" s="37" t="s">
        <v>3423</v>
      </c>
      <c r="J525" s="53">
        <v>10527250.73</v>
      </c>
    </row>
    <row r="526" spans="1:10" x14ac:dyDescent="0.25">
      <c r="A526" s="37">
        <v>815</v>
      </c>
      <c r="B526" s="37">
        <v>1222100000</v>
      </c>
      <c r="C526" s="37">
        <v>1218825</v>
      </c>
      <c r="D526" s="37" t="s">
        <v>5641</v>
      </c>
      <c r="E526" s="37" t="s">
        <v>3424</v>
      </c>
      <c r="F526" s="37">
        <v>0</v>
      </c>
      <c r="G526" s="37" t="s">
        <v>3780</v>
      </c>
      <c r="H526" s="37" t="s">
        <v>5642</v>
      </c>
      <c r="I526" s="37" t="s">
        <v>3423</v>
      </c>
      <c r="J526" s="53">
        <v>1060902</v>
      </c>
    </row>
    <row r="527" spans="1:10" x14ac:dyDescent="0.25">
      <c r="A527" s="37">
        <v>815</v>
      </c>
      <c r="B527" s="37">
        <v>1222100000</v>
      </c>
      <c r="C527" s="37">
        <v>1218839</v>
      </c>
      <c r="D527" s="37" t="s">
        <v>4285</v>
      </c>
      <c r="E527" s="37" t="s">
        <v>3424</v>
      </c>
      <c r="F527" s="37">
        <v>0</v>
      </c>
      <c r="G527" s="37" t="s">
        <v>3448</v>
      </c>
      <c r="H527" s="37" t="s">
        <v>4286</v>
      </c>
      <c r="I527" s="37" t="s">
        <v>3423</v>
      </c>
      <c r="J527" s="53">
        <v>233312.4</v>
      </c>
    </row>
    <row r="528" spans="1:10" x14ac:dyDescent="0.25">
      <c r="A528" s="37">
        <v>815</v>
      </c>
      <c r="B528" s="37">
        <v>1222100000</v>
      </c>
      <c r="C528" s="37">
        <v>1219415</v>
      </c>
      <c r="D528" s="37" t="s">
        <v>5643</v>
      </c>
      <c r="E528" s="37" t="s">
        <v>3424</v>
      </c>
      <c r="F528" s="37">
        <v>0</v>
      </c>
      <c r="G528" s="37" t="s">
        <v>3588</v>
      </c>
      <c r="H528" s="37" t="s">
        <v>5644</v>
      </c>
      <c r="I528" s="37" t="s">
        <v>3423</v>
      </c>
      <c r="J528" s="53">
        <v>35662.800000000003</v>
      </c>
    </row>
    <row r="529" spans="1:10" x14ac:dyDescent="0.25">
      <c r="A529" s="37">
        <v>815</v>
      </c>
      <c r="B529" s="37">
        <v>1222100000</v>
      </c>
      <c r="C529" s="37">
        <v>1219422</v>
      </c>
      <c r="D529" s="37" t="s">
        <v>4287</v>
      </c>
      <c r="E529" s="37" t="s">
        <v>3424</v>
      </c>
      <c r="F529" s="37">
        <v>10000</v>
      </c>
      <c r="G529" s="37" t="s">
        <v>3442</v>
      </c>
      <c r="H529" s="37" t="s">
        <v>4288</v>
      </c>
      <c r="I529" s="37" t="s">
        <v>3423</v>
      </c>
      <c r="J529" s="53">
        <v>328824</v>
      </c>
    </row>
    <row r="530" spans="1:10" x14ac:dyDescent="0.25">
      <c r="A530" s="37">
        <v>815</v>
      </c>
      <c r="B530" s="37">
        <v>1222100000</v>
      </c>
      <c r="C530" s="37">
        <v>1219524</v>
      </c>
      <c r="D530" s="37" t="s">
        <v>77</v>
      </c>
      <c r="E530" s="37" t="s">
        <v>3424</v>
      </c>
      <c r="F530" s="37">
        <v>0</v>
      </c>
      <c r="G530" s="37" t="s">
        <v>143</v>
      </c>
      <c r="H530" s="37" t="s">
        <v>4289</v>
      </c>
      <c r="I530" s="37" t="s">
        <v>3423</v>
      </c>
      <c r="J530" s="53">
        <v>5586</v>
      </c>
    </row>
    <row r="531" spans="1:10" x14ac:dyDescent="0.25">
      <c r="A531" s="37">
        <v>815</v>
      </c>
      <c r="B531" s="37">
        <v>1222100000</v>
      </c>
      <c r="C531" s="37">
        <v>1219541</v>
      </c>
      <c r="D531" s="37" t="s">
        <v>4290</v>
      </c>
      <c r="E531" s="37" t="s">
        <v>3424</v>
      </c>
      <c r="F531" s="37">
        <v>0</v>
      </c>
      <c r="G531" s="37" t="s">
        <v>3683</v>
      </c>
      <c r="H531" s="37" t="s">
        <v>4291</v>
      </c>
      <c r="I531" s="37" t="s">
        <v>3423</v>
      </c>
      <c r="J531" s="53">
        <v>175356</v>
      </c>
    </row>
    <row r="532" spans="1:10" x14ac:dyDescent="0.25">
      <c r="A532" s="37">
        <v>815</v>
      </c>
      <c r="B532" s="37">
        <v>1222100000</v>
      </c>
      <c r="C532" s="37">
        <v>1219680</v>
      </c>
      <c r="D532" s="37" t="s">
        <v>341</v>
      </c>
      <c r="E532" s="37" t="s">
        <v>3424</v>
      </c>
      <c r="F532" s="37">
        <v>0</v>
      </c>
      <c r="G532" s="37" t="s">
        <v>3554</v>
      </c>
      <c r="H532" s="37" t="s">
        <v>4292</v>
      </c>
      <c r="I532" s="37" t="s">
        <v>3423</v>
      </c>
      <c r="J532" s="53">
        <v>711354.61</v>
      </c>
    </row>
    <row r="533" spans="1:10" x14ac:dyDescent="0.25">
      <c r="A533" s="37">
        <v>815</v>
      </c>
      <c r="B533" s="37">
        <v>1222100000</v>
      </c>
      <c r="C533" s="37">
        <v>1219980</v>
      </c>
      <c r="D533" s="37" t="s">
        <v>2148</v>
      </c>
      <c r="E533" s="37" t="s">
        <v>3424</v>
      </c>
      <c r="F533" s="37">
        <v>0</v>
      </c>
      <c r="G533" s="37" t="s">
        <v>3540</v>
      </c>
      <c r="H533" s="37" t="s">
        <v>4293</v>
      </c>
      <c r="I533" s="37" t="s">
        <v>3423</v>
      </c>
      <c r="J533" s="53">
        <v>39539875.200000003</v>
      </c>
    </row>
    <row r="534" spans="1:10" x14ac:dyDescent="0.25">
      <c r="A534" s="37">
        <v>815</v>
      </c>
      <c r="B534" s="37">
        <v>1222100000</v>
      </c>
      <c r="C534" s="37">
        <v>1220113</v>
      </c>
      <c r="D534" s="37" t="s">
        <v>153</v>
      </c>
      <c r="E534" s="37" t="s">
        <v>3424</v>
      </c>
      <c r="F534" s="37">
        <v>0</v>
      </c>
      <c r="G534" s="37" t="s">
        <v>5645</v>
      </c>
      <c r="H534" s="37" t="s">
        <v>5646</v>
      </c>
      <c r="I534" s="37" t="s">
        <v>3423</v>
      </c>
      <c r="J534" s="53">
        <v>2952</v>
      </c>
    </row>
    <row r="535" spans="1:10" x14ac:dyDescent="0.25">
      <c r="A535" s="37">
        <v>815</v>
      </c>
      <c r="B535" s="37">
        <v>1222100000</v>
      </c>
      <c r="C535" s="37">
        <v>1220115</v>
      </c>
      <c r="D535" s="37" t="s">
        <v>4294</v>
      </c>
      <c r="E535" s="37" t="s">
        <v>3424</v>
      </c>
      <c r="F535" s="37">
        <v>0</v>
      </c>
      <c r="G535" s="37" t="s">
        <v>3588</v>
      </c>
      <c r="H535" s="37" t="s">
        <v>4295</v>
      </c>
      <c r="I535" s="37" t="s">
        <v>3423</v>
      </c>
      <c r="J535" s="53">
        <v>95207.94</v>
      </c>
    </row>
    <row r="536" spans="1:10" x14ac:dyDescent="0.25">
      <c r="A536" s="37">
        <v>815</v>
      </c>
      <c r="B536" s="37">
        <v>1222100000</v>
      </c>
      <c r="C536" s="37">
        <v>1220234</v>
      </c>
      <c r="D536" s="37" t="s">
        <v>73</v>
      </c>
      <c r="E536" s="37" t="s">
        <v>3424</v>
      </c>
      <c r="F536" s="37">
        <v>0</v>
      </c>
      <c r="G536" s="37" t="s">
        <v>3683</v>
      </c>
      <c r="H536" s="37" t="s">
        <v>4296</v>
      </c>
      <c r="I536" s="37" t="s">
        <v>3423</v>
      </c>
      <c r="J536" s="53">
        <v>523634.26</v>
      </c>
    </row>
    <row r="537" spans="1:10" x14ac:dyDescent="0.25">
      <c r="A537" s="37">
        <v>815</v>
      </c>
      <c r="B537" s="37">
        <v>1222100000</v>
      </c>
      <c r="C537" s="37">
        <v>1220278</v>
      </c>
      <c r="D537" s="37" t="s">
        <v>144</v>
      </c>
      <c r="E537" s="37" t="s">
        <v>3424</v>
      </c>
      <c r="F537" s="37">
        <v>0</v>
      </c>
      <c r="G537" s="37" t="s">
        <v>159</v>
      </c>
      <c r="H537" s="37" t="s">
        <v>4297</v>
      </c>
      <c r="I537" s="37" t="s">
        <v>3423</v>
      </c>
      <c r="J537" s="53">
        <v>244137</v>
      </c>
    </row>
    <row r="538" spans="1:10" x14ac:dyDescent="0.25">
      <c r="A538" s="37">
        <v>815</v>
      </c>
      <c r="B538" s="37">
        <v>1222100000</v>
      </c>
      <c r="C538" s="37">
        <v>1220324</v>
      </c>
      <c r="D538" s="37" t="s">
        <v>5647</v>
      </c>
      <c r="E538" s="37" t="s">
        <v>3424</v>
      </c>
      <c r="F538" s="37">
        <v>0</v>
      </c>
      <c r="G538" s="37" t="s">
        <v>159</v>
      </c>
      <c r="H538" s="37" t="s">
        <v>5648</v>
      </c>
      <c r="I538" s="37" t="s">
        <v>3423</v>
      </c>
      <c r="J538" s="53">
        <v>29880</v>
      </c>
    </row>
    <row r="539" spans="1:10" x14ac:dyDescent="0.25">
      <c r="A539" s="37">
        <v>815</v>
      </c>
      <c r="B539" s="37">
        <v>1222100000</v>
      </c>
      <c r="C539" s="37">
        <v>1220454</v>
      </c>
      <c r="D539" s="37" t="s">
        <v>4302</v>
      </c>
      <c r="E539" s="37" t="s">
        <v>3424</v>
      </c>
      <c r="F539" s="37">
        <v>0</v>
      </c>
      <c r="G539" s="37" t="s">
        <v>143</v>
      </c>
      <c r="H539" s="37" t="s">
        <v>4303</v>
      </c>
      <c r="I539" s="37" t="s">
        <v>3423</v>
      </c>
      <c r="J539" s="53">
        <v>36006</v>
      </c>
    </row>
    <row r="540" spans="1:10" x14ac:dyDescent="0.25">
      <c r="A540" s="37">
        <v>815</v>
      </c>
      <c r="B540" s="37">
        <v>1222100000</v>
      </c>
      <c r="C540" s="37">
        <v>1220639</v>
      </c>
      <c r="D540" s="37" t="s">
        <v>4304</v>
      </c>
      <c r="E540" s="37" t="s">
        <v>3424</v>
      </c>
      <c r="F540" s="37">
        <v>83200</v>
      </c>
      <c r="G540" s="37" t="s">
        <v>3434</v>
      </c>
      <c r="H540" s="37" t="s">
        <v>4305</v>
      </c>
      <c r="I540" s="37" t="s">
        <v>3423</v>
      </c>
      <c r="J540" s="53">
        <v>833149.8</v>
      </c>
    </row>
    <row r="541" spans="1:10" x14ac:dyDescent="0.25">
      <c r="A541" s="37">
        <v>815</v>
      </c>
      <c r="B541" s="37">
        <v>1222100000</v>
      </c>
      <c r="C541" s="37">
        <v>1220813</v>
      </c>
      <c r="D541" s="37" t="s">
        <v>4308</v>
      </c>
      <c r="E541" s="37" t="s">
        <v>3424</v>
      </c>
      <c r="F541" s="37">
        <v>0</v>
      </c>
      <c r="G541" s="37" t="s">
        <v>3455</v>
      </c>
      <c r="H541" s="37" t="s">
        <v>4309</v>
      </c>
      <c r="I541" s="37" t="s">
        <v>3423</v>
      </c>
      <c r="J541" s="53">
        <v>974240.26</v>
      </c>
    </row>
    <row r="542" spans="1:10" x14ac:dyDescent="0.25">
      <c r="A542" s="37">
        <v>815</v>
      </c>
      <c r="B542" s="37">
        <v>1222100000</v>
      </c>
      <c r="C542" s="37">
        <v>1221227</v>
      </c>
      <c r="D542" s="37" t="s">
        <v>4310</v>
      </c>
      <c r="E542" s="37" t="s">
        <v>3424</v>
      </c>
      <c r="F542" s="37">
        <v>0</v>
      </c>
      <c r="G542" s="37" t="s">
        <v>4311</v>
      </c>
      <c r="H542" s="37" t="s">
        <v>4312</v>
      </c>
      <c r="I542" s="37" t="s">
        <v>3423</v>
      </c>
      <c r="J542" s="53">
        <v>1723071.59</v>
      </c>
    </row>
    <row r="543" spans="1:10" x14ac:dyDescent="0.25">
      <c r="A543" s="37">
        <v>815</v>
      </c>
      <c r="B543" s="37">
        <v>1222100000</v>
      </c>
      <c r="C543" s="37">
        <v>1221318</v>
      </c>
      <c r="D543" s="37" t="s">
        <v>5649</v>
      </c>
      <c r="E543" s="37" t="s">
        <v>3424</v>
      </c>
      <c r="F543" s="37">
        <v>0</v>
      </c>
      <c r="G543" s="37" t="s">
        <v>159</v>
      </c>
      <c r="H543" s="37" t="s">
        <v>5650</v>
      </c>
      <c r="I543" s="37" t="s">
        <v>3423</v>
      </c>
      <c r="J543" s="53">
        <v>3355.2</v>
      </c>
    </row>
    <row r="544" spans="1:10" x14ac:dyDescent="0.25">
      <c r="A544" s="37">
        <v>815</v>
      </c>
      <c r="B544" s="37">
        <v>1222100000</v>
      </c>
      <c r="C544" s="37">
        <v>1221321</v>
      </c>
      <c r="D544" s="37" t="s">
        <v>5651</v>
      </c>
      <c r="E544" s="37" t="s">
        <v>3424</v>
      </c>
      <c r="F544" s="37">
        <v>0</v>
      </c>
      <c r="G544" s="37" t="s">
        <v>3442</v>
      </c>
      <c r="H544" s="37" t="s">
        <v>5652</v>
      </c>
      <c r="I544" s="37" t="s">
        <v>3423</v>
      </c>
      <c r="J544" s="53">
        <v>155088.44</v>
      </c>
    </row>
    <row r="545" spans="1:10" x14ac:dyDescent="0.25">
      <c r="A545" s="37">
        <v>815</v>
      </c>
      <c r="B545" s="37">
        <v>1222100000</v>
      </c>
      <c r="C545" s="37">
        <v>1221325</v>
      </c>
      <c r="D545" s="37" t="s">
        <v>131</v>
      </c>
      <c r="E545" s="37" t="s">
        <v>3424</v>
      </c>
      <c r="F545" s="37">
        <v>0</v>
      </c>
      <c r="G545" s="37" t="s">
        <v>159</v>
      </c>
      <c r="H545" s="37" t="s">
        <v>4313</v>
      </c>
      <c r="I545" s="37" t="s">
        <v>3423</v>
      </c>
      <c r="J545" s="53">
        <v>374448</v>
      </c>
    </row>
    <row r="546" spans="1:10" x14ac:dyDescent="0.25">
      <c r="A546" s="37">
        <v>815</v>
      </c>
      <c r="B546" s="37">
        <v>1222100000</v>
      </c>
      <c r="C546" s="37">
        <v>1221334</v>
      </c>
      <c r="D546" s="37" t="s">
        <v>4314</v>
      </c>
      <c r="E546" s="37" t="s">
        <v>3424</v>
      </c>
      <c r="F546" s="37">
        <v>0</v>
      </c>
      <c r="G546" s="37" t="s">
        <v>143</v>
      </c>
      <c r="H546" s="37" t="s">
        <v>4315</v>
      </c>
      <c r="I546" s="37" t="s">
        <v>3423</v>
      </c>
      <c r="J546" s="53">
        <v>425318.40000000002</v>
      </c>
    </row>
    <row r="547" spans="1:10" x14ac:dyDescent="0.25">
      <c r="A547" s="37">
        <v>815</v>
      </c>
      <c r="B547" s="37">
        <v>1222100000</v>
      </c>
      <c r="C547" s="37">
        <v>1221417</v>
      </c>
      <c r="D547" s="37" t="s">
        <v>4316</v>
      </c>
      <c r="E547" s="37" t="s">
        <v>3424</v>
      </c>
      <c r="F547" s="37">
        <v>0</v>
      </c>
      <c r="G547" s="37" t="s">
        <v>3554</v>
      </c>
      <c r="H547" s="37" t="s">
        <v>4317</v>
      </c>
      <c r="I547" s="37" t="s">
        <v>3423</v>
      </c>
      <c r="J547" s="53">
        <v>2320486.0099999998</v>
      </c>
    </row>
    <row r="548" spans="1:10" x14ac:dyDescent="0.25">
      <c r="A548" s="37">
        <v>815</v>
      </c>
      <c r="B548" s="37">
        <v>1222100000</v>
      </c>
      <c r="C548" s="37">
        <v>1221449</v>
      </c>
      <c r="D548" s="37" t="s">
        <v>276</v>
      </c>
      <c r="E548" s="37" t="s">
        <v>3424</v>
      </c>
      <c r="F548" s="37">
        <v>0</v>
      </c>
      <c r="G548" s="37" t="s">
        <v>2284</v>
      </c>
      <c r="H548" s="37" t="s">
        <v>5653</v>
      </c>
      <c r="I548" s="37" t="s">
        <v>3423</v>
      </c>
      <c r="J548" s="53">
        <v>1367946</v>
      </c>
    </row>
    <row r="549" spans="1:10" x14ac:dyDescent="0.25">
      <c r="A549" s="37">
        <v>815</v>
      </c>
      <c r="B549" s="37">
        <v>1222100000</v>
      </c>
      <c r="C549" s="37">
        <v>1221484</v>
      </c>
      <c r="D549" s="37" t="s">
        <v>94</v>
      </c>
      <c r="E549" s="37" t="s">
        <v>3424</v>
      </c>
      <c r="F549" s="37">
        <v>24000</v>
      </c>
      <c r="G549" s="37" t="s">
        <v>159</v>
      </c>
      <c r="H549" s="37" t="s">
        <v>5654</v>
      </c>
      <c r="I549" s="37" t="s">
        <v>3423</v>
      </c>
      <c r="J549" s="53">
        <v>168395.86</v>
      </c>
    </row>
    <row r="550" spans="1:10" x14ac:dyDescent="0.25">
      <c r="A550" s="37">
        <v>815</v>
      </c>
      <c r="B550" s="37">
        <v>1222100000</v>
      </c>
      <c r="C550" s="37">
        <v>1221575</v>
      </c>
      <c r="D550" s="37" t="s">
        <v>4318</v>
      </c>
      <c r="E550" s="37" t="s">
        <v>3424</v>
      </c>
      <c r="F550" s="37">
        <v>0</v>
      </c>
      <c r="G550" s="37" t="s">
        <v>159</v>
      </c>
      <c r="H550" s="37" t="s">
        <v>4319</v>
      </c>
      <c r="I550" s="37" t="s">
        <v>3423</v>
      </c>
      <c r="J550" s="53">
        <v>12151658.92</v>
      </c>
    </row>
    <row r="551" spans="1:10" x14ac:dyDescent="0.25">
      <c r="A551" s="37">
        <v>815</v>
      </c>
      <c r="B551" s="37">
        <v>1222100000</v>
      </c>
      <c r="C551" s="37">
        <v>1221699</v>
      </c>
      <c r="D551" s="37" t="s">
        <v>4324</v>
      </c>
      <c r="E551" s="37" t="s">
        <v>3424</v>
      </c>
      <c r="F551" s="37">
        <v>0</v>
      </c>
      <c r="G551" s="37" t="s">
        <v>143</v>
      </c>
      <c r="H551" s="37" t="s">
        <v>4325</v>
      </c>
      <c r="I551" s="37" t="s">
        <v>3423</v>
      </c>
      <c r="J551" s="53">
        <v>424110</v>
      </c>
    </row>
    <row r="552" spans="1:10" x14ac:dyDescent="0.25">
      <c r="A552" s="37">
        <v>815</v>
      </c>
      <c r="B552" s="37">
        <v>1222100000</v>
      </c>
      <c r="C552" s="37">
        <v>1221803</v>
      </c>
      <c r="D552" s="37" t="s">
        <v>5655</v>
      </c>
      <c r="E552" s="37" t="s">
        <v>3424</v>
      </c>
      <c r="F552" s="37">
        <v>0</v>
      </c>
      <c r="G552" s="37" t="s">
        <v>159</v>
      </c>
      <c r="H552" s="37" t="s">
        <v>5656</v>
      </c>
      <c r="I552" s="37" t="s">
        <v>3423</v>
      </c>
      <c r="J552" s="53">
        <v>14016</v>
      </c>
    </row>
    <row r="553" spans="1:10" x14ac:dyDescent="0.25">
      <c r="A553" s="37">
        <v>815</v>
      </c>
      <c r="B553" s="37">
        <v>1222100000</v>
      </c>
      <c r="C553" s="37">
        <v>1221936</v>
      </c>
      <c r="D553" s="37" t="s">
        <v>4326</v>
      </c>
      <c r="E553" s="37" t="s">
        <v>3424</v>
      </c>
      <c r="F553" s="37">
        <v>20150</v>
      </c>
      <c r="G553" s="37" t="s">
        <v>159</v>
      </c>
      <c r="H553" s="37" t="s">
        <v>4327</v>
      </c>
      <c r="I553" s="37" t="s">
        <v>3423</v>
      </c>
      <c r="J553" s="53">
        <v>21382564.82</v>
      </c>
    </row>
    <row r="554" spans="1:10" x14ac:dyDescent="0.25">
      <c r="A554" s="37">
        <v>815</v>
      </c>
      <c r="B554" s="37">
        <v>1222100000</v>
      </c>
      <c r="C554" s="37">
        <v>1222002</v>
      </c>
      <c r="D554" s="37" t="s">
        <v>4328</v>
      </c>
      <c r="E554" s="37" t="s">
        <v>3424</v>
      </c>
      <c r="F554" s="37">
        <v>0</v>
      </c>
      <c r="G554" s="37" t="s">
        <v>159</v>
      </c>
      <c r="H554" s="37" t="s">
        <v>4329</v>
      </c>
      <c r="I554" s="37" t="s">
        <v>3423</v>
      </c>
      <c r="J554" s="53">
        <v>329903.95</v>
      </c>
    </row>
    <row r="555" spans="1:10" x14ac:dyDescent="0.25">
      <c r="A555" s="37">
        <v>815</v>
      </c>
      <c r="B555" s="37">
        <v>1222100000</v>
      </c>
      <c r="C555" s="37">
        <v>1222053</v>
      </c>
      <c r="D555" s="37" t="s">
        <v>4330</v>
      </c>
      <c r="E555" s="37" t="s">
        <v>3424</v>
      </c>
      <c r="F555" s="37">
        <v>0</v>
      </c>
      <c r="G555" s="37" t="s">
        <v>143</v>
      </c>
      <c r="H555" s="37" t="s">
        <v>4331</v>
      </c>
      <c r="I555" s="37" t="s">
        <v>3423</v>
      </c>
      <c r="J555" s="53">
        <v>186295.2</v>
      </c>
    </row>
    <row r="556" spans="1:10" x14ac:dyDescent="0.25">
      <c r="A556" s="37">
        <v>815</v>
      </c>
      <c r="B556" s="37">
        <v>1222100000</v>
      </c>
      <c r="C556" s="37">
        <v>1222054</v>
      </c>
      <c r="D556" s="37" t="s">
        <v>5657</v>
      </c>
      <c r="E556" s="37" t="s">
        <v>3424</v>
      </c>
      <c r="F556" s="37">
        <v>0</v>
      </c>
      <c r="G556" s="37" t="s">
        <v>3571</v>
      </c>
      <c r="H556" s="37" t="s">
        <v>5658</v>
      </c>
      <c r="I556" s="37" t="s">
        <v>3423</v>
      </c>
      <c r="J556" s="53">
        <v>13078.8</v>
      </c>
    </row>
    <row r="557" spans="1:10" x14ac:dyDescent="0.25">
      <c r="A557" s="37">
        <v>815</v>
      </c>
      <c r="B557" s="37">
        <v>1222100000</v>
      </c>
      <c r="C557" s="37">
        <v>1222055</v>
      </c>
      <c r="D557" s="37" t="s">
        <v>1853</v>
      </c>
      <c r="E557" s="37" t="s">
        <v>3424</v>
      </c>
      <c r="F557" s="37">
        <v>0</v>
      </c>
      <c r="G557" s="37" t="s">
        <v>143</v>
      </c>
      <c r="H557" s="37" t="s">
        <v>5659</v>
      </c>
      <c r="I557" s="37" t="s">
        <v>3423</v>
      </c>
      <c r="J557" s="53">
        <v>448071.75</v>
      </c>
    </row>
    <row r="558" spans="1:10" x14ac:dyDescent="0.25">
      <c r="A558" s="37">
        <v>815</v>
      </c>
      <c r="B558" s="37">
        <v>1222100000</v>
      </c>
      <c r="C558" s="37">
        <v>1222193</v>
      </c>
      <c r="D558" s="37" t="s">
        <v>4332</v>
      </c>
      <c r="E558" s="37" t="s">
        <v>3424</v>
      </c>
      <c r="F558" s="37">
        <v>0</v>
      </c>
      <c r="G558" s="37" t="s">
        <v>3431</v>
      </c>
      <c r="H558" s="37" t="s">
        <v>4333</v>
      </c>
      <c r="I558" s="37" t="s">
        <v>3423</v>
      </c>
      <c r="J558" s="53">
        <v>81816.77</v>
      </c>
    </row>
    <row r="559" spans="1:10" x14ac:dyDescent="0.25">
      <c r="A559" s="37">
        <v>815</v>
      </c>
      <c r="B559" s="37">
        <v>1222100000</v>
      </c>
      <c r="C559" s="37">
        <v>1222293</v>
      </c>
      <c r="D559" s="37" t="s">
        <v>4334</v>
      </c>
      <c r="E559" s="37" t="s">
        <v>3424</v>
      </c>
      <c r="F559" s="37">
        <v>0</v>
      </c>
      <c r="G559" s="37" t="s">
        <v>3455</v>
      </c>
      <c r="H559" s="37" t="s">
        <v>4335</v>
      </c>
      <c r="I559" s="37" t="s">
        <v>3423</v>
      </c>
      <c r="J559" s="53">
        <v>406267.4</v>
      </c>
    </row>
    <row r="560" spans="1:10" x14ac:dyDescent="0.25">
      <c r="A560" s="37">
        <v>815</v>
      </c>
      <c r="B560" s="37">
        <v>1222100000</v>
      </c>
      <c r="C560" s="37">
        <v>1222427</v>
      </c>
      <c r="D560" s="37" t="s">
        <v>116</v>
      </c>
      <c r="E560" s="37" t="s">
        <v>3424</v>
      </c>
      <c r="F560" s="37">
        <v>0</v>
      </c>
      <c r="G560" s="37" t="s">
        <v>159</v>
      </c>
      <c r="H560" s="37" t="s">
        <v>4336</v>
      </c>
      <c r="I560" s="37" t="s">
        <v>3423</v>
      </c>
      <c r="J560" s="53">
        <v>251273.95</v>
      </c>
    </row>
    <row r="561" spans="1:10" x14ac:dyDescent="0.25">
      <c r="A561" s="37">
        <v>815</v>
      </c>
      <c r="B561" s="37">
        <v>1222100000</v>
      </c>
      <c r="C561" s="37">
        <v>1222467</v>
      </c>
      <c r="D561" s="37" t="s">
        <v>4337</v>
      </c>
      <c r="E561" s="37" t="s">
        <v>3424</v>
      </c>
      <c r="F561" s="37">
        <v>0</v>
      </c>
      <c r="G561" s="37" t="s">
        <v>3515</v>
      </c>
      <c r="H561" s="37" t="s">
        <v>4338</v>
      </c>
      <c r="I561" s="37" t="s">
        <v>3423</v>
      </c>
      <c r="J561" s="53">
        <v>838263.97</v>
      </c>
    </row>
    <row r="562" spans="1:10" x14ac:dyDescent="0.25">
      <c r="A562" s="37">
        <v>815</v>
      </c>
      <c r="B562" s="37">
        <v>1222100000</v>
      </c>
      <c r="C562" s="37">
        <v>1222720</v>
      </c>
      <c r="D562" s="37" t="s">
        <v>4339</v>
      </c>
      <c r="E562" s="37" t="s">
        <v>3424</v>
      </c>
      <c r="F562" s="37">
        <v>0</v>
      </c>
      <c r="G562" s="37" t="s">
        <v>3431</v>
      </c>
      <c r="H562" s="37" t="s">
        <v>4340</v>
      </c>
      <c r="I562" s="37" t="s">
        <v>3423</v>
      </c>
      <c r="J562" s="53">
        <v>1360343.6</v>
      </c>
    </row>
    <row r="563" spans="1:10" x14ac:dyDescent="0.25">
      <c r="A563" s="37">
        <v>815</v>
      </c>
      <c r="B563" s="37">
        <v>1222100000</v>
      </c>
      <c r="C563" s="37">
        <v>1222735</v>
      </c>
      <c r="D563" s="37" t="s">
        <v>4341</v>
      </c>
      <c r="E563" s="37" t="s">
        <v>3424</v>
      </c>
      <c r="F563" s="37">
        <v>0</v>
      </c>
      <c r="G563" s="37" t="s">
        <v>3650</v>
      </c>
      <c r="H563" s="37" t="s">
        <v>4342</v>
      </c>
      <c r="I563" s="37" t="s">
        <v>3423</v>
      </c>
      <c r="J563" s="53">
        <v>174417.6</v>
      </c>
    </row>
    <row r="564" spans="1:10" x14ac:dyDescent="0.25">
      <c r="A564" s="37">
        <v>815</v>
      </c>
      <c r="B564" s="37">
        <v>1222100000</v>
      </c>
      <c r="C564" s="37">
        <v>1222770</v>
      </c>
      <c r="D564" s="37" t="s">
        <v>776</v>
      </c>
      <c r="E564" s="37" t="s">
        <v>3424</v>
      </c>
      <c r="F564" s="37">
        <v>0</v>
      </c>
      <c r="G564" s="37" t="s">
        <v>3455</v>
      </c>
      <c r="H564" s="37" t="s">
        <v>5660</v>
      </c>
      <c r="I564" s="37" t="s">
        <v>3423</v>
      </c>
      <c r="J564" s="53">
        <v>292866</v>
      </c>
    </row>
    <row r="565" spans="1:10" x14ac:dyDescent="0.25">
      <c r="A565" s="37">
        <v>815</v>
      </c>
      <c r="B565" s="37">
        <v>1222100000</v>
      </c>
      <c r="C565" s="37">
        <v>1222771</v>
      </c>
      <c r="D565" s="37" t="s">
        <v>5661</v>
      </c>
      <c r="E565" s="37" t="s">
        <v>3424</v>
      </c>
      <c r="F565" s="37">
        <v>0</v>
      </c>
      <c r="G565" s="37" t="s">
        <v>3455</v>
      </c>
      <c r="H565" s="37" t="s">
        <v>5662</v>
      </c>
      <c r="I565" s="37" t="s">
        <v>3423</v>
      </c>
      <c r="J565" s="53">
        <v>108954</v>
      </c>
    </row>
    <row r="566" spans="1:10" x14ac:dyDescent="0.25">
      <c r="A566" s="37">
        <v>815</v>
      </c>
      <c r="B566" s="37">
        <v>1222100000</v>
      </c>
      <c r="C566" s="37">
        <v>1222832</v>
      </c>
      <c r="D566" s="37" t="s">
        <v>5663</v>
      </c>
      <c r="E566" s="37" t="s">
        <v>3424</v>
      </c>
      <c r="F566" s="37">
        <v>0</v>
      </c>
      <c r="G566" s="37" t="s">
        <v>159</v>
      </c>
      <c r="H566" s="37" t="s">
        <v>5664</v>
      </c>
      <c r="I566" s="37" t="s">
        <v>3423</v>
      </c>
      <c r="J566" s="53">
        <v>6300</v>
      </c>
    </row>
    <row r="567" spans="1:10" x14ac:dyDescent="0.25">
      <c r="A567" s="37">
        <v>815</v>
      </c>
      <c r="B567" s="37">
        <v>1222100000</v>
      </c>
      <c r="C567" s="37">
        <v>1222855</v>
      </c>
      <c r="D567" s="37" t="s">
        <v>82</v>
      </c>
      <c r="E567" s="37" t="s">
        <v>3424</v>
      </c>
      <c r="F567" s="37">
        <v>0</v>
      </c>
      <c r="G567" s="37" t="s">
        <v>143</v>
      </c>
      <c r="H567" s="37" t="s">
        <v>4343</v>
      </c>
      <c r="I567" s="37" t="s">
        <v>3423</v>
      </c>
      <c r="J567" s="53">
        <v>791172</v>
      </c>
    </row>
    <row r="568" spans="1:10" x14ac:dyDescent="0.25">
      <c r="A568" s="37">
        <v>815</v>
      </c>
      <c r="B568" s="37">
        <v>1222100000</v>
      </c>
      <c r="C568" s="37">
        <v>1222950</v>
      </c>
      <c r="D568" s="37" t="s">
        <v>5665</v>
      </c>
      <c r="E568" s="37" t="s">
        <v>3424</v>
      </c>
      <c r="F568" s="37">
        <v>0</v>
      </c>
      <c r="G568" s="37" t="s">
        <v>3455</v>
      </c>
      <c r="H568" s="37" t="s">
        <v>5666</v>
      </c>
      <c r="I568" s="37" t="s">
        <v>3423</v>
      </c>
      <c r="J568" s="53">
        <v>158477.95000000001</v>
      </c>
    </row>
    <row r="569" spans="1:10" x14ac:dyDescent="0.25">
      <c r="A569" s="37">
        <v>815</v>
      </c>
      <c r="B569" s="37">
        <v>1222100000</v>
      </c>
      <c r="C569" s="37">
        <v>1222957</v>
      </c>
      <c r="D569" s="37" t="s">
        <v>4346</v>
      </c>
      <c r="E569" s="37" t="s">
        <v>3424</v>
      </c>
      <c r="F569" s="37">
        <v>0</v>
      </c>
      <c r="G569" s="37" t="s">
        <v>3448</v>
      </c>
      <c r="H569" s="37" t="s">
        <v>4347</v>
      </c>
      <c r="I569" s="37" t="s">
        <v>3423</v>
      </c>
      <c r="J569" s="53">
        <v>578327.4</v>
      </c>
    </row>
    <row r="570" spans="1:10" x14ac:dyDescent="0.25">
      <c r="A570" s="37">
        <v>815</v>
      </c>
      <c r="B570" s="37">
        <v>1222100000</v>
      </c>
      <c r="C570" s="37">
        <v>1223079</v>
      </c>
      <c r="D570" s="37" t="s">
        <v>5667</v>
      </c>
      <c r="E570" s="37" t="s">
        <v>3424</v>
      </c>
      <c r="F570" s="37">
        <v>0</v>
      </c>
      <c r="G570" s="37" t="s">
        <v>3492</v>
      </c>
      <c r="H570" s="37" t="s">
        <v>5668</v>
      </c>
      <c r="I570" s="37" t="s">
        <v>3423</v>
      </c>
      <c r="J570" s="53">
        <v>419166</v>
      </c>
    </row>
    <row r="571" spans="1:10" x14ac:dyDescent="0.25">
      <c r="A571" s="37">
        <v>815</v>
      </c>
      <c r="B571" s="37">
        <v>1222100000</v>
      </c>
      <c r="C571" s="37">
        <v>1223169</v>
      </c>
      <c r="D571" s="37" t="s">
        <v>4348</v>
      </c>
      <c r="E571" s="37" t="s">
        <v>3424</v>
      </c>
      <c r="F571" s="37">
        <v>0</v>
      </c>
      <c r="G571" s="37" t="s">
        <v>3442</v>
      </c>
      <c r="H571" s="37" t="s">
        <v>4349</v>
      </c>
      <c r="I571" s="37" t="s">
        <v>3423</v>
      </c>
      <c r="J571" s="53">
        <v>2602716</v>
      </c>
    </row>
    <row r="572" spans="1:10" x14ac:dyDescent="0.25">
      <c r="A572" s="37">
        <v>815</v>
      </c>
      <c r="B572" s="37">
        <v>1222100000</v>
      </c>
      <c r="C572" s="37">
        <v>1223292</v>
      </c>
      <c r="D572" s="37" t="s">
        <v>4350</v>
      </c>
      <c r="E572" s="37" t="s">
        <v>3424</v>
      </c>
      <c r="F572" s="37">
        <v>0</v>
      </c>
      <c r="G572" s="37" t="s">
        <v>185</v>
      </c>
      <c r="H572" s="37" t="s">
        <v>4351</v>
      </c>
      <c r="I572" s="37" t="s">
        <v>3423</v>
      </c>
      <c r="J572" s="53">
        <v>14509.92</v>
      </c>
    </row>
    <row r="573" spans="1:10" x14ac:dyDescent="0.25">
      <c r="A573" s="37">
        <v>815</v>
      </c>
      <c r="B573" s="37">
        <v>1222100000</v>
      </c>
      <c r="C573" s="37">
        <v>1223450</v>
      </c>
      <c r="D573" s="37" t="s">
        <v>553</v>
      </c>
      <c r="E573" s="37" t="s">
        <v>3424</v>
      </c>
      <c r="F573" s="37">
        <v>0</v>
      </c>
      <c r="G573" s="37" t="s">
        <v>143</v>
      </c>
      <c r="H573" s="37" t="s">
        <v>4352</v>
      </c>
      <c r="I573" s="37" t="s">
        <v>3423</v>
      </c>
      <c r="J573" s="53">
        <v>236988</v>
      </c>
    </row>
    <row r="574" spans="1:10" x14ac:dyDescent="0.25">
      <c r="A574" s="37">
        <v>815</v>
      </c>
      <c r="B574" s="37">
        <v>1222100000</v>
      </c>
      <c r="C574" s="37">
        <v>1223614</v>
      </c>
      <c r="D574" s="37" t="s">
        <v>1222</v>
      </c>
      <c r="E574" s="37" t="s">
        <v>3424</v>
      </c>
      <c r="F574" s="37">
        <v>0</v>
      </c>
      <c r="G574" s="37" t="s">
        <v>159</v>
      </c>
      <c r="H574" s="37" t="s">
        <v>4355</v>
      </c>
      <c r="I574" s="37" t="s">
        <v>3423</v>
      </c>
      <c r="J574" s="53">
        <v>330984</v>
      </c>
    </row>
    <row r="575" spans="1:10" x14ac:dyDescent="0.25">
      <c r="A575" s="37">
        <v>815</v>
      </c>
      <c r="B575" s="37">
        <v>1222100000</v>
      </c>
      <c r="C575" s="37">
        <v>1223623</v>
      </c>
      <c r="D575" s="37" t="s">
        <v>4356</v>
      </c>
      <c r="E575" s="37" t="s">
        <v>3424</v>
      </c>
      <c r="F575" s="37">
        <v>0</v>
      </c>
      <c r="G575" s="37" t="s">
        <v>2285</v>
      </c>
      <c r="H575" s="37" t="s">
        <v>4357</v>
      </c>
      <c r="I575" s="37" t="s">
        <v>3423</v>
      </c>
      <c r="J575" s="53">
        <v>312007.8</v>
      </c>
    </row>
    <row r="576" spans="1:10" x14ac:dyDescent="0.25">
      <c r="A576" s="37">
        <v>815</v>
      </c>
      <c r="B576" s="37">
        <v>1222100000</v>
      </c>
      <c r="C576" s="37">
        <v>1223747</v>
      </c>
      <c r="D576" s="37" t="s">
        <v>848</v>
      </c>
      <c r="E576" s="37" t="s">
        <v>3424</v>
      </c>
      <c r="F576" s="37">
        <v>0</v>
      </c>
      <c r="G576" s="37" t="s">
        <v>3949</v>
      </c>
      <c r="H576" s="37" t="s">
        <v>4359</v>
      </c>
      <c r="I576" s="37" t="s">
        <v>3423</v>
      </c>
      <c r="J576" s="53">
        <v>5775583.4299999997</v>
      </c>
    </row>
    <row r="577" spans="1:10" x14ac:dyDescent="0.25">
      <c r="A577" s="37">
        <v>815</v>
      </c>
      <c r="B577" s="37">
        <v>1222100000</v>
      </c>
      <c r="C577" s="37">
        <v>1223863</v>
      </c>
      <c r="D577" s="37" t="s">
        <v>266</v>
      </c>
      <c r="E577" s="37" t="s">
        <v>3424</v>
      </c>
      <c r="F577" s="37">
        <v>0</v>
      </c>
      <c r="G577" s="37" t="s">
        <v>3442</v>
      </c>
      <c r="H577" s="37" t="s">
        <v>5669</v>
      </c>
      <c r="I577" s="37" t="s">
        <v>3423</v>
      </c>
      <c r="J577" s="53">
        <v>1100238</v>
      </c>
    </row>
    <row r="578" spans="1:10" x14ac:dyDescent="0.25">
      <c r="A578" s="37">
        <v>815</v>
      </c>
      <c r="B578" s="37">
        <v>1222100000</v>
      </c>
      <c r="C578" s="37">
        <v>1223971</v>
      </c>
      <c r="D578" s="37" t="s">
        <v>4362</v>
      </c>
      <c r="E578" s="37" t="s">
        <v>3424</v>
      </c>
      <c r="F578" s="37">
        <v>0</v>
      </c>
      <c r="G578" s="37" t="s">
        <v>3478</v>
      </c>
      <c r="H578" s="37" t="s">
        <v>4363</v>
      </c>
      <c r="I578" s="37" t="s">
        <v>3423</v>
      </c>
      <c r="J578" s="53">
        <v>25202.400000000001</v>
      </c>
    </row>
    <row r="579" spans="1:10" x14ac:dyDescent="0.25">
      <c r="A579" s="37">
        <v>815</v>
      </c>
      <c r="B579" s="37">
        <v>1222100000</v>
      </c>
      <c r="C579" s="37">
        <v>1223993</v>
      </c>
      <c r="D579" s="37" t="s">
        <v>5670</v>
      </c>
      <c r="E579" s="37" t="s">
        <v>3424</v>
      </c>
      <c r="F579" s="37">
        <v>0</v>
      </c>
      <c r="G579" s="37" t="s">
        <v>159</v>
      </c>
      <c r="H579" s="37" t="s">
        <v>5671</v>
      </c>
      <c r="I579" s="37" t="s">
        <v>3423</v>
      </c>
      <c r="J579" s="53">
        <v>331013.84999999998</v>
      </c>
    </row>
    <row r="580" spans="1:10" x14ac:dyDescent="0.25">
      <c r="A580" s="37">
        <v>815</v>
      </c>
      <c r="B580" s="37">
        <v>1222100000</v>
      </c>
      <c r="C580" s="37">
        <v>1224030</v>
      </c>
      <c r="D580" s="37" t="s">
        <v>5672</v>
      </c>
      <c r="E580" s="37" t="s">
        <v>3424</v>
      </c>
      <c r="F580" s="37">
        <v>0</v>
      </c>
      <c r="G580" s="37" t="s">
        <v>159</v>
      </c>
      <c r="H580" s="37" t="s">
        <v>5673</v>
      </c>
      <c r="I580" s="37" t="s">
        <v>3423</v>
      </c>
      <c r="J580" s="53">
        <v>11520</v>
      </c>
    </row>
    <row r="581" spans="1:10" x14ac:dyDescent="0.25">
      <c r="A581" s="37">
        <v>815</v>
      </c>
      <c r="B581" s="37">
        <v>1222100000</v>
      </c>
      <c r="C581" s="37">
        <v>1224397</v>
      </c>
      <c r="D581" s="37" t="s">
        <v>4364</v>
      </c>
      <c r="E581" s="37" t="s">
        <v>3424</v>
      </c>
      <c r="F581" s="37">
        <v>0</v>
      </c>
      <c r="G581" s="37" t="s">
        <v>159</v>
      </c>
      <c r="H581" s="37" t="s">
        <v>4365</v>
      </c>
      <c r="I581" s="37" t="s">
        <v>3423</v>
      </c>
      <c r="J581" s="53">
        <v>56052</v>
      </c>
    </row>
    <row r="582" spans="1:10" x14ac:dyDescent="0.25">
      <c r="A582" s="37">
        <v>815</v>
      </c>
      <c r="B582" s="37">
        <v>1222100000</v>
      </c>
      <c r="C582" s="37">
        <v>1224399</v>
      </c>
      <c r="D582" s="37" t="s">
        <v>4366</v>
      </c>
      <c r="E582" s="37" t="s">
        <v>3424</v>
      </c>
      <c r="F582" s="37">
        <v>0</v>
      </c>
      <c r="G582" s="37" t="s">
        <v>143</v>
      </c>
      <c r="H582" s="37" t="s">
        <v>4367</v>
      </c>
      <c r="I582" s="37" t="s">
        <v>3423</v>
      </c>
      <c r="J582" s="53">
        <v>5385571.04</v>
      </c>
    </row>
    <row r="583" spans="1:10" x14ac:dyDescent="0.25">
      <c r="A583" s="37">
        <v>815</v>
      </c>
      <c r="B583" s="37">
        <v>1222100000</v>
      </c>
      <c r="C583" s="37">
        <v>1224437</v>
      </c>
      <c r="D583" s="37" t="s">
        <v>5674</v>
      </c>
      <c r="E583" s="37" t="s">
        <v>3424</v>
      </c>
      <c r="F583" s="37">
        <v>0</v>
      </c>
      <c r="G583" s="37" t="s">
        <v>2283</v>
      </c>
      <c r="H583" s="37" t="s">
        <v>5675</v>
      </c>
      <c r="I583" s="37" t="s">
        <v>3423</v>
      </c>
      <c r="J583" s="53">
        <v>247350</v>
      </c>
    </row>
    <row r="584" spans="1:10" x14ac:dyDescent="0.25">
      <c r="A584" s="37">
        <v>815</v>
      </c>
      <c r="B584" s="37">
        <v>1222100000</v>
      </c>
      <c r="C584" s="37">
        <v>1224447</v>
      </c>
      <c r="D584" s="37" t="s">
        <v>4368</v>
      </c>
      <c r="E584" s="37" t="s">
        <v>3424</v>
      </c>
      <c r="F584" s="37">
        <v>0</v>
      </c>
      <c r="G584" s="37" t="s">
        <v>2283</v>
      </c>
      <c r="H584" s="37" t="s">
        <v>4369</v>
      </c>
      <c r="I584" s="37" t="s">
        <v>3423</v>
      </c>
      <c r="J584" s="53">
        <v>161592</v>
      </c>
    </row>
    <row r="585" spans="1:10" x14ac:dyDescent="0.25">
      <c r="A585" s="37">
        <v>815</v>
      </c>
      <c r="B585" s="37">
        <v>1222100000</v>
      </c>
      <c r="C585" s="37">
        <v>1224519</v>
      </c>
      <c r="D585" s="37" t="s">
        <v>4370</v>
      </c>
      <c r="E585" s="37" t="s">
        <v>3424</v>
      </c>
      <c r="F585" s="37">
        <v>0</v>
      </c>
      <c r="G585" s="37" t="s">
        <v>159</v>
      </c>
      <c r="H585" s="37" t="s">
        <v>4371</v>
      </c>
      <c r="I585" s="37" t="s">
        <v>3423</v>
      </c>
      <c r="J585" s="53">
        <v>231192</v>
      </c>
    </row>
    <row r="586" spans="1:10" x14ac:dyDescent="0.25">
      <c r="A586" s="37">
        <v>815</v>
      </c>
      <c r="B586" s="37">
        <v>1222100000</v>
      </c>
      <c r="C586" s="37">
        <v>1224633</v>
      </c>
      <c r="D586" s="37" t="s">
        <v>91</v>
      </c>
      <c r="E586" s="37" t="s">
        <v>3424</v>
      </c>
      <c r="F586" s="37">
        <v>0</v>
      </c>
      <c r="G586" s="37" t="s">
        <v>2283</v>
      </c>
      <c r="H586" s="37" t="s">
        <v>5676</v>
      </c>
      <c r="I586" s="37" t="s">
        <v>3423</v>
      </c>
      <c r="J586" s="53">
        <v>1170835.33</v>
      </c>
    </row>
    <row r="587" spans="1:10" x14ac:dyDescent="0.25">
      <c r="A587" s="37">
        <v>815</v>
      </c>
      <c r="B587" s="37">
        <v>1222100000</v>
      </c>
      <c r="C587" s="37">
        <v>1224634</v>
      </c>
      <c r="D587" s="37" t="s">
        <v>52</v>
      </c>
      <c r="E587" s="37" t="s">
        <v>3424</v>
      </c>
      <c r="F587" s="37">
        <v>0</v>
      </c>
      <c r="G587" s="37" t="s">
        <v>2283</v>
      </c>
      <c r="H587" s="37" t="s">
        <v>4372</v>
      </c>
      <c r="I587" s="37" t="s">
        <v>3423</v>
      </c>
      <c r="J587" s="53">
        <v>109727.55</v>
      </c>
    </row>
    <row r="588" spans="1:10" x14ac:dyDescent="0.25">
      <c r="A588" s="37">
        <v>815</v>
      </c>
      <c r="B588" s="37">
        <v>1222100000</v>
      </c>
      <c r="C588" s="37">
        <v>1224848</v>
      </c>
      <c r="D588" s="37" t="s">
        <v>1938</v>
      </c>
      <c r="E588" s="37" t="s">
        <v>3424</v>
      </c>
      <c r="F588" s="37">
        <v>0</v>
      </c>
      <c r="G588" s="37" t="s">
        <v>3515</v>
      </c>
      <c r="H588" s="37" t="s">
        <v>4373</v>
      </c>
      <c r="I588" s="37" t="s">
        <v>3423</v>
      </c>
      <c r="J588" s="53">
        <v>8154008.0300000003</v>
      </c>
    </row>
    <row r="589" spans="1:10" x14ac:dyDescent="0.25">
      <c r="A589" s="37">
        <v>815</v>
      </c>
      <c r="B589" s="37">
        <v>1222100000</v>
      </c>
      <c r="C589" s="37">
        <v>1225026</v>
      </c>
      <c r="D589" s="37" t="s">
        <v>4377</v>
      </c>
      <c r="E589" s="37" t="s">
        <v>3424</v>
      </c>
      <c r="F589" s="37">
        <v>0</v>
      </c>
      <c r="G589" s="37" t="s">
        <v>159</v>
      </c>
      <c r="H589" s="37" t="s">
        <v>4378</v>
      </c>
      <c r="I589" s="37" t="s">
        <v>3423</v>
      </c>
      <c r="J589" s="53">
        <v>176412</v>
      </c>
    </row>
    <row r="590" spans="1:10" x14ac:dyDescent="0.25">
      <c r="A590" s="37">
        <v>815</v>
      </c>
      <c r="B590" s="37">
        <v>1222100000</v>
      </c>
      <c r="C590" s="37">
        <v>1225313</v>
      </c>
      <c r="D590" s="37" t="s">
        <v>5677</v>
      </c>
      <c r="E590" s="37" t="s">
        <v>3424</v>
      </c>
      <c r="F590" s="37">
        <v>0</v>
      </c>
      <c r="G590" s="37" t="s">
        <v>159</v>
      </c>
      <c r="H590" s="37" t="s">
        <v>5678</v>
      </c>
      <c r="I590" s="37" t="s">
        <v>3423</v>
      </c>
      <c r="J590" s="53">
        <v>109236</v>
      </c>
    </row>
    <row r="591" spans="1:10" x14ac:dyDescent="0.25">
      <c r="A591" s="37">
        <v>815</v>
      </c>
      <c r="B591" s="37">
        <v>1222100000</v>
      </c>
      <c r="C591" s="37">
        <v>1225723</v>
      </c>
      <c r="D591" s="37" t="s">
        <v>4379</v>
      </c>
      <c r="E591" s="37" t="s">
        <v>3424</v>
      </c>
      <c r="F591" s="37">
        <v>0</v>
      </c>
      <c r="G591" s="37" t="s">
        <v>159</v>
      </c>
      <c r="H591" s="37" t="s">
        <v>4380</v>
      </c>
      <c r="I591" s="37" t="s">
        <v>3423</v>
      </c>
      <c r="J591" s="53">
        <v>3816</v>
      </c>
    </row>
    <row r="592" spans="1:10" x14ac:dyDescent="0.25">
      <c r="A592" s="37">
        <v>815</v>
      </c>
      <c r="B592" s="37">
        <v>1222100000</v>
      </c>
      <c r="C592" s="37">
        <v>1225830</v>
      </c>
      <c r="D592" s="37" t="s">
        <v>5679</v>
      </c>
      <c r="E592" s="37" t="s">
        <v>3424</v>
      </c>
      <c r="F592" s="37">
        <v>0</v>
      </c>
      <c r="G592" s="37" t="s">
        <v>159</v>
      </c>
      <c r="H592" s="37" t="s">
        <v>5680</v>
      </c>
      <c r="I592" s="37" t="s">
        <v>3423</v>
      </c>
      <c r="J592" s="53">
        <v>533418</v>
      </c>
    </row>
    <row r="593" spans="1:10" x14ac:dyDescent="0.25">
      <c r="A593" s="37">
        <v>815</v>
      </c>
      <c r="B593" s="37">
        <v>1222100000</v>
      </c>
      <c r="C593" s="37">
        <v>1225838</v>
      </c>
      <c r="D593" s="37" t="s">
        <v>5681</v>
      </c>
      <c r="E593" s="37" t="s">
        <v>3424</v>
      </c>
      <c r="F593" s="37">
        <v>0</v>
      </c>
      <c r="G593" s="37" t="s">
        <v>159</v>
      </c>
      <c r="H593" s="37" t="s">
        <v>5682</v>
      </c>
      <c r="I593" s="37" t="s">
        <v>3423</v>
      </c>
      <c r="J593" s="53">
        <v>11934</v>
      </c>
    </row>
    <row r="594" spans="1:10" x14ac:dyDescent="0.25">
      <c r="A594" s="37">
        <v>815</v>
      </c>
      <c r="B594" s="37">
        <v>1222100000</v>
      </c>
      <c r="C594" s="37">
        <v>1225972</v>
      </c>
      <c r="D594" s="37" t="s">
        <v>158</v>
      </c>
      <c r="E594" s="37" t="s">
        <v>3424</v>
      </c>
      <c r="F594" s="37">
        <v>0</v>
      </c>
      <c r="G594" s="37" t="s">
        <v>3442</v>
      </c>
      <c r="H594" s="37" t="s">
        <v>4381</v>
      </c>
      <c r="I594" s="37" t="s">
        <v>3423</v>
      </c>
      <c r="J594" s="53">
        <v>59688</v>
      </c>
    </row>
    <row r="595" spans="1:10" x14ac:dyDescent="0.25">
      <c r="A595" s="37">
        <v>815</v>
      </c>
      <c r="B595" s="37">
        <v>1222100000</v>
      </c>
      <c r="C595" s="37">
        <v>1226033</v>
      </c>
      <c r="D595" s="37" t="s">
        <v>4384</v>
      </c>
      <c r="E595" s="37" t="s">
        <v>3424</v>
      </c>
      <c r="F595" s="37">
        <v>0</v>
      </c>
      <c r="G595" s="37" t="s">
        <v>3442</v>
      </c>
      <c r="H595" s="37" t="s">
        <v>4385</v>
      </c>
      <c r="I595" s="37" t="s">
        <v>3423</v>
      </c>
      <c r="J595" s="53">
        <v>666546</v>
      </c>
    </row>
    <row r="596" spans="1:10" x14ac:dyDescent="0.25">
      <c r="A596" s="37">
        <v>815</v>
      </c>
      <c r="B596" s="37">
        <v>1222100000</v>
      </c>
      <c r="C596" s="37">
        <v>1226034</v>
      </c>
      <c r="D596" s="37" t="s">
        <v>4386</v>
      </c>
      <c r="E596" s="37" t="s">
        <v>3424</v>
      </c>
      <c r="F596" s="37">
        <v>0</v>
      </c>
      <c r="G596" s="37" t="s">
        <v>143</v>
      </c>
      <c r="H596" s="37" t="s">
        <v>4387</v>
      </c>
      <c r="I596" s="37" t="s">
        <v>3423</v>
      </c>
      <c r="J596" s="53">
        <v>1579920.26</v>
      </c>
    </row>
    <row r="597" spans="1:10" x14ac:dyDescent="0.25">
      <c r="A597" s="37">
        <v>815</v>
      </c>
      <c r="B597" s="37">
        <v>1222100000</v>
      </c>
      <c r="C597" s="37">
        <v>1226192</v>
      </c>
      <c r="D597" s="37" t="s">
        <v>137</v>
      </c>
      <c r="E597" s="37" t="s">
        <v>3424</v>
      </c>
      <c r="F597" s="37">
        <v>0</v>
      </c>
      <c r="G597" s="37" t="s">
        <v>157</v>
      </c>
      <c r="H597" s="37" t="s">
        <v>4388</v>
      </c>
      <c r="I597" s="37" t="s">
        <v>3423</v>
      </c>
      <c r="J597" s="53">
        <v>357444</v>
      </c>
    </row>
    <row r="598" spans="1:10" x14ac:dyDescent="0.25">
      <c r="A598" s="37">
        <v>815</v>
      </c>
      <c r="B598" s="37">
        <v>1222100000</v>
      </c>
      <c r="C598" s="37">
        <v>1226202</v>
      </c>
      <c r="D598" s="37" t="s">
        <v>4389</v>
      </c>
      <c r="E598" s="37" t="s">
        <v>3424</v>
      </c>
      <c r="F598" s="37">
        <v>0</v>
      </c>
      <c r="G598" s="37" t="s">
        <v>4300</v>
      </c>
      <c r="H598" s="37" t="s">
        <v>4390</v>
      </c>
      <c r="I598" s="37" t="s">
        <v>3423</v>
      </c>
      <c r="J598" s="53">
        <v>863301.43</v>
      </c>
    </row>
    <row r="599" spans="1:10" x14ac:dyDescent="0.25">
      <c r="A599" s="37">
        <v>815</v>
      </c>
      <c r="B599" s="37">
        <v>1222100000</v>
      </c>
      <c r="C599" s="37">
        <v>1226204</v>
      </c>
      <c r="D599" s="37" t="s">
        <v>5683</v>
      </c>
      <c r="E599" s="37" t="s">
        <v>3424</v>
      </c>
      <c r="F599" s="37">
        <v>0</v>
      </c>
      <c r="G599" s="37" t="s">
        <v>159</v>
      </c>
      <c r="H599" s="37" t="s">
        <v>5684</v>
      </c>
      <c r="I599" s="37" t="s">
        <v>3423</v>
      </c>
      <c r="J599" s="53">
        <v>98994</v>
      </c>
    </row>
    <row r="600" spans="1:10" x14ac:dyDescent="0.25">
      <c r="A600" s="37">
        <v>815</v>
      </c>
      <c r="B600" s="37">
        <v>1222100000</v>
      </c>
      <c r="C600" s="37">
        <v>1226209</v>
      </c>
      <c r="D600" s="37" t="s">
        <v>278</v>
      </c>
      <c r="E600" s="37" t="s">
        <v>3424</v>
      </c>
      <c r="F600" s="37">
        <v>0</v>
      </c>
      <c r="G600" s="37" t="s">
        <v>143</v>
      </c>
      <c r="H600" s="37" t="s">
        <v>4391</v>
      </c>
      <c r="I600" s="37" t="s">
        <v>3423</v>
      </c>
      <c r="J600" s="53">
        <v>152112</v>
      </c>
    </row>
    <row r="601" spans="1:10" x14ac:dyDescent="0.25">
      <c r="A601" s="37">
        <v>815</v>
      </c>
      <c r="B601" s="37">
        <v>1222100000</v>
      </c>
      <c r="C601" s="37">
        <v>1226210</v>
      </c>
      <c r="D601" s="37" t="s">
        <v>4392</v>
      </c>
      <c r="E601" s="37" t="s">
        <v>3424</v>
      </c>
      <c r="F601" s="37">
        <v>0</v>
      </c>
      <c r="G601" s="37" t="s">
        <v>143</v>
      </c>
      <c r="H601" s="37" t="s">
        <v>4393</v>
      </c>
      <c r="I601" s="37" t="s">
        <v>3423</v>
      </c>
      <c r="J601" s="53">
        <v>88544.94</v>
      </c>
    </row>
    <row r="602" spans="1:10" x14ac:dyDescent="0.25">
      <c r="A602" s="37">
        <v>815</v>
      </c>
      <c r="B602" s="37">
        <v>1222100000</v>
      </c>
      <c r="C602" s="37">
        <v>1226346</v>
      </c>
      <c r="D602" s="37" t="s">
        <v>42</v>
      </c>
      <c r="E602" s="37" t="s">
        <v>3424</v>
      </c>
      <c r="F602" s="37">
        <v>0</v>
      </c>
      <c r="G602" s="37" t="s">
        <v>159</v>
      </c>
      <c r="H602" s="37" t="s">
        <v>5685</v>
      </c>
      <c r="I602" s="37" t="s">
        <v>3423</v>
      </c>
      <c r="J602" s="53">
        <v>1129903.2</v>
      </c>
    </row>
    <row r="603" spans="1:10" x14ac:dyDescent="0.25">
      <c r="A603" s="37">
        <v>815</v>
      </c>
      <c r="B603" s="37">
        <v>1222100000</v>
      </c>
      <c r="C603" s="37">
        <v>1226433</v>
      </c>
      <c r="D603" s="37" t="s">
        <v>4394</v>
      </c>
      <c r="E603" s="37" t="s">
        <v>3424</v>
      </c>
      <c r="F603" s="37">
        <v>0</v>
      </c>
      <c r="G603" s="37" t="s">
        <v>2283</v>
      </c>
      <c r="H603" s="37" t="s">
        <v>4395</v>
      </c>
      <c r="I603" s="37" t="s">
        <v>3423</v>
      </c>
      <c r="J603" s="53">
        <v>191280</v>
      </c>
    </row>
    <row r="604" spans="1:10" x14ac:dyDescent="0.25">
      <c r="A604" s="37">
        <v>815</v>
      </c>
      <c r="B604" s="37">
        <v>1222100000</v>
      </c>
      <c r="C604" s="37">
        <v>1226514</v>
      </c>
      <c r="D604" s="37" t="s">
        <v>4396</v>
      </c>
      <c r="E604" s="37" t="s">
        <v>3424</v>
      </c>
      <c r="F604" s="37">
        <v>0</v>
      </c>
      <c r="G604" s="37" t="s">
        <v>159</v>
      </c>
      <c r="H604" s="37" t="s">
        <v>4397</v>
      </c>
      <c r="I604" s="37" t="s">
        <v>3423</v>
      </c>
      <c r="J604" s="53">
        <v>978199.2</v>
      </c>
    </row>
    <row r="605" spans="1:10" x14ac:dyDescent="0.25">
      <c r="A605" s="37">
        <v>815</v>
      </c>
      <c r="B605" s="37">
        <v>1222100000</v>
      </c>
      <c r="C605" s="37">
        <v>1226515</v>
      </c>
      <c r="D605" s="37" t="s">
        <v>4398</v>
      </c>
      <c r="E605" s="37" t="s">
        <v>3424</v>
      </c>
      <c r="F605" s="37">
        <v>0</v>
      </c>
      <c r="G605" s="37" t="s">
        <v>159</v>
      </c>
      <c r="H605" s="37" t="s">
        <v>4399</v>
      </c>
      <c r="I605" s="37" t="s">
        <v>3423</v>
      </c>
      <c r="J605" s="53">
        <v>25868636.77</v>
      </c>
    </row>
    <row r="606" spans="1:10" x14ac:dyDescent="0.25">
      <c r="A606" s="37">
        <v>815</v>
      </c>
      <c r="B606" s="37">
        <v>1222100000</v>
      </c>
      <c r="C606" s="37">
        <v>1226523</v>
      </c>
      <c r="D606" s="37" t="s">
        <v>4400</v>
      </c>
      <c r="E606" s="37" t="s">
        <v>3424</v>
      </c>
      <c r="F606" s="37">
        <v>0</v>
      </c>
      <c r="G606" s="37" t="s">
        <v>4401</v>
      </c>
      <c r="H606" s="37" t="s">
        <v>4402</v>
      </c>
      <c r="I606" s="37" t="s">
        <v>3423</v>
      </c>
      <c r="J606" s="53">
        <v>131871.72</v>
      </c>
    </row>
    <row r="607" spans="1:10" x14ac:dyDescent="0.25">
      <c r="A607" s="37">
        <v>815</v>
      </c>
      <c r="B607" s="37">
        <v>1222100000</v>
      </c>
      <c r="C607" s="37">
        <v>1226570</v>
      </c>
      <c r="D607" s="37" t="s">
        <v>4403</v>
      </c>
      <c r="E607" s="37" t="s">
        <v>3424</v>
      </c>
      <c r="F607" s="37">
        <v>0</v>
      </c>
      <c r="G607" s="37" t="s">
        <v>3434</v>
      </c>
      <c r="H607" s="37" t="s">
        <v>4404</v>
      </c>
      <c r="I607" s="37" t="s">
        <v>3423</v>
      </c>
      <c r="J607" s="53">
        <v>6460237.6200000001</v>
      </c>
    </row>
    <row r="608" spans="1:10" x14ac:dyDescent="0.25">
      <c r="A608" s="37">
        <v>815</v>
      </c>
      <c r="B608" s="37">
        <v>1222100000</v>
      </c>
      <c r="C608" s="37">
        <v>1226784</v>
      </c>
      <c r="D608" s="37" t="s">
        <v>4405</v>
      </c>
      <c r="E608" s="37" t="s">
        <v>3424</v>
      </c>
      <c r="F608" s="37">
        <v>0</v>
      </c>
      <c r="G608" s="37" t="s">
        <v>143</v>
      </c>
      <c r="H608" s="37" t="s">
        <v>4406</v>
      </c>
      <c r="I608" s="37" t="s">
        <v>3423</v>
      </c>
      <c r="J608" s="53">
        <v>91290</v>
      </c>
    </row>
    <row r="609" spans="1:10" x14ac:dyDescent="0.25">
      <c r="A609" s="37">
        <v>815</v>
      </c>
      <c r="B609" s="37">
        <v>1222100000</v>
      </c>
      <c r="C609" s="37">
        <v>1226873</v>
      </c>
      <c r="D609" s="37" t="s">
        <v>5686</v>
      </c>
      <c r="E609" s="37" t="s">
        <v>3424</v>
      </c>
      <c r="F609" s="37">
        <v>0</v>
      </c>
      <c r="G609" s="37" t="s">
        <v>143</v>
      </c>
      <c r="H609" s="37" t="s">
        <v>5687</v>
      </c>
      <c r="I609" s="37" t="s">
        <v>3423</v>
      </c>
      <c r="J609" s="53">
        <v>4860</v>
      </c>
    </row>
    <row r="610" spans="1:10" x14ac:dyDescent="0.25">
      <c r="A610" s="37">
        <v>815</v>
      </c>
      <c r="B610" s="37">
        <v>1222100000</v>
      </c>
      <c r="C610" s="37">
        <v>1226875</v>
      </c>
      <c r="D610" s="37" t="s">
        <v>2236</v>
      </c>
      <c r="E610" s="37" t="s">
        <v>3424</v>
      </c>
      <c r="F610" s="37">
        <v>0</v>
      </c>
      <c r="G610" s="37" t="s">
        <v>143</v>
      </c>
      <c r="H610" s="37" t="s">
        <v>4407</v>
      </c>
      <c r="I610" s="37" t="s">
        <v>3423</v>
      </c>
      <c r="J610" s="53">
        <v>63962486.039999999</v>
      </c>
    </row>
    <row r="611" spans="1:10" x14ac:dyDescent="0.25">
      <c r="A611" s="37">
        <v>815</v>
      </c>
      <c r="B611" s="37">
        <v>1222100000</v>
      </c>
      <c r="C611" s="37">
        <v>1226947</v>
      </c>
      <c r="D611" s="37" t="s">
        <v>4408</v>
      </c>
      <c r="E611" s="37" t="s">
        <v>3424</v>
      </c>
      <c r="F611" s="37">
        <v>0</v>
      </c>
      <c r="G611" s="37" t="s">
        <v>2283</v>
      </c>
      <c r="H611" s="37" t="s">
        <v>4409</v>
      </c>
      <c r="I611" s="37" t="s">
        <v>3423</v>
      </c>
      <c r="J611" s="53">
        <v>17505.599999999999</v>
      </c>
    </row>
    <row r="612" spans="1:10" x14ac:dyDescent="0.25">
      <c r="A612" s="37">
        <v>815</v>
      </c>
      <c r="B612" s="37">
        <v>1222100000</v>
      </c>
      <c r="C612" s="37">
        <v>1227010</v>
      </c>
      <c r="D612" s="37" t="s">
        <v>4410</v>
      </c>
      <c r="E612" s="37" t="s">
        <v>3424</v>
      </c>
      <c r="F612" s="37">
        <v>0</v>
      </c>
      <c r="G612" s="37" t="s">
        <v>3768</v>
      </c>
      <c r="H612" s="37" t="s">
        <v>4411</v>
      </c>
      <c r="I612" s="37" t="s">
        <v>3423</v>
      </c>
      <c r="J612" s="53">
        <v>1719552.53</v>
      </c>
    </row>
    <row r="613" spans="1:10" x14ac:dyDescent="0.25">
      <c r="A613" s="37">
        <v>815</v>
      </c>
      <c r="B613" s="37">
        <v>1222100000</v>
      </c>
      <c r="C613" s="37">
        <v>1227047</v>
      </c>
      <c r="D613" s="37" t="s">
        <v>5688</v>
      </c>
      <c r="E613" s="37" t="s">
        <v>3424</v>
      </c>
      <c r="F613" s="37">
        <v>0</v>
      </c>
      <c r="G613" s="37" t="s">
        <v>159</v>
      </c>
      <c r="H613" s="37" t="s">
        <v>4313</v>
      </c>
      <c r="I613" s="37" t="s">
        <v>3423</v>
      </c>
      <c r="J613" s="53">
        <v>156979.20000000001</v>
      </c>
    </row>
    <row r="614" spans="1:10" x14ac:dyDescent="0.25">
      <c r="A614" s="37">
        <v>815</v>
      </c>
      <c r="B614" s="37">
        <v>1222100000</v>
      </c>
      <c r="C614" s="37">
        <v>1227157</v>
      </c>
      <c r="D614" s="37" t="s">
        <v>5689</v>
      </c>
      <c r="E614" s="37" t="s">
        <v>3424</v>
      </c>
      <c r="F614" s="37">
        <v>0</v>
      </c>
      <c r="G614" s="37" t="s">
        <v>3571</v>
      </c>
      <c r="H614" s="37" t="s">
        <v>5690</v>
      </c>
      <c r="I614" s="37" t="s">
        <v>3423</v>
      </c>
      <c r="J614" s="53">
        <v>112251</v>
      </c>
    </row>
    <row r="615" spans="1:10" x14ac:dyDescent="0.25">
      <c r="A615" s="37">
        <v>815</v>
      </c>
      <c r="B615" s="37">
        <v>1222100000</v>
      </c>
      <c r="C615" s="37">
        <v>1227173</v>
      </c>
      <c r="D615" s="37" t="s">
        <v>4412</v>
      </c>
      <c r="E615" s="37" t="s">
        <v>3424</v>
      </c>
      <c r="F615" s="37">
        <v>0</v>
      </c>
      <c r="G615" s="37" t="s">
        <v>3442</v>
      </c>
      <c r="H615" s="37" t="s">
        <v>4413</v>
      </c>
      <c r="I615" s="37" t="s">
        <v>3423</v>
      </c>
      <c r="J615" s="53">
        <v>43390.8</v>
      </c>
    </row>
    <row r="616" spans="1:10" x14ac:dyDescent="0.25">
      <c r="A616" s="37">
        <v>815</v>
      </c>
      <c r="B616" s="37">
        <v>1222100000</v>
      </c>
      <c r="C616" s="37">
        <v>1227491</v>
      </c>
      <c r="D616" s="37" t="s">
        <v>231</v>
      </c>
      <c r="E616" s="37" t="s">
        <v>3424</v>
      </c>
      <c r="F616" s="37">
        <v>0</v>
      </c>
      <c r="G616" s="37" t="s">
        <v>3588</v>
      </c>
      <c r="H616" s="37" t="s">
        <v>5691</v>
      </c>
      <c r="I616" s="37" t="s">
        <v>3423</v>
      </c>
      <c r="J616" s="53">
        <v>11568</v>
      </c>
    </row>
    <row r="617" spans="1:10" x14ac:dyDescent="0.25">
      <c r="A617" s="37">
        <v>815</v>
      </c>
      <c r="B617" s="37">
        <v>1222100000</v>
      </c>
      <c r="C617" s="37">
        <v>1227582</v>
      </c>
      <c r="D617" s="37" t="s">
        <v>5692</v>
      </c>
      <c r="E617" s="37" t="s">
        <v>3424</v>
      </c>
      <c r="F617" s="37">
        <v>0</v>
      </c>
      <c r="G617" s="37" t="s">
        <v>143</v>
      </c>
      <c r="H617" s="37" t="s">
        <v>5693</v>
      </c>
      <c r="I617" s="37" t="s">
        <v>3423</v>
      </c>
      <c r="J617" s="37">
        <v>-124146</v>
      </c>
    </row>
    <row r="618" spans="1:10" x14ac:dyDescent="0.25">
      <c r="A618" s="37">
        <v>815</v>
      </c>
      <c r="B618" s="37">
        <v>1222100000</v>
      </c>
      <c r="C618" s="37">
        <v>1227584</v>
      </c>
      <c r="D618" s="37" t="s">
        <v>5694</v>
      </c>
      <c r="E618" s="37" t="s">
        <v>3424</v>
      </c>
      <c r="F618" s="37">
        <v>0</v>
      </c>
      <c r="G618" s="37" t="s">
        <v>3442</v>
      </c>
      <c r="H618" s="37" t="s">
        <v>5695</v>
      </c>
      <c r="I618" s="37" t="s">
        <v>3423</v>
      </c>
      <c r="J618" s="53">
        <v>85680</v>
      </c>
    </row>
    <row r="619" spans="1:10" x14ac:dyDescent="0.25">
      <c r="A619" s="37">
        <v>815</v>
      </c>
      <c r="B619" s="37">
        <v>1222100000</v>
      </c>
      <c r="C619" s="37">
        <v>1227613</v>
      </c>
      <c r="D619" s="37" t="s">
        <v>119</v>
      </c>
      <c r="E619" s="37" t="s">
        <v>3424</v>
      </c>
      <c r="F619" s="37">
        <v>0</v>
      </c>
      <c r="G619" s="37" t="s">
        <v>3683</v>
      </c>
      <c r="H619" s="37" t="s">
        <v>5696</v>
      </c>
      <c r="I619" s="37" t="s">
        <v>3423</v>
      </c>
      <c r="J619" s="53">
        <v>28201.97</v>
      </c>
    </row>
    <row r="620" spans="1:10" x14ac:dyDescent="0.25">
      <c r="A620" s="37">
        <v>815</v>
      </c>
      <c r="B620" s="37">
        <v>1222100000</v>
      </c>
      <c r="C620" s="37">
        <v>1227704</v>
      </c>
      <c r="D620" s="37" t="s">
        <v>4416</v>
      </c>
      <c r="E620" s="37" t="s">
        <v>3424</v>
      </c>
      <c r="F620" s="37">
        <v>0</v>
      </c>
      <c r="G620" s="37" t="s">
        <v>159</v>
      </c>
      <c r="H620" s="37" t="s">
        <v>4417</v>
      </c>
      <c r="I620" s="37" t="s">
        <v>3423</v>
      </c>
      <c r="J620" s="53">
        <v>626553.42000000004</v>
      </c>
    </row>
    <row r="621" spans="1:10" x14ac:dyDescent="0.25">
      <c r="A621" s="37">
        <v>815</v>
      </c>
      <c r="B621" s="37">
        <v>1222100000</v>
      </c>
      <c r="C621" s="37">
        <v>1227922</v>
      </c>
      <c r="D621" s="37" t="s">
        <v>5697</v>
      </c>
      <c r="E621" s="37" t="s">
        <v>3424</v>
      </c>
      <c r="F621" s="37">
        <v>0</v>
      </c>
      <c r="G621" s="37" t="s">
        <v>3442</v>
      </c>
      <c r="H621" s="37" t="s">
        <v>5698</v>
      </c>
      <c r="I621" s="37" t="s">
        <v>3423</v>
      </c>
      <c r="J621" s="53">
        <v>13860</v>
      </c>
    </row>
    <row r="622" spans="1:10" x14ac:dyDescent="0.25">
      <c r="A622" s="37">
        <v>815</v>
      </c>
      <c r="B622" s="37">
        <v>1222100000</v>
      </c>
      <c r="C622" s="37">
        <v>1228059</v>
      </c>
      <c r="D622" s="37" t="s">
        <v>4418</v>
      </c>
      <c r="E622" s="37" t="s">
        <v>3424</v>
      </c>
      <c r="F622" s="37">
        <v>0</v>
      </c>
      <c r="G622" s="37" t="s">
        <v>159</v>
      </c>
      <c r="H622" s="37" t="s">
        <v>4419</v>
      </c>
      <c r="I622" s="37" t="s">
        <v>3423</v>
      </c>
      <c r="J622" s="53">
        <v>4416697.4400000004</v>
      </c>
    </row>
    <row r="623" spans="1:10" x14ac:dyDescent="0.25">
      <c r="A623" s="37">
        <v>815</v>
      </c>
      <c r="B623" s="37">
        <v>1222100000</v>
      </c>
      <c r="C623" s="37">
        <v>1228120</v>
      </c>
      <c r="D623" s="37" t="s">
        <v>210</v>
      </c>
      <c r="E623" s="37" t="s">
        <v>3424</v>
      </c>
      <c r="F623" s="37">
        <v>0</v>
      </c>
      <c r="G623" s="37" t="s">
        <v>159</v>
      </c>
      <c r="H623" s="37" t="s">
        <v>5699</v>
      </c>
      <c r="I623" s="37" t="s">
        <v>3423</v>
      </c>
      <c r="J623" s="53">
        <v>11429.88</v>
      </c>
    </row>
    <row r="624" spans="1:10" x14ac:dyDescent="0.25">
      <c r="A624" s="37">
        <v>815</v>
      </c>
      <c r="B624" s="37">
        <v>1222100000</v>
      </c>
      <c r="C624" s="37">
        <v>1228173</v>
      </c>
      <c r="D624" s="37" t="s">
        <v>197</v>
      </c>
      <c r="E624" s="37" t="s">
        <v>3424</v>
      </c>
      <c r="F624" s="37">
        <v>0</v>
      </c>
      <c r="G624" s="37" t="s">
        <v>143</v>
      </c>
      <c r="H624" s="37" t="s">
        <v>5700</v>
      </c>
      <c r="I624" s="37" t="s">
        <v>3423</v>
      </c>
      <c r="J624" s="53">
        <v>37308</v>
      </c>
    </row>
    <row r="625" spans="1:10" x14ac:dyDescent="0.25">
      <c r="A625" s="37">
        <v>815</v>
      </c>
      <c r="B625" s="37">
        <v>1222100000</v>
      </c>
      <c r="C625" s="37">
        <v>1228301</v>
      </c>
      <c r="D625" s="37" t="s">
        <v>422</v>
      </c>
      <c r="E625" s="37" t="s">
        <v>3424</v>
      </c>
      <c r="F625" s="37">
        <v>0</v>
      </c>
      <c r="G625" s="37" t="s">
        <v>3455</v>
      </c>
      <c r="H625" s="37" t="s">
        <v>4422</v>
      </c>
      <c r="I625" s="37" t="s">
        <v>3423</v>
      </c>
      <c r="J625" s="53">
        <v>7740</v>
      </c>
    </row>
    <row r="626" spans="1:10" x14ac:dyDescent="0.25">
      <c r="A626" s="37">
        <v>815</v>
      </c>
      <c r="B626" s="37">
        <v>1222100000</v>
      </c>
      <c r="C626" s="37">
        <v>1228361</v>
      </c>
      <c r="D626" s="37" t="s">
        <v>1236</v>
      </c>
      <c r="E626" s="37" t="s">
        <v>3424</v>
      </c>
      <c r="F626" s="37">
        <v>0</v>
      </c>
      <c r="G626" s="37" t="s">
        <v>159</v>
      </c>
      <c r="H626" s="37" t="s">
        <v>4423</v>
      </c>
      <c r="I626" s="37" t="s">
        <v>3423</v>
      </c>
      <c r="J626" s="53">
        <v>349656</v>
      </c>
    </row>
    <row r="627" spans="1:10" x14ac:dyDescent="0.25">
      <c r="A627" s="37">
        <v>815</v>
      </c>
      <c r="B627" s="37">
        <v>1222100000</v>
      </c>
      <c r="C627" s="37">
        <v>1228411</v>
      </c>
      <c r="D627" s="37" t="s">
        <v>5701</v>
      </c>
      <c r="E627" s="37" t="s">
        <v>3424</v>
      </c>
      <c r="F627" s="37">
        <v>0</v>
      </c>
      <c r="G627" s="37" t="s">
        <v>3627</v>
      </c>
      <c r="H627" s="37" t="s">
        <v>5702</v>
      </c>
      <c r="I627" s="37" t="s">
        <v>3423</v>
      </c>
      <c r="J627" s="53">
        <v>58968</v>
      </c>
    </row>
    <row r="628" spans="1:10" x14ac:dyDescent="0.25">
      <c r="A628" s="37">
        <v>815</v>
      </c>
      <c r="B628" s="37">
        <v>1222100000</v>
      </c>
      <c r="C628" s="37">
        <v>1228449</v>
      </c>
      <c r="D628" s="37" t="s">
        <v>4424</v>
      </c>
      <c r="E628" s="37" t="s">
        <v>3424</v>
      </c>
      <c r="F628" s="37">
        <v>0</v>
      </c>
      <c r="G628" s="37" t="s">
        <v>2283</v>
      </c>
      <c r="H628" s="37" t="s">
        <v>4425</v>
      </c>
      <c r="I628" s="37" t="s">
        <v>3423</v>
      </c>
      <c r="J628" s="53">
        <v>676153.2</v>
      </c>
    </row>
    <row r="629" spans="1:10" x14ac:dyDescent="0.25">
      <c r="A629" s="37">
        <v>815</v>
      </c>
      <c r="B629" s="37">
        <v>1222100000</v>
      </c>
      <c r="C629" s="37">
        <v>1228548</v>
      </c>
      <c r="D629" s="37" t="s">
        <v>4426</v>
      </c>
      <c r="E629" s="37" t="s">
        <v>3424</v>
      </c>
      <c r="F629" s="37">
        <v>0</v>
      </c>
      <c r="G629" s="37" t="s">
        <v>159</v>
      </c>
      <c r="H629" s="37" t="s">
        <v>4427</v>
      </c>
      <c r="I629" s="37" t="s">
        <v>3423</v>
      </c>
      <c r="J629" s="53">
        <v>67872</v>
      </c>
    </row>
    <row r="630" spans="1:10" x14ac:dyDescent="0.25">
      <c r="A630" s="37">
        <v>815</v>
      </c>
      <c r="B630" s="37">
        <v>1222100000</v>
      </c>
      <c r="C630" s="37">
        <v>1228556</v>
      </c>
      <c r="D630" s="37" t="s">
        <v>114</v>
      </c>
      <c r="E630" s="37" t="s">
        <v>3424</v>
      </c>
      <c r="F630" s="37">
        <v>0</v>
      </c>
      <c r="G630" s="37" t="s">
        <v>3571</v>
      </c>
      <c r="H630" s="37" t="s">
        <v>5703</v>
      </c>
      <c r="I630" s="37" t="s">
        <v>3423</v>
      </c>
      <c r="J630" s="53">
        <v>27714</v>
      </c>
    </row>
    <row r="631" spans="1:10" x14ac:dyDescent="0.25">
      <c r="A631" s="37">
        <v>815</v>
      </c>
      <c r="B631" s="37">
        <v>1222100000</v>
      </c>
      <c r="C631" s="37">
        <v>1228574</v>
      </c>
      <c r="D631" s="37" t="s">
        <v>4428</v>
      </c>
      <c r="E631" s="37" t="s">
        <v>3424</v>
      </c>
      <c r="F631" s="37">
        <v>0</v>
      </c>
      <c r="G631" s="37" t="s">
        <v>159</v>
      </c>
      <c r="H631" s="37" t="s">
        <v>4429</v>
      </c>
      <c r="I631" s="37" t="s">
        <v>3423</v>
      </c>
      <c r="J631" s="53">
        <v>103398</v>
      </c>
    </row>
    <row r="632" spans="1:10" x14ac:dyDescent="0.25">
      <c r="A632" s="37">
        <v>815</v>
      </c>
      <c r="B632" s="37">
        <v>1222100000</v>
      </c>
      <c r="C632" s="37">
        <v>1228729</v>
      </c>
      <c r="D632" s="37" t="s">
        <v>127</v>
      </c>
      <c r="E632" s="37" t="s">
        <v>3424</v>
      </c>
      <c r="F632" s="37">
        <v>0</v>
      </c>
      <c r="G632" s="37" t="s">
        <v>143</v>
      </c>
      <c r="H632" s="37" t="s">
        <v>5704</v>
      </c>
      <c r="I632" s="37" t="s">
        <v>3423</v>
      </c>
      <c r="J632" s="53">
        <v>344340</v>
      </c>
    </row>
    <row r="633" spans="1:10" x14ac:dyDescent="0.25">
      <c r="A633" s="37">
        <v>815</v>
      </c>
      <c r="B633" s="37">
        <v>1222100000</v>
      </c>
      <c r="C633" s="37">
        <v>1228777</v>
      </c>
      <c r="D633" s="37" t="s">
        <v>5705</v>
      </c>
      <c r="E633" s="37" t="s">
        <v>3424</v>
      </c>
      <c r="F633" s="37">
        <v>0</v>
      </c>
      <c r="G633" s="37" t="s">
        <v>3526</v>
      </c>
      <c r="H633" s="37" t="s">
        <v>5706</v>
      </c>
      <c r="I633" s="37" t="s">
        <v>3423</v>
      </c>
      <c r="J633" s="53">
        <v>319500</v>
      </c>
    </row>
    <row r="634" spans="1:10" x14ac:dyDescent="0.25">
      <c r="A634" s="37">
        <v>815</v>
      </c>
      <c r="B634" s="37">
        <v>1222100000</v>
      </c>
      <c r="C634" s="37">
        <v>1228827</v>
      </c>
      <c r="D634" s="37" t="s">
        <v>5707</v>
      </c>
      <c r="E634" s="37" t="s">
        <v>3424</v>
      </c>
      <c r="F634" s="37">
        <v>0</v>
      </c>
      <c r="G634" s="37" t="s">
        <v>143</v>
      </c>
      <c r="H634" s="37" t="s">
        <v>5708</v>
      </c>
      <c r="I634" s="37" t="s">
        <v>3423</v>
      </c>
      <c r="J634" s="53">
        <v>20724</v>
      </c>
    </row>
    <row r="635" spans="1:10" x14ac:dyDescent="0.25">
      <c r="A635" s="37">
        <v>815</v>
      </c>
      <c r="B635" s="37">
        <v>1222100000</v>
      </c>
      <c r="C635" s="37">
        <v>1228856</v>
      </c>
      <c r="D635" s="37" t="s">
        <v>112</v>
      </c>
      <c r="E635" s="37" t="s">
        <v>3424</v>
      </c>
      <c r="F635" s="37">
        <v>0</v>
      </c>
      <c r="G635" s="37" t="s">
        <v>143</v>
      </c>
      <c r="H635" s="37" t="s">
        <v>5709</v>
      </c>
      <c r="I635" s="37" t="s">
        <v>3423</v>
      </c>
      <c r="J635" s="53">
        <v>73206</v>
      </c>
    </row>
    <row r="636" spans="1:10" x14ac:dyDescent="0.25">
      <c r="A636" s="37">
        <v>815</v>
      </c>
      <c r="B636" s="37">
        <v>1222100000</v>
      </c>
      <c r="C636" s="37">
        <v>1228972</v>
      </c>
      <c r="D636" s="37" t="s">
        <v>441</v>
      </c>
      <c r="E636" s="37" t="s">
        <v>3424</v>
      </c>
      <c r="F636" s="37">
        <v>0</v>
      </c>
      <c r="G636" s="37" t="s">
        <v>3571</v>
      </c>
      <c r="H636" s="37" t="s">
        <v>4430</v>
      </c>
      <c r="I636" s="37" t="s">
        <v>3423</v>
      </c>
      <c r="J636" s="53">
        <v>783105.6</v>
      </c>
    </row>
    <row r="637" spans="1:10" x14ac:dyDescent="0.25">
      <c r="A637" s="37">
        <v>815</v>
      </c>
      <c r="B637" s="37">
        <v>1222100000</v>
      </c>
      <c r="C637" s="37">
        <v>1228985</v>
      </c>
      <c r="D637" s="37" t="s">
        <v>4431</v>
      </c>
      <c r="E637" s="37" t="s">
        <v>3424</v>
      </c>
      <c r="F637" s="37">
        <v>0</v>
      </c>
      <c r="G637" s="37" t="s">
        <v>3478</v>
      </c>
      <c r="H637" s="37" t="s">
        <v>4432</v>
      </c>
      <c r="I637" s="37" t="s">
        <v>3423</v>
      </c>
      <c r="J637" s="53">
        <v>214236</v>
      </c>
    </row>
    <row r="638" spans="1:10" x14ac:dyDescent="0.25">
      <c r="A638" s="37">
        <v>815</v>
      </c>
      <c r="B638" s="37">
        <v>1222100000</v>
      </c>
      <c r="C638" s="37">
        <v>1229152</v>
      </c>
      <c r="D638" s="37" t="s">
        <v>4433</v>
      </c>
      <c r="E638" s="37" t="s">
        <v>3424</v>
      </c>
      <c r="F638" s="37">
        <v>0</v>
      </c>
      <c r="G638" s="37" t="s">
        <v>3442</v>
      </c>
      <c r="H638" s="37" t="s">
        <v>4434</v>
      </c>
      <c r="I638" s="37" t="s">
        <v>3423</v>
      </c>
      <c r="J638" s="53">
        <v>555175.64</v>
      </c>
    </row>
    <row r="639" spans="1:10" x14ac:dyDescent="0.25">
      <c r="A639" s="37">
        <v>815</v>
      </c>
      <c r="B639" s="37">
        <v>1222100000</v>
      </c>
      <c r="C639" s="37">
        <v>1229310</v>
      </c>
      <c r="D639" s="37" t="s">
        <v>141</v>
      </c>
      <c r="E639" s="37" t="s">
        <v>3424</v>
      </c>
      <c r="F639" s="37">
        <v>0</v>
      </c>
      <c r="G639" s="37" t="s">
        <v>3442</v>
      </c>
      <c r="H639" s="37" t="s">
        <v>4435</v>
      </c>
      <c r="I639" s="37" t="s">
        <v>3423</v>
      </c>
      <c r="J639" s="53">
        <v>2896854</v>
      </c>
    </row>
    <row r="640" spans="1:10" x14ac:dyDescent="0.25">
      <c r="A640" s="37">
        <v>815</v>
      </c>
      <c r="B640" s="37">
        <v>1222100000</v>
      </c>
      <c r="C640" s="37">
        <v>1229341</v>
      </c>
      <c r="D640" s="37" t="s">
        <v>1198</v>
      </c>
      <c r="E640" s="37" t="s">
        <v>3424</v>
      </c>
      <c r="F640" s="37">
        <v>0</v>
      </c>
      <c r="G640" s="37" t="s">
        <v>159</v>
      </c>
      <c r="H640" s="37" t="s">
        <v>5710</v>
      </c>
      <c r="I640" s="37" t="s">
        <v>3423</v>
      </c>
      <c r="J640" s="53">
        <v>208740</v>
      </c>
    </row>
    <row r="641" spans="1:10" x14ac:dyDescent="0.25">
      <c r="A641" s="37">
        <v>815</v>
      </c>
      <c r="B641" s="37">
        <v>1222100000</v>
      </c>
      <c r="C641" s="37">
        <v>1229488</v>
      </c>
      <c r="D641" s="37" t="s">
        <v>5711</v>
      </c>
      <c r="E641" s="37" t="s">
        <v>3424</v>
      </c>
      <c r="F641" s="37">
        <v>0</v>
      </c>
      <c r="G641" s="37" t="s">
        <v>4121</v>
      </c>
      <c r="H641" s="37" t="s">
        <v>5712</v>
      </c>
      <c r="I641" s="37" t="s">
        <v>3423</v>
      </c>
      <c r="J641" s="53">
        <v>41918.589999999997</v>
      </c>
    </row>
    <row r="642" spans="1:10" x14ac:dyDescent="0.25">
      <c r="A642" s="37">
        <v>815</v>
      </c>
      <c r="B642" s="37">
        <v>1222100000</v>
      </c>
      <c r="C642" s="37">
        <v>1229562</v>
      </c>
      <c r="D642" s="37" t="s">
        <v>5713</v>
      </c>
      <c r="E642" s="37" t="s">
        <v>3424</v>
      </c>
      <c r="F642" s="37">
        <v>0</v>
      </c>
      <c r="G642" s="37" t="s">
        <v>3442</v>
      </c>
      <c r="H642" s="37" t="s">
        <v>5714</v>
      </c>
      <c r="I642" s="37" t="s">
        <v>3423</v>
      </c>
      <c r="J642" s="53">
        <v>54000</v>
      </c>
    </row>
    <row r="643" spans="1:10" x14ac:dyDescent="0.25">
      <c r="A643" s="37">
        <v>815</v>
      </c>
      <c r="B643" s="37">
        <v>1222100000</v>
      </c>
      <c r="C643" s="37">
        <v>1229622</v>
      </c>
      <c r="D643" s="37" t="s">
        <v>4438</v>
      </c>
      <c r="E643" s="37" t="s">
        <v>3424</v>
      </c>
      <c r="F643" s="37">
        <v>0</v>
      </c>
      <c r="G643" s="37" t="s">
        <v>159</v>
      </c>
      <c r="H643" s="37" t="s">
        <v>4439</v>
      </c>
      <c r="I643" s="37" t="s">
        <v>3423</v>
      </c>
      <c r="J643" s="53">
        <v>55680</v>
      </c>
    </row>
    <row r="644" spans="1:10" x14ac:dyDescent="0.25">
      <c r="A644" s="37">
        <v>815</v>
      </c>
      <c r="B644" s="37">
        <v>1222100000</v>
      </c>
      <c r="C644" s="37">
        <v>1229746</v>
      </c>
      <c r="D644" s="37" t="s">
        <v>4440</v>
      </c>
      <c r="E644" s="37" t="s">
        <v>3424</v>
      </c>
      <c r="F644" s="37">
        <v>0</v>
      </c>
      <c r="G644" s="37" t="s">
        <v>2283</v>
      </c>
      <c r="H644" s="37" t="s">
        <v>4441</v>
      </c>
      <c r="I644" s="37" t="s">
        <v>3423</v>
      </c>
      <c r="J644" s="53">
        <v>5104809.5999999996</v>
      </c>
    </row>
    <row r="645" spans="1:10" x14ac:dyDescent="0.25">
      <c r="A645" s="37">
        <v>815</v>
      </c>
      <c r="B645" s="37">
        <v>1222100000</v>
      </c>
      <c r="C645" s="37">
        <v>1229907</v>
      </c>
      <c r="D645" s="37" t="s">
        <v>2530</v>
      </c>
      <c r="E645" s="37" t="s">
        <v>3424</v>
      </c>
      <c r="F645" s="37">
        <v>0</v>
      </c>
      <c r="G645" s="37" t="s">
        <v>3442</v>
      </c>
      <c r="H645" s="37" t="s">
        <v>5715</v>
      </c>
      <c r="I645" s="37" t="s">
        <v>3423</v>
      </c>
      <c r="J645" s="53">
        <v>40131.599999999999</v>
      </c>
    </row>
    <row r="646" spans="1:10" x14ac:dyDescent="0.25">
      <c r="A646" s="37">
        <v>815</v>
      </c>
      <c r="B646" s="37">
        <v>1222100000</v>
      </c>
      <c r="C646" s="37">
        <v>1231089</v>
      </c>
      <c r="D646" s="37" t="s">
        <v>5716</v>
      </c>
      <c r="E646" s="37" t="s">
        <v>3424</v>
      </c>
      <c r="F646" s="37">
        <v>0</v>
      </c>
      <c r="G646" s="37" t="s">
        <v>143</v>
      </c>
      <c r="H646" s="37" t="s">
        <v>5717</v>
      </c>
      <c r="I646" s="37" t="s">
        <v>3423</v>
      </c>
      <c r="J646" s="53">
        <v>76367.83</v>
      </c>
    </row>
    <row r="647" spans="1:10" x14ac:dyDescent="0.25">
      <c r="A647" s="37">
        <v>815</v>
      </c>
      <c r="B647" s="37">
        <v>1222100000</v>
      </c>
      <c r="C647" s="37">
        <v>1231135</v>
      </c>
      <c r="D647" s="37" t="s">
        <v>5718</v>
      </c>
      <c r="E647" s="37" t="s">
        <v>3424</v>
      </c>
      <c r="F647" s="37">
        <v>0</v>
      </c>
      <c r="G647" s="37" t="s">
        <v>4107</v>
      </c>
      <c r="H647" s="37" t="s">
        <v>5719</v>
      </c>
      <c r="I647" s="37" t="s">
        <v>3423</v>
      </c>
      <c r="J647" s="53">
        <v>1008753</v>
      </c>
    </row>
    <row r="648" spans="1:10" x14ac:dyDescent="0.25">
      <c r="A648" s="37">
        <v>815</v>
      </c>
      <c r="B648" s="37">
        <v>1222100000</v>
      </c>
      <c r="C648" s="37">
        <v>1231164</v>
      </c>
      <c r="D648" s="37" t="s">
        <v>1618</v>
      </c>
      <c r="E648" s="37" t="s">
        <v>3424</v>
      </c>
      <c r="F648" s="37">
        <v>0</v>
      </c>
      <c r="G648" s="37" t="s">
        <v>3627</v>
      </c>
      <c r="H648" s="37" t="s">
        <v>4442</v>
      </c>
      <c r="I648" s="37" t="s">
        <v>3423</v>
      </c>
      <c r="J648" s="53">
        <v>90187.8</v>
      </c>
    </row>
    <row r="649" spans="1:10" x14ac:dyDescent="0.25">
      <c r="A649" s="37">
        <v>815</v>
      </c>
      <c r="B649" s="37">
        <v>1222100000</v>
      </c>
      <c r="C649" s="37">
        <v>1231170</v>
      </c>
      <c r="D649" s="37" t="s">
        <v>1341</v>
      </c>
      <c r="E649" s="37" t="s">
        <v>3424</v>
      </c>
      <c r="F649" s="37">
        <v>0</v>
      </c>
      <c r="G649" s="37" t="s">
        <v>3627</v>
      </c>
      <c r="H649" s="37" t="s">
        <v>4442</v>
      </c>
      <c r="I649" s="37" t="s">
        <v>3423</v>
      </c>
      <c r="J649" s="53">
        <v>388020</v>
      </c>
    </row>
    <row r="650" spans="1:10" x14ac:dyDescent="0.25">
      <c r="A650" s="37">
        <v>815</v>
      </c>
      <c r="B650" s="37">
        <v>1222100000</v>
      </c>
      <c r="C650" s="37">
        <v>1231587</v>
      </c>
      <c r="D650" s="37" t="s">
        <v>2130</v>
      </c>
      <c r="E650" s="37" t="s">
        <v>3424</v>
      </c>
      <c r="F650" s="37">
        <v>0</v>
      </c>
      <c r="G650" s="37" t="s">
        <v>4121</v>
      </c>
      <c r="H650" s="37" t="s">
        <v>4443</v>
      </c>
      <c r="I650" s="37" t="s">
        <v>3423</v>
      </c>
      <c r="J650" s="53">
        <v>31216786.039999999</v>
      </c>
    </row>
    <row r="651" spans="1:10" x14ac:dyDescent="0.25">
      <c r="A651" s="37">
        <v>815</v>
      </c>
      <c r="B651" s="37">
        <v>1222100000</v>
      </c>
      <c r="C651" s="37">
        <v>1231588</v>
      </c>
      <c r="D651" s="37" t="s">
        <v>4444</v>
      </c>
      <c r="E651" s="37" t="s">
        <v>3424</v>
      </c>
      <c r="F651" s="37">
        <v>0</v>
      </c>
      <c r="G651" s="37" t="s">
        <v>3515</v>
      </c>
      <c r="H651" s="37" t="s">
        <v>4445</v>
      </c>
      <c r="I651" s="37" t="s">
        <v>3423</v>
      </c>
      <c r="J651" s="53">
        <v>59098034.189999998</v>
      </c>
    </row>
    <row r="652" spans="1:10" x14ac:dyDescent="0.25">
      <c r="A652" s="37">
        <v>815</v>
      </c>
      <c r="B652" s="37">
        <v>1222100000</v>
      </c>
      <c r="C652" s="37">
        <v>1231589</v>
      </c>
      <c r="D652" s="37" t="s">
        <v>4446</v>
      </c>
      <c r="E652" s="37" t="s">
        <v>3424</v>
      </c>
      <c r="F652" s="37">
        <v>0</v>
      </c>
      <c r="G652" s="37" t="s">
        <v>4121</v>
      </c>
      <c r="H652" s="37" t="s">
        <v>4447</v>
      </c>
      <c r="I652" s="37" t="s">
        <v>3423</v>
      </c>
      <c r="J652" s="53">
        <v>2741004</v>
      </c>
    </row>
    <row r="653" spans="1:10" x14ac:dyDescent="0.25">
      <c r="A653" s="37">
        <v>815</v>
      </c>
      <c r="B653" s="37">
        <v>1222100000</v>
      </c>
      <c r="C653" s="37">
        <v>1231590</v>
      </c>
      <c r="D653" s="37" t="s">
        <v>4448</v>
      </c>
      <c r="E653" s="37" t="s">
        <v>3424</v>
      </c>
      <c r="F653" s="37">
        <v>0</v>
      </c>
      <c r="G653" s="37" t="s">
        <v>4121</v>
      </c>
      <c r="H653" s="37" t="s">
        <v>4449</v>
      </c>
      <c r="I653" s="37" t="s">
        <v>3423</v>
      </c>
      <c r="J653" s="53">
        <v>2720145.6</v>
      </c>
    </row>
    <row r="654" spans="1:10" x14ac:dyDescent="0.25">
      <c r="A654" s="37">
        <v>815</v>
      </c>
      <c r="B654" s="37">
        <v>1222100000</v>
      </c>
      <c r="C654" s="37">
        <v>1231623</v>
      </c>
      <c r="D654" s="37" t="s">
        <v>4450</v>
      </c>
      <c r="E654" s="37" t="s">
        <v>3424</v>
      </c>
      <c r="F654" s="37">
        <v>0</v>
      </c>
      <c r="G654" s="37" t="s">
        <v>3554</v>
      </c>
      <c r="H654" s="37" t="s">
        <v>4451</v>
      </c>
      <c r="I654" s="37" t="s">
        <v>3423</v>
      </c>
      <c r="J654" s="53">
        <v>1386</v>
      </c>
    </row>
    <row r="655" spans="1:10" x14ac:dyDescent="0.25">
      <c r="A655" s="37">
        <v>815</v>
      </c>
      <c r="B655" s="37">
        <v>1222100000</v>
      </c>
      <c r="C655" s="37">
        <v>1231895</v>
      </c>
      <c r="D655" s="37" t="s">
        <v>4454</v>
      </c>
      <c r="E655" s="37" t="s">
        <v>3424</v>
      </c>
      <c r="F655" s="37">
        <v>0</v>
      </c>
      <c r="G655" s="37" t="s">
        <v>3455</v>
      </c>
      <c r="H655" s="37" t="s">
        <v>4455</v>
      </c>
      <c r="I655" s="37" t="s">
        <v>3423</v>
      </c>
      <c r="J655" s="53">
        <v>5336369.7300000004</v>
      </c>
    </row>
    <row r="656" spans="1:10" x14ac:dyDescent="0.25">
      <c r="A656" s="37">
        <v>815</v>
      </c>
      <c r="B656" s="37">
        <v>1222100000</v>
      </c>
      <c r="C656" s="37">
        <v>1232041</v>
      </c>
      <c r="D656" s="37" t="s">
        <v>229</v>
      </c>
      <c r="E656" s="37" t="s">
        <v>3424</v>
      </c>
      <c r="F656" s="37">
        <v>0</v>
      </c>
      <c r="G656" s="37" t="s">
        <v>3442</v>
      </c>
      <c r="H656" s="37" t="s">
        <v>4456</v>
      </c>
      <c r="I656" s="37" t="s">
        <v>3423</v>
      </c>
      <c r="J656" s="53">
        <v>11253.12</v>
      </c>
    </row>
    <row r="657" spans="1:10" x14ac:dyDescent="0.25">
      <c r="A657" s="37">
        <v>815</v>
      </c>
      <c r="B657" s="37">
        <v>1222100000</v>
      </c>
      <c r="C657" s="37">
        <v>1232940</v>
      </c>
      <c r="D657" s="37" t="s">
        <v>4457</v>
      </c>
      <c r="E657" s="37" t="s">
        <v>3424</v>
      </c>
      <c r="F657" s="37">
        <v>0</v>
      </c>
      <c r="G657" s="37" t="s">
        <v>159</v>
      </c>
      <c r="H657" s="37" t="s">
        <v>4458</v>
      </c>
      <c r="I657" s="37" t="s">
        <v>3423</v>
      </c>
      <c r="J657" s="53">
        <v>8379487.5599999996</v>
      </c>
    </row>
    <row r="658" spans="1:10" x14ac:dyDescent="0.25">
      <c r="A658" s="37">
        <v>815</v>
      </c>
      <c r="B658" s="37">
        <v>1222100000</v>
      </c>
      <c r="C658" s="37">
        <v>1233179</v>
      </c>
      <c r="D658" s="37" t="s">
        <v>4459</v>
      </c>
      <c r="E658" s="37" t="s">
        <v>3424</v>
      </c>
      <c r="F658" s="37">
        <v>0</v>
      </c>
      <c r="G658" s="37" t="s">
        <v>3455</v>
      </c>
      <c r="H658" s="37" t="s">
        <v>4460</v>
      </c>
      <c r="I658" s="37" t="s">
        <v>3423</v>
      </c>
      <c r="J658" s="53">
        <v>159340.79999999999</v>
      </c>
    </row>
    <row r="659" spans="1:10" x14ac:dyDescent="0.25">
      <c r="A659" s="37">
        <v>815</v>
      </c>
      <c r="B659" s="37">
        <v>1222100000</v>
      </c>
      <c r="C659" s="37">
        <v>1233485</v>
      </c>
      <c r="D659" s="37" t="s">
        <v>4463</v>
      </c>
      <c r="E659" s="37" t="s">
        <v>3424</v>
      </c>
      <c r="F659" s="37">
        <v>0</v>
      </c>
      <c r="G659" s="37" t="s">
        <v>3442</v>
      </c>
      <c r="H659" s="37" t="s">
        <v>4464</v>
      </c>
      <c r="I659" s="37" t="s">
        <v>3423</v>
      </c>
      <c r="J659" s="53">
        <v>498179.88</v>
      </c>
    </row>
    <row r="660" spans="1:10" x14ac:dyDescent="0.25">
      <c r="A660" s="37">
        <v>815</v>
      </c>
      <c r="B660" s="37">
        <v>1222100000</v>
      </c>
      <c r="C660" s="37">
        <v>1233568</v>
      </c>
      <c r="D660" s="37" t="s">
        <v>4465</v>
      </c>
      <c r="E660" s="37" t="s">
        <v>3424</v>
      </c>
      <c r="F660" s="37">
        <v>0</v>
      </c>
      <c r="G660" s="37" t="s">
        <v>159</v>
      </c>
      <c r="H660" s="37" t="s">
        <v>4466</v>
      </c>
      <c r="I660" s="37" t="s">
        <v>3423</v>
      </c>
      <c r="J660" s="53">
        <v>182043.84</v>
      </c>
    </row>
    <row r="661" spans="1:10" x14ac:dyDescent="0.25">
      <c r="A661" s="37">
        <v>815</v>
      </c>
      <c r="B661" s="37">
        <v>1222100000</v>
      </c>
      <c r="C661" s="37">
        <v>1233780</v>
      </c>
      <c r="D661" s="37" t="s">
        <v>4467</v>
      </c>
      <c r="E661" s="37" t="s">
        <v>3424</v>
      </c>
      <c r="F661" s="37">
        <v>0</v>
      </c>
      <c r="G661" s="37" t="s">
        <v>159</v>
      </c>
      <c r="H661" s="37" t="s">
        <v>4468</v>
      </c>
      <c r="I661" s="37" t="s">
        <v>3423</v>
      </c>
      <c r="J661" s="53">
        <v>7700880</v>
      </c>
    </row>
    <row r="662" spans="1:10" x14ac:dyDescent="0.25">
      <c r="A662" s="37">
        <v>815</v>
      </c>
      <c r="B662" s="37">
        <v>1222100000</v>
      </c>
      <c r="C662" s="37">
        <v>1233820</v>
      </c>
      <c r="D662" s="37" t="s">
        <v>4469</v>
      </c>
      <c r="E662" s="37" t="s">
        <v>3424</v>
      </c>
      <c r="F662" s="37">
        <v>0</v>
      </c>
      <c r="G662" s="37" t="s">
        <v>3442</v>
      </c>
      <c r="H662" s="37" t="s">
        <v>4470</v>
      </c>
      <c r="I662" s="37" t="s">
        <v>3423</v>
      </c>
      <c r="J662" s="53">
        <v>1477832.4</v>
      </c>
    </row>
    <row r="663" spans="1:10" x14ac:dyDescent="0.25">
      <c r="A663" s="37">
        <v>815</v>
      </c>
      <c r="B663" s="37">
        <v>1222100000</v>
      </c>
      <c r="C663" s="37">
        <v>1234093</v>
      </c>
      <c r="D663" s="37" t="s">
        <v>5720</v>
      </c>
      <c r="E663" s="37" t="s">
        <v>3424</v>
      </c>
      <c r="F663" s="37">
        <v>0</v>
      </c>
      <c r="G663" s="37" t="s">
        <v>3625</v>
      </c>
      <c r="H663" s="37" t="s">
        <v>5721</v>
      </c>
      <c r="I663" s="37" t="s">
        <v>3423</v>
      </c>
      <c r="J663" s="53">
        <v>166767.84</v>
      </c>
    </row>
    <row r="664" spans="1:10" x14ac:dyDescent="0.25">
      <c r="A664" s="37">
        <v>815</v>
      </c>
      <c r="B664" s="37">
        <v>1222100000</v>
      </c>
      <c r="C664" s="37">
        <v>1234132</v>
      </c>
      <c r="D664" s="37" t="s">
        <v>4471</v>
      </c>
      <c r="E664" s="37" t="s">
        <v>3424</v>
      </c>
      <c r="F664" s="37">
        <v>0</v>
      </c>
      <c r="G664" s="37" t="s">
        <v>4472</v>
      </c>
      <c r="H664" s="37" t="s">
        <v>4473</v>
      </c>
      <c r="I664" s="37" t="s">
        <v>3423</v>
      </c>
      <c r="J664" s="53">
        <v>54294</v>
      </c>
    </row>
    <row r="665" spans="1:10" x14ac:dyDescent="0.25">
      <c r="A665" s="37">
        <v>815</v>
      </c>
      <c r="B665" s="37">
        <v>1222100000</v>
      </c>
      <c r="C665" s="37">
        <v>1234241</v>
      </c>
      <c r="D665" s="37" t="s">
        <v>4476</v>
      </c>
      <c r="E665" s="37" t="s">
        <v>3424</v>
      </c>
      <c r="F665" s="37">
        <v>0</v>
      </c>
      <c r="G665" s="37" t="s">
        <v>2283</v>
      </c>
      <c r="H665" s="37" t="s">
        <v>4477</v>
      </c>
      <c r="I665" s="37" t="s">
        <v>3423</v>
      </c>
      <c r="J665" s="53">
        <v>1334184</v>
      </c>
    </row>
    <row r="666" spans="1:10" x14ac:dyDescent="0.25">
      <c r="A666" s="37">
        <v>815</v>
      </c>
      <c r="B666" s="37">
        <v>1222100000</v>
      </c>
      <c r="C666" s="37">
        <v>1234420</v>
      </c>
      <c r="D666" s="37" t="s">
        <v>5722</v>
      </c>
      <c r="E666" s="37" t="s">
        <v>3424</v>
      </c>
      <c r="F666" s="37">
        <v>0</v>
      </c>
      <c r="G666" s="37" t="s">
        <v>159</v>
      </c>
      <c r="H666" s="37" t="s">
        <v>5723</v>
      </c>
      <c r="I666" s="37" t="s">
        <v>3423</v>
      </c>
      <c r="J666" s="53">
        <v>59129.46</v>
      </c>
    </row>
    <row r="667" spans="1:10" x14ac:dyDescent="0.25">
      <c r="A667" s="37">
        <v>815</v>
      </c>
      <c r="B667" s="37">
        <v>1222100000</v>
      </c>
      <c r="C667" s="37">
        <v>1234500</v>
      </c>
      <c r="D667" s="37" t="s">
        <v>1048</v>
      </c>
      <c r="E667" s="37" t="s">
        <v>3424</v>
      </c>
      <c r="F667" s="37">
        <v>0</v>
      </c>
      <c r="G667" s="37" t="s">
        <v>3442</v>
      </c>
      <c r="H667" s="37" t="s">
        <v>5724</v>
      </c>
      <c r="I667" s="37" t="s">
        <v>3423</v>
      </c>
      <c r="J667" s="53">
        <v>527544</v>
      </c>
    </row>
    <row r="668" spans="1:10" x14ac:dyDescent="0.25">
      <c r="A668" s="37">
        <v>815</v>
      </c>
      <c r="B668" s="37">
        <v>1222100000</v>
      </c>
      <c r="C668" s="37">
        <v>1234552</v>
      </c>
      <c r="D668" s="37" t="s">
        <v>4482</v>
      </c>
      <c r="E668" s="37" t="s">
        <v>3424</v>
      </c>
      <c r="F668" s="37">
        <v>0</v>
      </c>
      <c r="G668" s="37" t="s">
        <v>3455</v>
      </c>
      <c r="H668" s="37" t="s">
        <v>4483</v>
      </c>
      <c r="I668" s="37" t="s">
        <v>3423</v>
      </c>
      <c r="J668" s="53">
        <v>430304.4</v>
      </c>
    </row>
    <row r="669" spans="1:10" x14ac:dyDescent="0.25">
      <c r="A669" s="37">
        <v>815</v>
      </c>
      <c r="B669" s="37">
        <v>1222100000</v>
      </c>
      <c r="C669" s="37">
        <v>1234559</v>
      </c>
      <c r="D669" s="37" t="s">
        <v>5725</v>
      </c>
      <c r="E669" s="37" t="s">
        <v>3424</v>
      </c>
      <c r="F669" s="37">
        <v>0</v>
      </c>
      <c r="G669" s="37" t="s">
        <v>159</v>
      </c>
      <c r="H669" s="37" t="s">
        <v>5726</v>
      </c>
      <c r="I669" s="37" t="s">
        <v>3423</v>
      </c>
      <c r="J669" s="53">
        <v>18252</v>
      </c>
    </row>
    <row r="670" spans="1:10" x14ac:dyDescent="0.25">
      <c r="A670" s="37">
        <v>815</v>
      </c>
      <c r="B670" s="37">
        <v>1222100000</v>
      </c>
      <c r="C670" s="37">
        <v>1234614</v>
      </c>
      <c r="D670" s="37" t="s">
        <v>5727</v>
      </c>
      <c r="E670" s="37" t="s">
        <v>3424</v>
      </c>
      <c r="F670" s="37">
        <v>24000</v>
      </c>
      <c r="G670" s="37" t="s">
        <v>159</v>
      </c>
      <c r="H670" s="37" t="s">
        <v>5728</v>
      </c>
      <c r="I670" s="37" t="s">
        <v>3423</v>
      </c>
      <c r="J670" s="53">
        <v>152400</v>
      </c>
    </row>
    <row r="671" spans="1:10" x14ac:dyDescent="0.25">
      <c r="A671" s="37">
        <v>815</v>
      </c>
      <c r="B671" s="37">
        <v>1222100000</v>
      </c>
      <c r="C671" s="37">
        <v>1234774</v>
      </c>
      <c r="D671" s="37" t="s">
        <v>5729</v>
      </c>
      <c r="E671" s="37" t="s">
        <v>3424</v>
      </c>
      <c r="F671" s="37">
        <v>0</v>
      </c>
      <c r="G671" s="37" t="s">
        <v>2283</v>
      </c>
      <c r="H671" s="37" t="s">
        <v>5730</v>
      </c>
      <c r="I671" s="37" t="s">
        <v>3423</v>
      </c>
      <c r="J671" s="53">
        <v>16413.599999999999</v>
      </c>
    </row>
    <row r="672" spans="1:10" x14ac:dyDescent="0.25">
      <c r="A672" s="37">
        <v>815</v>
      </c>
      <c r="B672" s="37">
        <v>1222100000</v>
      </c>
      <c r="C672" s="37">
        <v>1234783</v>
      </c>
      <c r="D672" s="37" t="s">
        <v>4487</v>
      </c>
      <c r="E672" s="37" t="s">
        <v>3424</v>
      </c>
      <c r="F672" s="37">
        <v>0</v>
      </c>
      <c r="G672" s="37" t="s">
        <v>159</v>
      </c>
      <c r="H672" s="37" t="s">
        <v>4488</v>
      </c>
      <c r="I672" s="37" t="s">
        <v>3423</v>
      </c>
      <c r="J672" s="53">
        <v>4293948</v>
      </c>
    </row>
    <row r="673" spans="1:10" x14ac:dyDescent="0.25">
      <c r="A673" s="37">
        <v>815</v>
      </c>
      <c r="B673" s="37">
        <v>1222100000</v>
      </c>
      <c r="C673" s="37">
        <v>1234784</v>
      </c>
      <c r="D673" s="37" t="s">
        <v>3407</v>
      </c>
      <c r="E673" s="37" t="s">
        <v>3424</v>
      </c>
      <c r="F673" s="37">
        <v>0</v>
      </c>
      <c r="G673" s="37" t="s">
        <v>3442</v>
      </c>
      <c r="H673" s="37" t="s">
        <v>4489</v>
      </c>
      <c r="I673" s="37" t="s">
        <v>3423</v>
      </c>
      <c r="J673" s="53">
        <v>106654.8</v>
      </c>
    </row>
    <row r="674" spans="1:10" x14ac:dyDescent="0.25">
      <c r="A674" s="37">
        <v>815</v>
      </c>
      <c r="B674" s="37">
        <v>1222100000</v>
      </c>
      <c r="C674" s="37">
        <v>1234818</v>
      </c>
      <c r="D674" s="37" t="s">
        <v>160</v>
      </c>
      <c r="E674" s="37" t="s">
        <v>3424</v>
      </c>
      <c r="F674" s="37">
        <v>0</v>
      </c>
      <c r="G674" s="37" t="s">
        <v>3455</v>
      </c>
      <c r="H674" s="37" t="s">
        <v>4492</v>
      </c>
      <c r="I674" s="37" t="s">
        <v>3423</v>
      </c>
      <c r="J674" s="53">
        <v>148078.03</v>
      </c>
    </row>
    <row r="675" spans="1:10" x14ac:dyDescent="0.25">
      <c r="A675" s="37">
        <v>815</v>
      </c>
      <c r="B675" s="37">
        <v>1222100000</v>
      </c>
      <c r="C675" s="37">
        <v>1235082</v>
      </c>
      <c r="D675" s="37" t="s">
        <v>4493</v>
      </c>
      <c r="E675" s="37" t="s">
        <v>3424</v>
      </c>
      <c r="F675" s="37">
        <v>0</v>
      </c>
      <c r="G675" s="37" t="s">
        <v>159</v>
      </c>
      <c r="H675" s="37" t="s">
        <v>4494</v>
      </c>
      <c r="I675" s="37" t="s">
        <v>3423</v>
      </c>
      <c r="J675" s="53">
        <v>3266004.44</v>
      </c>
    </row>
    <row r="676" spans="1:10" x14ac:dyDescent="0.25">
      <c r="A676" s="37">
        <v>815</v>
      </c>
      <c r="B676" s="37">
        <v>1222100000</v>
      </c>
      <c r="C676" s="37">
        <v>1235083</v>
      </c>
      <c r="D676" s="37" t="s">
        <v>4495</v>
      </c>
      <c r="E676" s="37" t="s">
        <v>3424</v>
      </c>
      <c r="F676" s="37">
        <v>0</v>
      </c>
      <c r="G676" s="37" t="s">
        <v>159</v>
      </c>
      <c r="H676" s="37" t="s">
        <v>4496</v>
      </c>
      <c r="I676" s="37" t="s">
        <v>3423</v>
      </c>
      <c r="J676" s="53">
        <v>2533288</v>
      </c>
    </row>
    <row r="677" spans="1:10" x14ac:dyDescent="0.25">
      <c r="A677" s="37">
        <v>815</v>
      </c>
      <c r="B677" s="37">
        <v>1222100000</v>
      </c>
      <c r="C677" s="37">
        <v>1235084</v>
      </c>
      <c r="D677" s="37" t="s">
        <v>5731</v>
      </c>
      <c r="E677" s="37" t="s">
        <v>3424</v>
      </c>
      <c r="F677" s="37">
        <v>0</v>
      </c>
      <c r="G677" s="37" t="s">
        <v>3515</v>
      </c>
      <c r="H677" s="37" t="s">
        <v>5732</v>
      </c>
      <c r="I677" s="37" t="s">
        <v>3423</v>
      </c>
      <c r="J677" s="53">
        <v>5883599.9500000002</v>
      </c>
    </row>
    <row r="678" spans="1:10" x14ac:dyDescent="0.25">
      <c r="A678" s="37">
        <v>815</v>
      </c>
      <c r="B678" s="37">
        <v>1222100000</v>
      </c>
      <c r="C678" s="37">
        <v>1235111</v>
      </c>
      <c r="D678" s="37" t="s">
        <v>1083</v>
      </c>
      <c r="E678" s="37" t="s">
        <v>3424</v>
      </c>
      <c r="F678" s="37">
        <v>0</v>
      </c>
      <c r="G678" s="37" t="s">
        <v>159</v>
      </c>
      <c r="H678" s="37" t="s">
        <v>4497</v>
      </c>
      <c r="I678" s="37" t="s">
        <v>3423</v>
      </c>
      <c r="J678" s="53">
        <v>960737.4</v>
      </c>
    </row>
    <row r="679" spans="1:10" x14ac:dyDescent="0.25">
      <c r="A679" s="37">
        <v>815</v>
      </c>
      <c r="B679" s="37">
        <v>1222100000</v>
      </c>
      <c r="C679" s="37">
        <v>1235167</v>
      </c>
      <c r="D679" s="37" t="s">
        <v>5733</v>
      </c>
      <c r="E679" s="37" t="s">
        <v>3424</v>
      </c>
      <c r="F679" s="37">
        <v>0</v>
      </c>
      <c r="G679" s="37" t="s">
        <v>3455</v>
      </c>
      <c r="H679" s="37" t="s">
        <v>5734</v>
      </c>
      <c r="I679" s="37" t="s">
        <v>3423</v>
      </c>
      <c r="J679" s="53">
        <v>35475.58</v>
      </c>
    </row>
    <row r="680" spans="1:10" x14ac:dyDescent="0.25">
      <c r="A680" s="37">
        <v>815</v>
      </c>
      <c r="B680" s="37">
        <v>1222100000</v>
      </c>
      <c r="C680" s="37">
        <v>1235188</v>
      </c>
      <c r="D680" s="37" t="s">
        <v>4498</v>
      </c>
      <c r="E680" s="37" t="s">
        <v>3424</v>
      </c>
      <c r="F680" s="37">
        <v>0</v>
      </c>
      <c r="G680" s="37" t="s">
        <v>159</v>
      </c>
      <c r="H680" s="37" t="s">
        <v>4499</v>
      </c>
      <c r="I680" s="37" t="s">
        <v>3423</v>
      </c>
      <c r="J680" s="53">
        <v>181776</v>
      </c>
    </row>
    <row r="681" spans="1:10" x14ac:dyDescent="0.25">
      <c r="A681" s="37">
        <v>815</v>
      </c>
      <c r="B681" s="37">
        <v>1222100000</v>
      </c>
      <c r="C681" s="37">
        <v>1235189</v>
      </c>
      <c r="D681" s="37" t="s">
        <v>4500</v>
      </c>
      <c r="E681" s="37" t="s">
        <v>3424</v>
      </c>
      <c r="F681" s="37">
        <v>0</v>
      </c>
      <c r="G681" s="37" t="s">
        <v>159</v>
      </c>
      <c r="H681" s="37" t="s">
        <v>4501</v>
      </c>
      <c r="I681" s="37" t="s">
        <v>3423</v>
      </c>
      <c r="J681" s="53">
        <v>279420</v>
      </c>
    </row>
    <row r="682" spans="1:10" x14ac:dyDescent="0.25">
      <c r="A682" s="37">
        <v>815</v>
      </c>
      <c r="B682" s="37">
        <v>1222100000</v>
      </c>
      <c r="C682" s="37">
        <v>1235223</v>
      </c>
      <c r="D682" s="37" t="s">
        <v>4502</v>
      </c>
      <c r="E682" s="37" t="s">
        <v>3424</v>
      </c>
      <c r="F682" s="37">
        <v>0</v>
      </c>
      <c r="G682" s="37" t="s">
        <v>143</v>
      </c>
      <c r="H682" s="37" t="s">
        <v>4503</v>
      </c>
      <c r="I682" s="37" t="s">
        <v>3423</v>
      </c>
      <c r="J682" s="53">
        <v>597798.6</v>
      </c>
    </row>
    <row r="683" spans="1:10" x14ac:dyDescent="0.25">
      <c r="A683" s="37">
        <v>815</v>
      </c>
      <c r="B683" s="37">
        <v>1222100000</v>
      </c>
      <c r="C683" s="37">
        <v>1235332</v>
      </c>
      <c r="D683" s="37" t="s">
        <v>4506</v>
      </c>
      <c r="E683" s="37" t="s">
        <v>3424</v>
      </c>
      <c r="F683" s="37">
        <v>0</v>
      </c>
      <c r="G683" s="37" t="s">
        <v>159</v>
      </c>
      <c r="H683" s="37" t="s">
        <v>4507</v>
      </c>
      <c r="I683" s="37" t="s">
        <v>3423</v>
      </c>
      <c r="J683" s="53">
        <v>405995.4</v>
      </c>
    </row>
    <row r="684" spans="1:10" x14ac:dyDescent="0.25">
      <c r="A684" s="37">
        <v>815</v>
      </c>
      <c r="B684" s="37">
        <v>1222100000</v>
      </c>
      <c r="C684" s="37">
        <v>1235403</v>
      </c>
      <c r="D684" s="37" t="s">
        <v>1248</v>
      </c>
      <c r="E684" s="37" t="s">
        <v>3424</v>
      </c>
      <c r="F684" s="37">
        <v>0</v>
      </c>
      <c r="G684" s="37" t="s">
        <v>159</v>
      </c>
      <c r="H684" s="37" t="s">
        <v>5735</v>
      </c>
      <c r="I684" s="37" t="s">
        <v>3423</v>
      </c>
      <c r="J684" s="53">
        <v>81600</v>
      </c>
    </row>
    <row r="685" spans="1:10" x14ac:dyDescent="0.25">
      <c r="A685" s="37">
        <v>815</v>
      </c>
      <c r="B685" s="37">
        <v>1222100000</v>
      </c>
      <c r="C685" s="37">
        <v>1235417</v>
      </c>
      <c r="D685" s="37" t="s">
        <v>4508</v>
      </c>
      <c r="E685" s="37" t="s">
        <v>3424</v>
      </c>
      <c r="F685" s="37">
        <v>0</v>
      </c>
      <c r="G685" s="37" t="s">
        <v>159</v>
      </c>
      <c r="H685" s="37" t="s">
        <v>4509</v>
      </c>
      <c r="I685" s="37" t="s">
        <v>3423</v>
      </c>
      <c r="J685" s="53">
        <v>16644</v>
      </c>
    </row>
    <row r="686" spans="1:10" x14ac:dyDescent="0.25">
      <c r="A686" s="37">
        <v>815</v>
      </c>
      <c r="B686" s="37">
        <v>1222100000</v>
      </c>
      <c r="C686" s="37">
        <v>1235797</v>
      </c>
      <c r="D686" s="37" t="s">
        <v>264</v>
      </c>
      <c r="E686" s="37" t="s">
        <v>3424</v>
      </c>
      <c r="F686" s="37">
        <v>0</v>
      </c>
      <c r="G686" s="37" t="s">
        <v>3992</v>
      </c>
      <c r="H686" s="37" t="s">
        <v>4510</v>
      </c>
      <c r="I686" s="37" t="s">
        <v>3423</v>
      </c>
      <c r="J686" s="53">
        <v>707310.58</v>
      </c>
    </row>
    <row r="687" spans="1:10" x14ac:dyDescent="0.25">
      <c r="A687" s="37">
        <v>815</v>
      </c>
      <c r="B687" s="37">
        <v>1222100000</v>
      </c>
      <c r="C687" s="37">
        <v>1235969</v>
      </c>
      <c r="D687" s="37" t="s">
        <v>5736</v>
      </c>
      <c r="E687" s="37" t="s">
        <v>3424</v>
      </c>
      <c r="F687" s="37">
        <v>0</v>
      </c>
      <c r="G687" s="37" t="s">
        <v>159</v>
      </c>
      <c r="H687" s="37" t="s">
        <v>5737</v>
      </c>
      <c r="I687" s="37" t="s">
        <v>3423</v>
      </c>
      <c r="J687" s="53">
        <v>362010</v>
      </c>
    </row>
    <row r="688" spans="1:10" x14ac:dyDescent="0.25">
      <c r="A688" s="37">
        <v>815</v>
      </c>
      <c r="B688" s="37">
        <v>1222100000</v>
      </c>
      <c r="C688" s="37">
        <v>1236021</v>
      </c>
      <c r="D688" s="37" t="s">
        <v>188</v>
      </c>
      <c r="E688" s="37" t="s">
        <v>3424</v>
      </c>
      <c r="F688" s="37">
        <v>0</v>
      </c>
      <c r="G688" s="37" t="s">
        <v>159</v>
      </c>
      <c r="H688" s="37" t="s">
        <v>5738</v>
      </c>
      <c r="I688" s="37" t="s">
        <v>3423</v>
      </c>
      <c r="J688" s="53">
        <v>213444</v>
      </c>
    </row>
    <row r="689" spans="1:10" x14ac:dyDescent="0.25">
      <c r="A689" s="37">
        <v>815</v>
      </c>
      <c r="B689" s="37">
        <v>1222100000</v>
      </c>
      <c r="C689" s="37">
        <v>1236126</v>
      </c>
      <c r="D689" s="37" t="s">
        <v>1718</v>
      </c>
      <c r="E689" s="37" t="s">
        <v>3424</v>
      </c>
      <c r="F689" s="37">
        <v>0</v>
      </c>
      <c r="G689" s="37" t="s">
        <v>3455</v>
      </c>
      <c r="H689" s="37" t="s">
        <v>4511</v>
      </c>
      <c r="I689" s="37" t="s">
        <v>3423</v>
      </c>
      <c r="J689" s="53">
        <v>4752855.42</v>
      </c>
    </row>
    <row r="690" spans="1:10" x14ac:dyDescent="0.25">
      <c r="A690" s="37">
        <v>815</v>
      </c>
      <c r="B690" s="37">
        <v>1222100000</v>
      </c>
      <c r="C690" s="37">
        <v>1236140</v>
      </c>
      <c r="D690" s="37" t="s">
        <v>1622</v>
      </c>
      <c r="E690" s="37" t="s">
        <v>3424</v>
      </c>
      <c r="F690" s="37">
        <v>0</v>
      </c>
      <c r="G690" s="37" t="s">
        <v>159</v>
      </c>
      <c r="H690" s="37" t="s">
        <v>5739</v>
      </c>
      <c r="I690" s="37" t="s">
        <v>3423</v>
      </c>
      <c r="J690" s="53">
        <v>1720590.75</v>
      </c>
    </row>
    <row r="691" spans="1:10" x14ac:dyDescent="0.25">
      <c r="A691" s="37">
        <v>815</v>
      </c>
      <c r="B691" s="37">
        <v>1222100000</v>
      </c>
      <c r="C691" s="37">
        <v>1236147</v>
      </c>
      <c r="D691" s="37" t="s">
        <v>4512</v>
      </c>
      <c r="E691" s="37" t="s">
        <v>3424</v>
      </c>
      <c r="F691" s="37">
        <v>0</v>
      </c>
      <c r="G691" s="37" t="s">
        <v>159</v>
      </c>
      <c r="H691" s="37" t="s">
        <v>4513</v>
      </c>
      <c r="I691" s="37" t="s">
        <v>3423</v>
      </c>
      <c r="J691" s="53">
        <v>1232927.9099999999</v>
      </c>
    </row>
    <row r="692" spans="1:10" x14ac:dyDescent="0.25">
      <c r="A692" s="37">
        <v>815</v>
      </c>
      <c r="B692" s="37">
        <v>1222100000</v>
      </c>
      <c r="C692" s="37">
        <v>1236149</v>
      </c>
      <c r="D692" s="37" t="s">
        <v>1625</v>
      </c>
      <c r="E692" s="37" t="s">
        <v>3424</v>
      </c>
      <c r="F692" s="37">
        <v>0</v>
      </c>
      <c r="G692" s="37" t="s">
        <v>159</v>
      </c>
      <c r="H692" s="37" t="s">
        <v>4514</v>
      </c>
      <c r="I692" s="37" t="s">
        <v>3423</v>
      </c>
      <c r="J692" s="53">
        <v>455748</v>
      </c>
    </row>
    <row r="693" spans="1:10" x14ac:dyDescent="0.25">
      <c r="A693" s="37">
        <v>815</v>
      </c>
      <c r="B693" s="37">
        <v>1222100000</v>
      </c>
      <c r="C693" s="37">
        <v>1236178</v>
      </c>
      <c r="D693" s="37" t="s">
        <v>5740</v>
      </c>
      <c r="E693" s="37" t="s">
        <v>3424</v>
      </c>
      <c r="F693" s="37">
        <v>0</v>
      </c>
      <c r="G693" s="37" t="s">
        <v>159</v>
      </c>
      <c r="H693" s="37" t="s">
        <v>5741</v>
      </c>
      <c r="I693" s="37" t="s">
        <v>3423</v>
      </c>
      <c r="J693" s="53">
        <v>15606</v>
      </c>
    </row>
    <row r="694" spans="1:10" x14ac:dyDescent="0.25">
      <c r="A694" s="37">
        <v>815</v>
      </c>
      <c r="B694" s="37">
        <v>1222100000</v>
      </c>
      <c r="C694" s="37">
        <v>1236195</v>
      </c>
      <c r="D694" s="37" t="s">
        <v>1307</v>
      </c>
      <c r="E694" s="37" t="s">
        <v>3424</v>
      </c>
      <c r="F694" s="37">
        <v>0</v>
      </c>
      <c r="G694" s="37" t="s">
        <v>143</v>
      </c>
      <c r="H694" s="37" t="s">
        <v>4515</v>
      </c>
      <c r="I694" s="37" t="s">
        <v>3423</v>
      </c>
      <c r="J694" s="53">
        <v>1861241.9</v>
      </c>
    </row>
    <row r="695" spans="1:10" x14ac:dyDescent="0.25">
      <c r="A695" s="37">
        <v>815</v>
      </c>
      <c r="B695" s="37">
        <v>1222100000</v>
      </c>
      <c r="C695" s="37">
        <v>1236243</v>
      </c>
      <c r="D695" s="37" t="s">
        <v>4516</v>
      </c>
      <c r="E695" s="37" t="s">
        <v>3424</v>
      </c>
      <c r="F695" s="37">
        <v>0</v>
      </c>
      <c r="G695" s="37" t="s">
        <v>159</v>
      </c>
      <c r="H695" s="37" t="s">
        <v>4517</v>
      </c>
      <c r="I695" s="37" t="s">
        <v>3423</v>
      </c>
      <c r="J695" s="53">
        <v>237486</v>
      </c>
    </row>
    <row r="696" spans="1:10" x14ac:dyDescent="0.25">
      <c r="A696" s="37">
        <v>815</v>
      </c>
      <c r="B696" s="37">
        <v>1222100000</v>
      </c>
      <c r="C696" s="37">
        <v>1236707</v>
      </c>
      <c r="D696" s="37" t="s">
        <v>4518</v>
      </c>
      <c r="E696" s="37" t="s">
        <v>3424</v>
      </c>
      <c r="F696" s="37">
        <v>0</v>
      </c>
      <c r="G696" s="37" t="s">
        <v>159</v>
      </c>
      <c r="H696" s="37" t="s">
        <v>4519</v>
      </c>
      <c r="I696" s="37" t="s">
        <v>3423</v>
      </c>
      <c r="J696" s="53">
        <v>4120815.87</v>
      </c>
    </row>
    <row r="697" spans="1:10" x14ac:dyDescent="0.25">
      <c r="A697" s="37">
        <v>815</v>
      </c>
      <c r="B697" s="37">
        <v>1222100000</v>
      </c>
      <c r="C697" s="37">
        <v>1236718</v>
      </c>
      <c r="D697" s="37" t="s">
        <v>4520</v>
      </c>
      <c r="E697" s="37" t="s">
        <v>3424</v>
      </c>
      <c r="F697" s="37">
        <v>0</v>
      </c>
      <c r="G697" s="37" t="s">
        <v>159</v>
      </c>
      <c r="H697" s="37" t="s">
        <v>4521</v>
      </c>
      <c r="I697" s="37" t="s">
        <v>3423</v>
      </c>
      <c r="J697" s="53">
        <v>87723</v>
      </c>
    </row>
    <row r="698" spans="1:10" x14ac:dyDescent="0.25">
      <c r="A698" s="37">
        <v>815</v>
      </c>
      <c r="B698" s="37">
        <v>1222100000</v>
      </c>
      <c r="C698" s="37">
        <v>1236748</v>
      </c>
      <c r="D698" s="37" t="s">
        <v>4522</v>
      </c>
      <c r="E698" s="37" t="s">
        <v>3424</v>
      </c>
      <c r="F698" s="37">
        <v>0</v>
      </c>
      <c r="G698" s="37" t="s">
        <v>4121</v>
      </c>
      <c r="H698" s="37" t="s">
        <v>4523</v>
      </c>
      <c r="I698" s="37" t="s">
        <v>3423</v>
      </c>
      <c r="J698" s="53">
        <v>3951516.72</v>
      </c>
    </row>
    <row r="699" spans="1:10" x14ac:dyDescent="0.25">
      <c r="A699" s="37">
        <v>815</v>
      </c>
      <c r="B699" s="37">
        <v>1222100000</v>
      </c>
      <c r="C699" s="37">
        <v>1236763</v>
      </c>
      <c r="D699" s="37" t="s">
        <v>4524</v>
      </c>
      <c r="E699" s="37" t="s">
        <v>3424</v>
      </c>
      <c r="F699" s="37">
        <v>0</v>
      </c>
      <c r="G699" s="37" t="s">
        <v>159</v>
      </c>
      <c r="H699" s="37" t="s">
        <v>4525</v>
      </c>
      <c r="I699" s="37" t="s">
        <v>3423</v>
      </c>
      <c r="J699" s="53">
        <v>359478</v>
      </c>
    </row>
    <row r="700" spans="1:10" x14ac:dyDescent="0.25">
      <c r="A700" s="37">
        <v>815</v>
      </c>
      <c r="B700" s="37">
        <v>1222100000</v>
      </c>
      <c r="C700" s="37">
        <v>1237109</v>
      </c>
      <c r="D700" s="37" t="s">
        <v>918</v>
      </c>
      <c r="E700" s="37" t="s">
        <v>3424</v>
      </c>
      <c r="F700" s="37">
        <v>0</v>
      </c>
      <c r="G700" s="37" t="s">
        <v>3949</v>
      </c>
      <c r="H700" s="37" t="s">
        <v>4526</v>
      </c>
      <c r="I700" s="37" t="s">
        <v>3423</v>
      </c>
      <c r="J700" s="53">
        <v>1851261</v>
      </c>
    </row>
    <row r="701" spans="1:10" x14ac:dyDescent="0.25">
      <c r="A701" s="37">
        <v>815</v>
      </c>
      <c r="B701" s="37">
        <v>1222100000</v>
      </c>
      <c r="C701" s="37">
        <v>1237112</v>
      </c>
      <c r="D701" s="37" t="s">
        <v>4527</v>
      </c>
      <c r="E701" s="37" t="s">
        <v>3424</v>
      </c>
      <c r="F701" s="37">
        <v>0</v>
      </c>
      <c r="G701" s="37" t="s">
        <v>159</v>
      </c>
      <c r="H701" s="37" t="s">
        <v>4528</v>
      </c>
      <c r="I701" s="37" t="s">
        <v>3423</v>
      </c>
      <c r="J701" s="53">
        <v>1887783.62</v>
      </c>
    </row>
    <row r="702" spans="1:10" x14ac:dyDescent="0.25">
      <c r="A702" s="37">
        <v>815</v>
      </c>
      <c r="B702" s="37">
        <v>1222100000</v>
      </c>
      <c r="C702" s="37">
        <v>1237368</v>
      </c>
      <c r="D702" s="37" t="s">
        <v>1160</v>
      </c>
      <c r="E702" s="37" t="s">
        <v>3424</v>
      </c>
      <c r="F702" s="37">
        <v>0</v>
      </c>
      <c r="G702" s="37" t="s">
        <v>159</v>
      </c>
      <c r="H702" s="37" t="s">
        <v>5742</v>
      </c>
      <c r="I702" s="37" t="s">
        <v>3423</v>
      </c>
      <c r="J702" s="53">
        <v>203279.4</v>
      </c>
    </row>
    <row r="703" spans="1:10" x14ac:dyDescent="0.25">
      <c r="A703" s="37">
        <v>815</v>
      </c>
      <c r="B703" s="37">
        <v>1222100000</v>
      </c>
      <c r="C703" s="37">
        <v>1237369</v>
      </c>
      <c r="D703" s="37" t="s">
        <v>4531</v>
      </c>
      <c r="E703" s="37" t="s">
        <v>3424</v>
      </c>
      <c r="F703" s="37">
        <v>0</v>
      </c>
      <c r="G703" s="37" t="s">
        <v>159</v>
      </c>
      <c r="H703" s="37" t="s">
        <v>4532</v>
      </c>
      <c r="I703" s="37" t="s">
        <v>3423</v>
      </c>
      <c r="J703" s="53">
        <v>26280</v>
      </c>
    </row>
    <row r="704" spans="1:10" x14ac:dyDescent="0.25">
      <c r="A704" s="37">
        <v>815</v>
      </c>
      <c r="B704" s="37">
        <v>1222100000</v>
      </c>
      <c r="C704" s="37">
        <v>1237372</v>
      </c>
      <c r="D704" s="37" t="s">
        <v>5743</v>
      </c>
      <c r="E704" s="37" t="s">
        <v>3424</v>
      </c>
      <c r="F704" s="37">
        <v>0</v>
      </c>
      <c r="G704" s="37" t="s">
        <v>143</v>
      </c>
      <c r="H704" s="37" t="s">
        <v>5744</v>
      </c>
      <c r="I704" s="37" t="s">
        <v>3423</v>
      </c>
      <c r="J704" s="53">
        <v>12960</v>
      </c>
    </row>
    <row r="705" spans="1:10" x14ac:dyDescent="0.25">
      <c r="A705" s="37">
        <v>815</v>
      </c>
      <c r="B705" s="37">
        <v>1222100000</v>
      </c>
      <c r="C705" s="37">
        <v>1237429</v>
      </c>
      <c r="D705" s="37" t="s">
        <v>1987</v>
      </c>
      <c r="E705" s="37" t="s">
        <v>3424</v>
      </c>
      <c r="F705" s="37">
        <v>0</v>
      </c>
      <c r="G705" s="37" t="s">
        <v>4535</v>
      </c>
      <c r="H705" s="37" t="s">
        <v>4536</v>
      </c>
      <c r="I705" s="37" t="s">
        <v>3423</v>
      </c>
      <c r="J705" s="53">
        <v>1139847.6000000001</v>
      </c>
    </row>
    <row r="706" spans="1:10" x14ac:dyDescent="0.25">
      <c r="A706" s="37">
        <v>815</v>
      </c>
      <c r="B706" s="37">
        <v>1222100000</v>
      </c>
      <c r="C706" s="37">
        <v>1237478</v>
      </c>
      <c r="D706" s="37" t="s">
        <v>5745</v>
      </c>
      <c r="E706" s="37" t="s">
        <v>3424</v>
      </c>
      <c r="F706" s="37">
        <v>0</v>
      </c>
      <c r="G706" s="37" t="s">
        <v>159</v>
      </c>
      <c r="H706" s="37" t="s">
        <v>5746</v>
      </c>
      <c r="I706" s="37" t="s">
        <v>3423</v>
      </c>
      <c r="J706" s="53">
        <v>7344</v>
      </c>
    </row>
    <row r="707" spans="1:10" x14ac:dyDescent="0.25">
      <c r="A707" s="37">
        <v>815</v>
      </c>
      <c r="B707" s="37">
        <v>1222100000</v>
      </c>
      <c r="C707" s="37">
        <v>1237615</v>
      </c>
      <c r="D707" s="37" t="s">
        <v>5747</v>
      </c>
      <c r="E707" s="37" t="s">
        <v>3424</v>
      </c>
      <c r="F707" s="37">
        <v>0</v>
      </c>
      <c r="G707" s="37" t="s">
        <v>159</v>
      </c>
      <c r="H707" s="37" t="s">
        <v>5748</v>
      </c>
      <c r="I707" s="37" t="s">
        <v>3423</v>
      </c>
      <c r="J707" s="53">
        <v>1517946</v>
      </c>
    </row>
    <row r="708" spans="1:10" x14ac:dyDescent="0.25">
      <c r="A708" s="37">
        <v>815</v>
      </c>
      <c r="B708" s="37">
        <v>1222100000</v>
      </c>
      <c r="C708" s="37">
        <v>1237680</v>
      </c>
      <c r="D708" s="37" t="s">
        <v>721</v>
      </c>
      <c r="E708" s="37" t="s">
        <v>3424</v>
      </c>
      <c r="F708" s="37">
        <v>0</v>
      </c>
      <c r="G708" s="37" t="s">
        <v>143</v>
      </c>
      <c r="H708" s="37" t="s">
        <v>5749</v>
      </c>
      <c r="I708" s="37" t="s">
        <v>3423</v>
      </c>
      <c r="J708" s="53">
        <v>430200</v>
      </c>
    </row>
    <row r="709" spans="1:10" x14ac:dyDescent="0.25">
      <c r="A709" s="37">
        <v>815</v>
      </c>
      <c r="B709" s="37">
        <v>1222100000</v>
      </c>
      <c r="C709" s="37">
        <v>1237899</v>
      </c>
      <c r="D709" s="37" t="s">
        <v>5750</v>
      </c>
      <c r="E709" s="37" t="s">
        <v>3424</v>
      </c>
      <c r="F709" s="37">
        <v>0</v>
      </c>
      <c r="G709" s="37" t="s">
        <v>143</v>
      </c>
      <c r="H709" s="37" t="s">
        <v>5751</v>
      </c>
      <c r="I709" s="37" t="s">
        <v>3423</v>
      </c>
      <c r="J709" s="53">
        <v>5334</v>
      </c>
    </row>
    <row r="710" spans="1:10" x14ac:dyDescent="0.25">
      <c r="A710" s="37">
        <v>815</v>
      </c>
      <c r="B710" s="37">
        <v>1222100000</v>
      </c>
      <c r="C710" s="37">
        <v>1237969</v>
      </c>
      <c r="D710" s="37" t="s">
        <v>192</v>
      </c>
      <c r="E710" s="37" t="s">
        <v>3424</v>
      </c>
      <c r="F710" s="37">
        <v>0</v>
      </c>
      <c r="G710" s="37" t="s">
        <v>5752</v>
      </c>
      <c r="H710" s="37" t="s">
        <v>5753</v>
      </c>
      <c r="I710" s="37" t="s">
        <v>3423</v>
      </c>
      <c r="J710" s="53">
        <v>29459.88</v>
      </c>
    </row>
    <row r="711" spans="1:10" x14ac:dyDescent="0.25">
      <c r="A711" s="37">
        <v>815</v>
      </c>
      <c r="B711" s="37">
        <v>1222100000</v>
      </c>
      <c r="C711" s="37">
        <v>1237993</v>
      </c>
      <c r="D711" s="37" t="s">
        <v>4539</v>
      </c>
      <c r="E711" s="37" t="s">
        <v>3424</v>
      </c>
      <c r="F711" s="37">
        <v>45900</v>
      </c>
      <c r="G711" s="37" t="s">
        <v>4238</v>
      </c>
      <c r="H711" s="37" t="s">
        <v>4540</v>
      </c>
      <c r="I711" s="37" t="s">
        <v>3423</v>
      </c>
      <c r="J711" s="53">
        <v>1790947.2</v>
      </c>
    </row>
    <row r="712" spans="1:10" x14ac:dyDescent="0.25">
      <c r="A712" s="37">
        <v>815</v>
      </c>
      <c r="B712" s="37">
        <v>1222100000</v>
      </c>
      <c r="C712" s="37">
        <v>1238049</v>
      </c>
      <c r="D712" s="37" t="s">
        <v>254</v>
      </c>
      <c r="E712" s="37" t="s">
        <v>3424</v>
      </c>
      <c r="F712" s="37">
        <v>0</v>
      </c>
      <c r="G712" s="37" t="s">
        <v>159</v>
      </c>
      <c r="H712" s="37" t="s">
        <v>4541</v>
      </c>
      <c r="I712" s="37" t="s">
        <v>3423</v>
      </c>
      <c r="J712" s="53">
        <v>858951</v>
      </c>
    </row>
    <row r="713" spans="1:10" x14ac:dyDescent="0.25">
      <c r="A713" s="37">
        <v>815</v>
      </c>
      <c r="B713" s="37">
        <v>1222100000</v>
      </c>
      <c r="C713" s="37">
        <v>1238196</v>
      </c>
      <c r="D713" s="37" t="s">
        <v>4542</v>
      </c>
      <c r="E713" s="37" t="s">
        <v>3424</v>
      </c>
      <c r="F713" s="37">
        <v>0</v>
      </c>
      <c r="G713" s="37" t="s">
        <v>3455</v>
      </c>
      <c r="H713" s="37" t="s">
        <v>4543</v>
      </c>
      <c r="I713" s="37" t="s">
        <v>3423</v>
      </c>
      <c r="J713" s="53">
        <v>140946</v>
      </c>
    </row>
    <row r="714" spans="1:10" x14ac:dyDescent="0.25">
      <c r="A714" s="37">
        <v>815</v>
      </c>
      <c r="B714" s="37">
        <v>1222100000</v>
      </c>
      <c r="C714" s="37">
        <v>1238225</v>
      </c>
      <c r="D714" s="37" t="s">
        <v>1731</v>
      </c>
      <c r="E714" s="37" t="s">
        <v>3424</v>
      </c>
      <c r="F714" s="37">
        <v>0</v>
      </c>
      <c r="G714" s="37" t="s">
        <v>159</v>
      </c>
      <c r="H714" s="37" t="s">
        <v>4544</v>
      </c>
      <c r="I714" s="37" t="s">
        <v>3423</v>
      </c>
      <c r="J714" s="53">
        <v>18292342.539999999</v>
      </c>
    </row>
    <row r="715" spans="1:10" x14ac:dyDescent="0.25">
      <c r="A715" s="37">
        <v>815</v>
      </c>
      <c r="B715" s="37">
        <v>1222100000</v>
      </c>
      <c r="C715" s="37">
        <v>1238430</v>
      </c>
      <c r="D715" s="37" t="s">
        <v>4545</v>
      </c>
      <c r="E715" s="37" t="s">
        <v>3424</v>
      </c>
      <c r="F715" s="37">
        <v>0</v>
      </c>
      <c r="G715" s="37" t="s">
        <v>3455</v>
      </c>
      <c r="H715" s="37" t="s">
        <v>4546</v>
      </c>
      <c r="I715" s="37" t="s">
        <v>3423</v>
      </c>
      <c r="J715" s="53">
        <v>1818849.18</v>
      </c>
    </row>
    <row r="716" spans="1:10" x14ac:dyDescent="0.25">
      <c r="A716" s="37">
        <v>815</v>
      </c>
      <c r="B716" s="37">
        <v>1222100000</v>
      </c>
      <c r="C716" s="37">
        <v>1238456</v>
      </c>
      <c r="D716" s="37" t="s">
        <v>208</v>
      </c>
      <c r="E716" s="37" t="s">
        <v>3424</v>
      </c>
      <c r="F716" s="37">
        <v>0</v>
      </c>
      <c r="G716" s="37" t="s">
        <v>159</v>
      </c>
      <c r="H716" s="37" t="s">
        <v>5754</v>
      </c>
      <c r="I716" s="37" t="s">
        <v>3423</v>
      </c>
      <c r="J716" s="53">
        <v>1023754.93</v>
      </c>
    </row>
    <row r="717" spans="1:10" x14ac:dyDescent="0.25">
      <c r="A717" s="37">
        <v>815</v>
      </c>
      <c r="B717" s="37">
        <v>1222100000</v>
      </c>
      <c r="C717" s="37">
        <v>1238651</v>
      </c>
      <c r="D717" s="37" t="s">
        <v>218</v>
      </c>
      <c r="E717" s="37" t="s">
        <v>3424</v>
      </c>
      <c r="F717" s="37">
        <v>0</v>
      </c>
      <c r="G717" s="37" t="s">
        <v>159</v>
      </c>
      <c r="H717" s="37" t="s">
        <v>4497</v>
      </c>
      <c r="I717" s="37" t="s">
        <v>3423</v>
      </c>
      <c r="J717" s="53">
        <v>203775.48</v>
      </c>
    </row>
    <row r="718" spans="1:10" x14ac:dyDescent="0.25">
      <c r="A718" s="37">
        <v>815</v>
      </c>
      <c r="B718" s="37">
        <v>1222100000</v>
      </c>
      <c r="C718" s="37">
        <v>1238695</v>
      </c>
      <c r="D718" s="37" t="s">
        <v>2184</v>
      </c>
      <c r="E718" s="37" t="s">
        <v>3424</v>
      </c>
      <c r="F718" s="37">
        <v>0</v>
      </c>
      <c r="G718" s="37" t="s">
        <v>159</v>
      </c>
      <c r="H718" s="37" t="s">
        <v>4547</v>
      </c>
      <c r="I718" s="37" t="s">
        <v>3423</v>
      </c>
      <c r="J718" s="53">
        <v>3547125.18</v>
      </c>
    </row>
    <row r="719" spans="1:10" x14ac:dyDescent="0.25">
      <c r="A719" s="37">
        <v>815</v>
      </c>
      <c r="B719" s="37">
        <v>1222100000</v>
      </c>
      <c r="C719" s="37">
        <v>1238696</v>
      </c>
      <c r="D719" s="37" t="s">
        <v>4548</v>
      </c>
      <c r="E719" s="37" t="s">
        <v>3424</v>
      </c>
      <c r="F719" s="37">
        <v>0</v>
      </c>
      <c r="G719" s="37" t="s">
        <v>3540</v>
      </c>
      <c r="H719" s="37" t="s">
        <v>4549</v>
      </c>
      <c r="I719" s="37" t="s">
        <v>3423</v>
      </c>
      <c r="J719" s="53">
        <v>50634267.310000002</v>
      </c>
    </row>
    <row r="720" spans="1:10" x14ac:dyDescent="0.25">
      <c r="A720" s="37">
        <v>815</v>
      </c>
      <c r="B720" s="37">
        <v>1222100000</v>
      </c>
      <c r="C720" s="37">
        <v>1238852</v>
      </c>
      <c r="D720" s="37" t="s">
        <v>4552</v>
      </c>
      <c r="E720" s="37" t="s">
        <v>3424</v>
      </c>
      <c r="F720" s="37">
        <v>0</v>
      </c>
      <c r="G720" s="37" t="s">
        <v>3455</v>
      </c>
      <c r="H720" s="37" t="s">
        <v>4553</v>
      </c>
      <c r="I720" s="37" t="s">
        <v>3423</v>
      </c>
      <c r="J720" s="53">
        <v>469189.2</v>
      </c>
    </row>
    <row r="721" spans="1:10" x14ac:dyDescent="0.25">
      <c r="A721" s="37">
        <v>815</v>
      </c>
      <c r="B721" s="37">
        <v>1222100000</v>
      </c>
      <c r="C721" s="37">
        <v>1238853</v>
      </c>
      <c r="D721" s="37" t="s">
        <v>4554</v>
      </c>
      <c r="E721" s="37" t="s">
        <v>3424</v>
      </c>
      <c r="F721" s="37">
        <v>0</v>
      </c>
      <c r="G721" s="37" t="s">
        <v>143</v>
      </c>
      <c r="H721" s="37" t="s">
        <v>4555</v>
      </c>
      <c r="I721" s="37" t="s">
        <v>3423</v>
      </c>
      <c r="J721" s="53">
        <v>7544751.4400000004</v>
      </c>
    </row>
    <row r="722" spans="1:10" x14ac:dyDescent="0.25">
      <c r="A722" s="37">
        <v>815</v>
      </c>
      <c r="B722" s="37">
        <v>1222100000</v>
      </c>
      <c r="C722" s="37">
        <v>1238903</v>
      </c>
      <c r="D722" s="37" t="s">
        <v>1780</v>
      </c>
      <c r="E722" s="37" t="s">
        <v>3424</v>
      </c>
      <c r="F722" s="37">
        <v>0</v>
      </c>
      <c r="G722" s="37" t="s">
        <v>3442</v>
      </c>
      <c r="H722" s="37" t="s">
        <v>5755</v>
      </c>
      <c r="I722" s="37" t="s">
        <v>3423</v>
      </c>
      <c r="J722" s="53">
        <v>90210.41</v>
      </c>
    </row>
    <row r="723" spans="1:10" x14ac:dyDescent="0.25">
      <c r="A723" s="37">
        <v>815</v>
      </c>
      <c r="B723" s="37">
        <v>1222100000</v>
      </c>
      <c r="C723" s="37">
        <v>1238988</v>
      </c>
      <c r="D723" s="37" t="s">
        <v>4559</v>
      </c>
      <c r="E723" s="37" t="s">
        <v>3424</v>
      </c>
      <c r="F723" s="37">
        <v>0</v>
      </c>
      <c r="G723" s="37" t="s">
        <v>159</v>
      </c>
      <c r="H723" s="37" t="s">
        <v>4560</v>
      </c>
      <c r="I723" s="37" t="s">
        <v>3423</v>
      </c>
      <c r="J723" s="53">
        <v>5199965.42</v>
      </c>
    </row>
    <row r="724" spans="1:10" x14ac:dyDescent="0.25">
      <c r="A724" s="37">
        <v>815</v>
      </c>
      <c r="B724" s="37">
        <v>1222100000</v>
      </c>
      <c r="C724" s="37">
        <v>1239022</v>
      </c>
      <c r="D724" s="37" t="s">
        <v>5756</v>
      </c>
      <c r="E724" s="37" t="s">
        <v>3424</v>
      </c>
      <c r="F724" s="37">
        <v>0</v>
      </c>
      <c r="G724" s="37" t="s">
        <v>159</v>
      </c>
      <c r="H724" s="37" t="s">
        <v>5757</v>
      </c>
      <c r="I724" s="37" t="s">
        <v>3423</v>
      </c>
      <c r="J724" s="53">
        <v>474800.04</v>
      </c>
    </row>
    <row r="725" spans="1:10" x14ac:dyDescent="0.25">
      <c r="A725" s="37">
        <v>815</v>
      </c>
      <c r="B725" s="37">
        <v>1222100000</v>
      </c>
      <c r="C725" s="37">
        <v>1239104</v>
      </c>
      <c r="D725" s="37" t="s">
        <v>1884</v>
      </c>
      <c r="E725" s="37" t="s">
        <v>3424</v>
      </c>
      <c r="F725" s="37">
        <v>0</v>
      </c>
      <c r="G725" s="37" t="s">
        <v>4561</v>
      </c>
      <c r="H725" s="37" t="s">
        <v>4562</v>
      </c>
      <c r="I725" s="37" t="s">
        <v>3423</v>
      </c>
      <c r="J725" s="53">
        <v>11733237.539999999</v>
      </c>
    </row>
    <row r="726" spans="1:10" x14ac:dyDescent="0.25">
      <c r="A726" s="37">
        <v>815</v>
      </c>
      <c r="B726" s="37">
        <v>1222100000</v>
      </c>
      <c r="C726" s="37">
        <v>1239112</v>
      </c>
      <c r="D726" s="37" t="s">
        <v>4563</v>
      </c>
      <c r="E726" s="37" t="s">
        <v>3424</v>
      </c>
      <c r="F726" s="37">
        <v>0</v>
      </c>
      <c r="G726" s="37" t="s">
        <v>4535</v>
      </c>
      <c r="H726" s="37" t="s">
        <v>4564</v>
      </c>
      <c r="I726" s="37" t="s">
        <v>3423</v>
      </c>
      <c r="J726" s="53">
        <v>743823.6</v>
      </c>
    </row>
    <row r="727" spans="1:10" x14ac:dyDescent="0.25">
      <c r="A727" s="37">
        <v>815</v>
      </c>
      <c r="B727" s="37">
        <v>1222100000</v>
      </c>
      <c r="C727" s="37">
        <v>1239152</v>
      </c>
      <c r="D727" s="37" t="s">
        <v>4565</v>
      </c>
      <c r="E727" s="37" t="s">
        <v>3424</v>
      </c>
      <c r="F727" s="37">
        <v>0</v>
      </c>
      <c r="G727" s="37" t="s">
        <v>157</v>
      </c>
      <c r="H727" s="37" t="s">
        <v>4566</v>
      </c>
      <c r="I727" s="37" t="s">
        <v>3423</v>
      </c>
      <c r="J727" s="53">
        <v>72612</v>
      </c>
    </row>
    <row r="728" spans="1:10" x14ac:dyDescent="0.25">
      <c r="A728" s="37">
        <v>815</v>
      </c>
      <c r="B728" s="37">
        <v>1222100000</v>
      </c>
      <c r="C728" s="37">
        <v>1239267</v>
      </c>
      <c r="D728" s="37" t="s">
        <v>4567</v>
      </c>
      <c r="E728" s="37" t="s">
        <v>3424</v>
      </c>
      <c r="F728" s="37">
        <v>0</v>
      </c>
      <c r="G728" s="37" t="s">
        <v>4121</v>
      </c>
      <c r="H728" s="37" t="s">
        <v>4568</v>
      </c>
      <c r="I728" s="37" t="s">
        <v>3423</v>
      </c>
      <c r="J728" s="53">
        <v>605293.36</v>
      </c>
    </row>
    <row r="729" spans="1:10" x14ac:dyDescent="0.25">
      <c r="A729" s="37">
        <v>815</v>
      </c>
      <c r="B729" s="37">
        <v>1222100000</v>
      </c>
      <c r="C729" s="37">
        <v>1239268</v>
      </c>
      <c r="D729" s="37" t="s">
        <v>196</v>
      </c>
      <c r="E729" s="37" t="s">
        <v>3424</v>
      </c>
      <c r="F729" s="37">
        <v>0</v>
      </c>
      <c r="G729" s="37" t="s">
        <v>159</v>
      </c>
      <c r="H729" s="37" t="s">
        <v>4569</v>
      </c>
      <c r="I729" s="37" t="s">
        <v>3423</v>
      </c>
      <c r="J729" s="53">
        <v>231724.07</v>
      </c>
    </row>
    <row r="730" spans="1:10" x14ac:dyDescent="0.25">
      <c r="A730" s="37">
        <v>815</v>
      </c>
      <c r="B730" s="37">
        <v>1222100000</v>
      </c>
      <c r="C730" s="37">
        <v>1239282</v>
      </c>
      <c r="D730" s="37" t="s">
        <v>5758</v>
      </c>
      <c r="E730" s="37" t="s">
        <v>3424</v>
      </c>
      <c r="F730" s="37">
        <v>0</v>
      </c>
      <c r="G730" s="37" t="s">
        <v>159</v>
      </c>
      <c r="H730" s="37" t="s">
        <v>5759</v>
      </c>
      <c r="I730" s="37" t="s">
        <v>3423</v>
      </c>
      <c r="J730" s="53">
        <v>39216</v>
      </c>
    </row>
    <row r="731" spans="1:10" x14ac:dyDescent="0.25">
      <c r="A731" s="37">
        <v>815</v>
      </c>
      <c r="B731" s="37">
        <v>1222100000</v>
      </c>
      <c r="C731" s="37">
        <v>1239351</v>
      </c>
      <c r="D731" s="37" t="s">
        <v>5760</v>
      </c>
      <c r="E731" s="37" t="s">
        <v>3424</v>
      </c>
      <c r="F731" s="37">
        <v>0</v>
      </c>
      <c r="G731" s="37" t="s">
        <v>159</v>
      </c>
      <c r="H731" s="37" t="s">
        <v>5761</v>
      </c>
      <c r="I731" s="37" t="s">
        <v>3423</v>
      </c>
      <c r="J731" s="53">
        <v>216852</v>
      </c>
    </row>
    <row r="732" spans="1:10" x14ac:dyDescent="0.25">
      <c r="A732" s="37">
        <v>815</v>
      </c>
      <c r="B732" s="37">
        <v>1222100000</v>
      </c>
      <c r="C732" s="37">
        <v>1239449</v>
      </c>
      <c r="D732" s="37" t="s">
        <v>5762</v>
      </c>
      <c r="E732" s="37" t="s">
        <v>3424</v>
      </c>
      <c r="F732" s="37">
        <v>0</v>
      </c>
      <c r="G732" s="37" t="s">
        <v>143</v>
      </c>
      <c r="H732" s="37" t="s">
        <v>3941</v>
      </c>
      <c r="I732" s="37" t="s">
        <v>3423</v>
      </c>
      <c r="J732" s="53">
        <v>80063.789999999994</v>
      </c>
    </row>
    <row r="733" spans="1:10" x14ac:dyDescent="0.25">
      <c r="A733" s="37">
        <v>815</v>
      </c>
      <c r="B733" s="37">
        <v>1222100000</v>
      </c>
      <c r="C733" s="37">
        <v>1239488</v>
      </c>
      <c r="D733" s="37" t="s">
        <v>4570</v>
      </c>
      <c r="E733" s="37" t="s">
        <v>3424</v>
      </c>
      <c r="F733" s="37">
        <v>0</v>
      </c>
      <c r="G733" s="37" t="s">
        <v>2285</v>
      </c>
      <c r="H733" s="37" t="s">
        <v>4571</v>
      </c>
      <c r="I733" s="37" t="s">
        <v>3423</v>
      </c>
      <c r="J733" s="53">
        <v>925845.62</v>
      </c>
    </row>
    <row r="734" spans="1:10" x14ac:dyDescent="0.25">
      <c r="A734" s="37">
        <v>815</v>
      </c>
      <c r="B734" s="37">
        <v>1222100000</v>
      </c>
      <c r="C734" s="37">
        <v>1239594</v>
      </c>
      <c r="D734" s="37" t="s">
        <v>5763</v>
      </c>
      <c r="E734" s="37" t="s">
        <v>3424</v>
      </c>
      <c r="F734" s="37">
        <v>0</v>
      </c>
      <c r="G734" s="37" t="s">
        <v>3478</v>
      </c>
      <c r="H734" s="37" t="s">
        <v>5764</v>
      </c>
      <c r="I734" s="37" t="s">
        <v>3423</v>
      </c>
      <c r="J734" s="53">
        <v>34992</v>
      </c>
    </row>
    <row r="735" spans="1:10" x14ac:dyDescent="0.25">
      <c r="A735" s="37">
        <v>815</v>
      </c>
      <c r="B735" s="37">
        <v>1222100000</v>
      </c>
      <c r="C735" s="37">
        <v>1239640</v>
      </c>
      <c r="D735" s="37" t="s">
        <v>4572</v>
      </c>
      <c r="E735" s="37" t="s">
        <v>3424</v>
      </c>
      <c r="F735" s="37">
        <v>0</v>
      </c>
      <c r="G735" s="37" t="s">
        <v>159</v>
      </c>
      <c r="H735" s="37" t="s">
        <v>4573</v>
      </c>
      <c r="I735" s="37" t="s">
        <v>3423</v>
      </c>
      <c r="J735" s="53">
        <v>3832685.94</v>
      </c>
    </row>
    <row r="736" spans="1:10" x14ac:dyDescent="0.25">
      <c r="A736" s="37">
        <v>815</v>
      </c>
      <c r="B736" s="37">
        <v>1222100000</v>
      </c>
      <c r="C736" s="37">
        <v>1239792</v>
      </c>
      <c r="D736" s="37" t="s">
        <v>230</v>
      </c>
      <c r="E736" s="37" t="s">
        <v>3424</v>
      </c>
      <c r="F736" s="37">
        <v>0</v>
      </c>
      <c r="G736" s="37" t="s">
        <v>4250</v>
      </c>
      <c r="H736" s="37" t="s">
        <v>4574</v>
      </c>
      <c r="I736" s="37" t="s">
        <v>3423</v>
      </c>
      <c r="J736" s="53">
        <v>494543.32</v>
      </c>
    </row>
    <row r="737" spans="1:10" x14ac:dyDescent="0.25">
      <c r="A737" s="37">
        <v>815</v>
      </c>
      <c r="B737" s="37">
        <v>1222100000</v>
      </c>
      <c r="C737" s="37">
        <v>1239793</v>
      </c>
      <c r="D737" s="37" t="s">
        <v>202</v>
      </c>
      <c r="E737" s="37" t="s">
        <v>3424</v>
      </c>
      <c r="F737" s="37">
        <v>0</v>
      </c>
      <c r="G737" s="37" t="s">
        <v>4250</v>
      </c>
      <c r="H737" s="37" t="s">
        <v>5765</v>
      </c>
      <c r="I737" s="37" t="s">
        <v>3423</v>
      </c>
      <c r="J737" s="53">
        <v>17912.32</v>
      </c>
    </row>
    <row r="738" spans="1:10" x14ac:dyDescent="0.25">
      <c r="A738" s="37">
        <v>815</v>
      </c>
      <c r="B738" s="37">
        <v>1222100000</v>
      </c>
      <c r="C738" s="37">
        <v>1239915</v>
      </c>
      <c r="D738" s="37" t="s">
        <v>4579</v>
      </c>
      <c r="E738" s="37" t="s">
        <v>3424</v>
      </c>
      <c r="F738" s="37">
        <v>0</v>
      </c>
      <c r="G738" s="37" t="s">
        <v>3478</v>
      </c>
      <c r="H738" s="37" t="s">
        <v>4580</v>
      </c>
      <c r="I738" s="37" t="s">
        <v>3423</v>
      </c>
      <c r="J738" s="53">
        <v>78432</v>
      </c>
    </row>
    <row r="739" spans="1:10" x14ac:dyDescent="0.25">
      <c r="A739" s="37">
        <v>815</v>
      </c>
      <c r="B739" s="37">
        <v>1222100000</v>
      </c>
      <c r="C739" s="37">
        <v>1239955</v>
      </c>
      <c r="D739" s="37" t="s">
        <v>5766</v>
      </c>
      <c r="E739" s="37" t="s">
        <v>3424</v>
      </c>
      <c r="F739" s="37">
        <v>0</v>
      </c>
      <c r="G739" s="37" t="s">
        <v>159</v>
      </c>
      <c r="H739" s="37" t="s">
        <v>5767</v>
      </c>
      <c r="I739" s="37" t="s">
        <v>3423</v>
      </c>
      <c r="J739" s="53">
        <v>5040</v>
      </c>
    </row>
    <row r="740" spans="1:10" x14ac:dyDescent="0.25">
      <c r="A740" s="37">
        <v>815</v>
      </c>
      <c r="B740" s="37">
        <v>1222100000</v>
      </c>
      <c r="C740" s="37">
        <v>1240081</v>
      </c>
      <c r="D740" s="37" t="s">
        <v>5768</v>
      </c>
      <c r="E740" s="37" t="s">
        <v>3424</v>
      </c>
      <c r="F740" s="37">
        <v>0</v>
      </c>
      <c r="G740" s="37" t="s">
        <v>159</v>
      </c>
      <c r="H740" s="37" t="s">
        <v>5769</v>
      </c>
      <c r="I740" s="37" t="s">
        <v>3423</v>
      </c>
      <c r="J740" s="53">
        <v>219012</v>
      </c>
    </row>
    <row r="741" spans="1:10" x14ac:dyDescent="0.25">
      <c r="A741" s="37">
        <v>815</v>
      </c>
      <c r="B741" s="37">
        <v>1222100000</v>
      </c>
      <c r="C741" s="37">
        <v>1240479</v>
      </c>
      <c r="D741" s="37" t="s">
        <v>4583</v>
      </c>
      <c r="E741" s="37" t="s">
        <v>3424</v>
      </c>
      <c r="F741" s="37">
        <v>0</v>
      </c>
      <c r="G741" s="37" t="s">
        <v>159</v>
      </c>
      <c r="H741" s="37" t="s">
        <v>4584</v>
      </c>
      <c r="I741" s="37" t="s">
        <v>3423</v>
      </c>
      <c r="J741" s="53">
        <v>510516</v>
      </c>
    </row>
    <row r="742" spans="1:10" x14ac:dyDescent="0.25">
      <c r="A742" s="37">
        <v>815</v>
      </c>
      <c r="B742" s="37">
        <v>1222100000</v>
      </c>
      <c r="C742" s="37">
        <v>1240542</v>
      </c>
      <c r="D742" s="37" t="s">
        <v>1407</v>
      </c>
      <c r="E742" s="37" t="s">
        <v>3424</v>
      </c>
      <c r="F742" s="37">
        <v>0</v>
      </c>
      <c r="G742" s="37" t="s">
        <v>143</v>
      </c>
      <c r="H742" s="37" t="s">
        <v>4585</v>
      </c>
      <c r="I742" s="37" t="s">
        <v>3423</v>
      </c>
      <c r="J742" s="53">
        <v>8075296.2699999996</v>
      </c>
    </row>
    <row r="743" spans="1:10" x14ac:dyDescent="0.25">
      <c r="A743" s="37">
        <v>815</v>
      </c>
      <c r="B743" s="37">
        <v>1222100000</v>
      </c>
      <c r="C743" s="37">
        <v>1240575</v>
      </c>
      <c r="D743" s="37" t="s">
        <v>5770</v>
      </c>
      <c r="E743" s="37" t="s">
        <v>3424</v>
      </c>
      <c r="F743" s="37">
        <v>0</v>
      </c>
      <c r="G743" s="37" t="s">
        <v>159</v>
      </c>
      <c r="H743" s="37" t="s">
        <v>5771</v>
      </c>
      <c r="I743" s="37" t="s">
        <v>3423</v>
      </c>
      <c r="J743" s="53">
        <v>83039.039999999994</v>
      </c>
    </row>
    <row r="744" spans="1:10" x14ac:dyDescent="0.25">
      <c r="A744" s="37">
        <v>815</v>
      </c>
      <c r="B744" s="37">
        <v>1222100000</v>
      </c>
      <c r="C744" s="37">
        <v>1240576</v>
      </c>
      <c r="D744" s="37" t="s">
        <v>213</v>
      </c>
      <c r="E744" s="37" t="s">
        <v>3424</v>
      </c>
      <c r="F744" s="37">
        <v>0</v>
      </c>
      <c r="G744" s="37" t="s">
        <v>4250</v>
      </c>
      <c r="H744" s="37" t="s">
        <v>5772</v>
      </c>
      <c r="I744" s="37" t="s">
        <v>3423</v>
      </c>
      <c r="J744" s="53">
        <v>10389</v>
      </c>
    </row>
    <row r="745" spans="1:10" x14ac:dyDescent="0.25">
      <c r="A745" s="37">
        <v>815</v>
      </c>
      <c r="B745" s="37">
        <v>1222100000</v>
      </c>
      <c r="C745" s="37">
        <v>1240582</v>
      </c>
      <c r="D745" s="37" t="s">
        <v>525</v>
      </c>
      <c r="E745" s="37" t="s">
        <v>3424</v>
      </c>
      <c r="F745" s="37">
        <v>0</v>
      </c>
      <c r="G745" s="37" t="s">
        <v>4121</v>
      </c>
      <c r="H745" s="37" t="s">
        <v>5773</v>
      </c>
      <c r="I745" s="37" t="s">
        <v>3423</v>
      </c>
      <c r="J745" s="53">
        <v>969073.84</v>
      </c>
    </row>
    <row r="746" spans="1:10" x14ac:dyDescent="0.25">
      <c r="A746" s="37">
        <v>815</v>
      </c>
      <c r="B746" s="37">
        <v>1222100000</v>
      </c>
      <c r="C746" s="37">
        <v>1240583</v>
      </c>
      <c r="D746" s="37" t="s">
        <v>222</v>
      </c>
      <c r="E746" s="37" t="s">
        <v>3424</v>
      </c>
      <c r="F746" s="37">
        <v>0</v>
      </c>
      <c r="G746" s="37" t="s">
        <v>4121</v>
      </c>
      <c r="H746" s="37" t="s">
        <v>5774</v>
      </c>
      <c r="I746" s="37" t="s">
        <v>3423</v>
      </c>
      <c r="J746" s="53">
        <v>1242657.43</v>
      </c>
    </row>
    <row r="747" spans="1:10" x14ac:dyDescent="0.25">
      <c r="A747" s="37">
        <v>815</v>
      </c>
      <c r="B747" s="37">
        <v>1222100000</v>
      </c>
      <c r="C747" s="37">
        <v>1240650</v>
      </c>
      <c r="D747" s="37" t="s">
        <v>4586</v>
      </c>
      <c r="E747" s="37" t="s">
        <v>3424</v>
      </c>
      <c r="F747" s="37">
        <v>0</v>
      </c>
      <c r="G747" s="37" t="s">
        <v>3780</v>
      </c>
      <c r="H747" s="37" t="s">
        <v>4587</v>
      </c>
      <c r="I747" s="37" t="s">
        <v>3423</v>
      </c>
      <c r="J747" s="53">
        <v>299148.84000000003</v>
      </c>
    </row>
    <row r="748" spans="1:10" x14ac:dyDescent="0.25">
      <c r="A748" s="37">
        <v>815</v>
      </c>
      <c r="B748" s="37">
        <v>1222100000</v>
      </c>
      <c r="C748" s="37">
        <v>1240703</v>
      </c>
      <c r="D748" s="37" t="s">
        <v>5775</v>
      </c>
      <c r="E748" s="37" t="s">
        <v>3424</v>
      </c>
      <c r="F748" s="37">
        <v>0</v>
      </c>
      <c r="G748" s="37" t="s">
        <v>143</v>
      </c>
      <c r="H748" s="37" t="s">
        <v>5776</v>
      </c>
      <c r="I748" s="37" t="s">
        <v>3423</v>
      </c>
      <c r="J748" s="53">
        <v>19860</v>
      </c>
    </row>
    <row r="749" spans="1:10" x14ac:dyDescent="0.25">
      <c r="A749" s="37">
        <v>815</v>
      </c>
      <c r="B749" s="37">
        <v>1222100000</v>
      </c>
      <c r="C749" s="37">
        <v>1240704</v>
      </c>
      <c r="D749" s="37" t="s">
        <v>1552</v>
      </c>
      <c r="E749" s="37" t="s">
        <v>3424</v>
      </c>
      <c r="F749" s="37">
        <v>0</v>
      </c>
      <c r="G749" s="37" t="s">
        <v>3434</v>
      </c>
      <c r="H749" s="37" t="s">
        <v>4590</v>
      </c>
      <c r="I749" s="37" t="s">
        <v>3423</v>
      </c>
      <c r="J749" s="53">
        <v>15624753</v>
      </c>
    </row>
    <row r="750" spans="1:10" x14ac:dyDescent="0.25">
      <c r="A750" s="37">
        <v>815</v>
      </c>
      <c r="B750" s="37">
        <v>1222100000</v>
      </c>
      <c r="C750" s="37">
        <v>1240750</v>
      </c>
      <c r="D750" s="37" t="s">
        <v>4591</v>
      </c>
      <c r="E750" s="37" t="s">
        <v>3424</v>
      </c>
      <c r="F750" s="37">
        <v>0</v>
      </c>
      <c r="G750" s="37" t="s">
        <v>159</v>
      </c>
      <c r="H750" s="37" t="s">
        <v>4592</v>
      </c>
      <c r="I750" s="37" t="s">
        <v>3423</v>
      </c>
      <c r="J750" s="53">
        <v>589893</v>
      </c>
    </row>
    <row r="751" spans="1:10" x14ac:dyDescent="0.25">
      <c r="A751" s="37">
        <v>815</v>
      </c>
      <c r="B751" s="37">
        <v>1222100000</v>
      </c>
      <c r="C751" s="37">
        <v>1240751</v>
      </c>
      <c r="D751" s="37" t="s">
        <v>496</v>
      </c>
      <c r="E751" s="37" t="s">
        <v>3424</v>
      </c>
      <c r="F751" s="37">
        <v>0</v>
      </c>
      <c r="G751" s="37" t="s">
        <v>3434</v>
      </c>
      <c r="H751" s="37" t="s">
        <v>5777</v>
      </c>
      <c r="I751" s="37" t="s">
        <v>3423</v>
      </c>
      <c r="J751" s="53">
        <v>22223.95</v>
      </c>
    </row>
    <row r="752" spans="1:10" x14ac:dyDescent="0.25">
      <c r="A752" s="37">
        <v>815</v>
      </c>
      <c r="B752" s="37">
        <v>1222100000</v>
      </c>
      <c r="C752" s="37">
        <v>1240752</v>
      </c>
      <c r="D752" s="37" t="s">
        <v>5778</v>
      </c>
      <c r="E752" s="37" t="s">
        <v>3424</v>
      </c>
      <c r="F752" s="37">
        <v>0</v>
      </c>
      <c r="G752" s="37" t="s">
        <v>143</v>
      </c>
      <c r="H752" s="37" t="s">
        <v>5779</v>
      </c>
      <c r="I752" s="37" t="s">
        <v>3423</v>
      </c>
      <c r="J752" s="53">
        <v>32049</v>
      </c>
    </row>
    <row r="753" spans="1:10" x14ac:dyDescent="0.25">
      <c r="A753" s="37">
        <v>815</v>
      </c>
      <c r="B753" s="37">
        <v>1222100000</v>
      </c>
      <c r="C753" s="37">
        <v>1240753</v>
      </c>
      <c r="D753" s="37" t="s">
        <v>675</v>
      </c>
      <c r="E753" s="37" t="s">
        <v>3424</v>
      </c>
      <c r="F753" s="37">
        <v>0</v>
      </c>
      <c r="G753" s="37" t="s">
        <v>3455</v>
      </c>
      <c r="H753" s="37" t="s">
        <v>5780</v>
      </c>
      <c r="I753" s="37" t="s">
        <v>3423</v>
      </c>
      <c r="J753" s="53">
        <v>37884</v>
      </c>
    </row>
    <row r="754" spans="1:10" x14ac:dyDescent="0.25">
      <c r="A754" s="37">
        <v>815</v>
      </c>
      <c r="B754" s="37">
        <v>1222100000</v>
      </c>
      <c r="C754" s="37">
        <v>1240853</v>
      </c>
      <c r="D754" s="37" t="s">
        <v>4595</v>
      </c>
      <c r="E754" s="37" t="s">
        <v>3424</v>
      </c>
      <c r="F754" s="37">
        <v>0</v>
      </c>
      <c r="G754" s="37" t="s">
        <v>4238</v>
      </c>
      <c r="H754" s="37" t="s">
        <v>4596</v>
      </c>
      <c r="I754" s="37" t="s">
        <v>3423</v>
      </c>
      <c r="J754" s="53">
        <v>524534.4</v>
      </c>
    </row>
    <row r="755" spans="1:10" x14ac:dyDescent="0.25">
      <c r="A755" s="37">
        <v>815</v>
      </c>
      <c r="B755" s="37">
        <v>1222100000</v>
      </c>
      <c r="C755" s="37">
        <v>1240895</v>
      </c>
      <c r="D755" s="37" t="s">
        <v>4597</v>
      </c>
      <c r="E755" s="37" t="s">
        <v>3424</v>
      </c>
      <c r="F755" s="37">
        <v>0</v>
      </c>
      <c r="G755" s="37" t="s">
        <v>159</v>
      </c>
      <c r="H755" s="37" t="s">
        <v>4598</v>
      </c>
      <c r="I755" s="37" t="s">
        <v>3423</v>
      </c>
      <c r="J755" s="53">
        <v>3297</v>
      </c>
    </row>
    <row r="756" spans="1:10" x14ac:dyDescent="0.25">
      <c r="A756" s="37">
        <v>815</v>
      </c>
      <c r="B756" s="37">
        <v>1222100000</v>
      </c>
      <c r="C756" s="37">
        <v>1240990</v>
      </c>
      <c r="D756" s="37" t="s">
        <v>5781</v>
      </c>
      <c r="E756" s="37" t="s">
        <v>3424</v>
      </c>
      <c r="F756" s="37">
        <v>0</v>
      </c>
      <c r="G756" s="37" t="s">
        <v>159</v>
      </c>
      <c r="H756" s="37" t="s">
        <v>5782</v>
      </c>
      <c r="I756" s="37" t="s">
        <v>3423</v>
      </c>
      <c r="J756" s="53">
        <v>146784</v>
      </c>
    </row>
    <row r="757" spans="1:10" x14ac:dyDescent="0.25">
      <c r="A757" s="37">
        <v>815</v>
      </c>
      <c r="B757" s="37">
        <v>1222100000</v>
      </c>
      <c r="C757" s="37">
        <v>1240995</v>
      </c>
      <c r="D757" s="37" t="s">
        <v>4599</v>
      </c>
      <c r="E757" s="37" t="s">
        <v>3424</v>
      </c>
      <c r="F757" s="37">
        <v>0</v>
      </c>
      <c r="G757" s="37" t="s">
        <v>4600</v>
      </c>
      <c r="H757" s="37" t="s">
        <v>4601</v>
      </c>
      <c r="I757" s="37" t="s">
        <v>3423</v>
      </c>
      <c r="J757" s="53">
        <v>123492</v>
      </c>
    </row>
    <row r="758" spans="1:10" x14ac:dyDescent="0.25">
      <c r="A758" s="37">
        <v>815</v>
      </c>
      <c r="B758" s="37">
        <v>1222100000</v>
      </c>
      <c r="C758" s="37">
        <v>1241025</v>
      </c>
      <c r="D758" s="37" t="s">
        <v>5783</v>
      </c>
      <c r="E758" s="37" t="s">
        <v>3424</v>
      </c>
      <c r="F758" s="37">
        <v>0</v>
      </c>
      <c r="G758" s="37" t="s">
        <v>3683</v>
      </c>
      <c r="H758" s="37" t="s">
        <v>5784</v>
      </c>
      <c r="I758" s="37" t="s">
        <v>3423</v>
      </c>
      <c r="J758" s="53">
        <v>455249.4</v>
      </c>
    </row>
    <row r="759" spans="1:10" x14ac:dyDescent="0.25">
      <c r="A759" s="37">
        <v>815</v>
      </c>
      <c r="B759" s="37">
        <v>1222100000</v>
      </c>
      <c r="C759" s="37">
        <v>1241147</v>
      </c>
      <c r="D759" s="37" t="s">
        <v>5785</v>
      </c>
      <c r="E759" s="37" t="s">
        <v>3424</v>
      </c>
      <c r="F759" s="37">
        <v>0</v>
      </c>
      <c r="G759" s="37" t="s">
        <v>159</v>
      </c>
      <c r="H759" s="37" t="s">
        <v>5786</v>
      </c>
      <c r="I759" s="37" t="s">
        <v>3423</v>
      </c>
      <c r="J759" s="53">
        <v>81096</v>
      </c>
    </row>
    <row r="760" spans="1:10" x14ac:dyDescent="0.25">
      <c r="A760" s="37">
        <v>815</v>
      </c>
      <c r="B760" s="37">
        <v>1222100000</v>
      </c>
      <c r="C760" s="37">
        <v>1241314</v>
      </c>
      <c r="D760" s="37" t="s">
        <v>5787</v>
      </c>
      <c r="E760" s="37" t="s">
        <v>3424</v>
      </c>
      <c r="F760" s="37">
        <v>0</v>
      </c>
      <c r="G760" s="37" t="s">
        <v>159</v>
      </c>
      <c r="H760" s="37" t="s">
        <v>5788</v>
      </c>
      <c r="I760" s="37" t="s">
        <v>3423</v>
      </c>
      <c r="J760" s="53">
        <v>43188</v>
      </c>
    </row>
    <row r="761" spans="1:10" x14ac:dyDescent="0.25">
      <c r="A761" s="37">
        <v>815</v>
      </c>
      <c r="B761" s="37">
        <v>1222100000</v>
      </c>
      <c r="C761" s="37">
        <v>1241323</v>
      </c>
      <c r="D761" s="37" t="s">
        <v>4602</v>
      </c>
      <c r="E761" s="37" t="s">
        <v>3424</v>
      </c>
      <c r="F761" s="37">
        <v>0</v>
      </c>
      <c r="G761" s="37" t="s">
        <v>3442</v>
      </c>
      <c r="H761" s="37" t="s">
        <v>4603</v>
      </c>
      <c r="I761" s="37" t="s">
        <v>3423</v>
      </c>
      <c r="J761" s="53">
        <v>155784</v>
      </c>
    </row>
    <row r="762" spans="1:10" x14ac:dyDescent="0.25">
      <c r="A762" s="37">
        <v>815</v>
      </c>
      <c r="B762" s="37">
        <v>1222100000</v>
      </c>
      <c r="C762" s="37">
        <v>1241332</v>
      </c>
      <c r="D762" s="37" t="s">
        <v>236</v>
      </c>
      <c r="E762" s="37" t="s">
        <v>3424</v>
      </c>
      <c r="F762" s="37">
        <v>0</v>
      </c>
      <c r="G762" s="37" t="s">
        <v>159</v>
      </c>
      <c r="H762" s="37" t="s">
        <v>5789</v>
      </c>
      <c r="I762" s="37" t="s">
        <v>3423</v>
      </c>
      <c r="J762" s="53">
        <v>578931.80000000005</v>
      </c>
    </row>
    <row r="763" spans="1:10" x14ac:dyDescent="0.25">
      <c r="A763" s="37">
        <v>815</v>
      </c>
      <c r="B763" s="37">
        <v>1222100000</v>
      </c>
      <c r="C763" s="37">
        <v>1241349</v>
      </c>
      <c r="D763" s="37" t="s">
        <v>232</v>
      </c>
      <c r="E763" s="37" t="s">
        <v>3424</v>
      </c>
      <c r="F763" s="37">
        <v>0</v>
      </c>
      <c r="G763" s="37" t="s">
        <v>4121</v>
      </c>
      <c r="H763" s="37" t="s">
        <v>5790</v>
      </c>
      <c r="I763" s="37" t="s">
        <v>3423</v>
      </c>
      <c r="J763" s="53">
        <v>163548</v>
      </c>
    </row>
    <row r="764" spans="1:10" x14ac:dyDescent="0.25">
      <c r="A764" s="37">
        <v>815</v>
      </c>
      <c r="B764" s="37">
        <v>1222100000</v>
      </c>
      <c r="C764" s="37">
        <v>1241351</v>
      </c>
      <c r="D764" s="37" t="s">
        <v>5791</v>
      </c>
      <c r="E764" s="37" t="s">
        <v>3424</v>
      </c>
      <c r="F764" s="37">
        <v>0</v>
      </c>
      <c r="G764" s="37" t="s">
        <v>3455</v>
      </c>
      <c r="H764" s="37" t="s">
        <v>5792</v>
      </c>
      <c r="I764" s="37" t="s">
        <v>3423</v>
      </c>
      <c r="J764" s="53">
        <v>20016</v>
      </c>
    </row>
    <row r="765" spans="1:10" x14ac:dyDescent="0.25">
      <c r="A765" s="37">
        <v>815</v>
      </c>
      <c r="B765" s="37">
        <v>1222100000</v>
      </c>
      <c r="C765" s="37">
        <v>1241361</v>
      </c>
      <c r="D765" s="37" t="s">
        <v>221</v>
      </c>
      <c r="E765" s="37" t="s">
        <v>3424</v>
      </c>
      <c r="F765" s="37">
        <v>0</v>
      </c>
      <c r="G765" s="37" t="s">
        <v>159</v>
      </c>
      <c r="H765" s="37" t="s">
        <v>5793</v>
      </c>
      <c r="I765" s="37" t="s">
        <v>3423</v>
      </c>
      <c r="J765" s="53">
        <v>308379</v>
      </c>
    </row>
    <row r="766" spans="1:10" x14ac:dyDescent="0.25">
      <c r="A766" s="37">
        <v>815</v>
      </c>
      <c r="B766" s="37">
        <v>1222100000</v>
      </c>
      <c r="C766" s="37">
        <v>1241375</v>
      </c>
      <c r="D766" s="37" t="s">
        <v>228</v>
      </c>
      <c r="E766" s="37" t="s">
        <v>3424</v>
      </c>
      <c r="F766" s="37">
        <v>0</v>
      </c>
      <c r="G766" s="37" t="s">
        <v>143</v>
      </c>
      <c r="H766" s="37" t="s">
        <v>5794</v>
      </c>
      <c r="I766" s="37" t="s">
        <v>3423</v>
      </c>
      <c r="J766" s="53">
        <v>101934</v>
      </c>
    </row>
    <row r="767" spans="1:10" x14ac:dyDescent="0.25">
      <c r="A767" s="37">
        <v>815</v>
      </c>
      <c r="B767" s="37">
        <v>1222100000</v>
      </c>
      <c r="C767" s="37">
        <v>1241428</v>
      </c>
      <c r="D767" s="37" t="s">
        <v>4604</v>
      </c>
      <c r="E767" s="37" t="s">
        <v>3424</v>
      </c>
      <c r="F767" s="37">
        <v>0</v>
      </c>
      <c r="G767" s="37" t="s">
        <v>159</v>
      </c>
      <c r="H767" s="37" t="s">
        <v>4605</v>
      </c>
      <c r="I767" s="37" t="s">
        <v>3423</v>
      </c>
      <c r="J767" s="53">
        <v>1443935.65</v>
      </c>
    </row>
    <row r="768" spans="1:10" x14ac:dyDescent="0.25">
      <c r="A768" s="37">
        <v>815</v>
      </c>
      <c r="B768" s="37">
        <v>1222100000</v>
      </c>
      <c r="C768" s="37">
        <v>1241714</v>
      </c>
      <c r="D768" s="37" t="s">
        <v>1664</v>
      </c>
      <c r="E768" s="37" t="s">
        <v>3424</v>
      </c>
      <c r="F768" s="37">
        <v>0</v>
      </c>
      <c r="G768" s="37" t="s">
        <v>3492</v>
      </c>
      <c r="H768" s="37" t="s">
        <v>4608</v>
      </c>
      <c r="I768" s="37" t="s">
        <v>3423</v>
      </c>
      <c r="J768" s="53">
        <v>14233747.57</v>
      </c>
    </row>
    <row r="769" spans="1:10" x14ac:dyDescent="0.25">
      <c r="A769" s="37">
        <v>815</v>
      </c>
      <c r="B769" s="37">
        <v>1222100000</v>
      </c>
      <c r="C769" s="37">
        <v>1241764</v>
      </c>
      <c r="D769" s="37" t="s">
        <v>5795</v>
      </c>
      <c r="E769" s="37" t="s">
        <v>3424</v>
      </c>
      <c r="F769" s="37">
        <v>0</v>
      </c>
      <c r="G769" s="37" t="s">
        <v>3571</v>
      </c>
      <c r="H769" s="37" t="s">
        <v>5796</v>
      </c>
      <c r="I769" s="37" t="s">
        <v>3423</v>
      </c>
      <c r="J769" s="37">
        <v>-1728</v>
      </c>
    </row>
    <row r="770" spans="1:10" x14ac:dyDescent="0.25">
      <c r="A770" s="37">
        <v>815</v>
      </c>
      <c r="B770" s="37">
        <v>1222100000</v>
      </c>
      <c r="C770" s="37">
        <v>1241867</v>
      </c>
      <c r="D770" s="37" t="s">
        <v>270</v>
      </c>
      <c r="E770" s="37" t="s">
        <v>3424</v>
      </c>
      <c r="F770" s="37">
        <v>0</v>
      </c>
      <c r="G770" s="37" t="s">
        <v>3442</v>
      </c>
      <c r="H770" s="37" t="s">
        <v>5797</v>
      </c>
      <c r="I770" s="37" t="s">
        <v>3423</v>
      </c>
      <c r="J770" s="53">
        <v>47014.36</v>
      </c>
    </row>
    <row r="771" spans="1:10" x14ac:dyDescent="0.25">
      <c r="A771" s="37">
        <v>815</v>
      </c>
      <c r="B771" s="37">
        <v>1222100000</v>
      </c>
      <c r="C771" s="37">
        <v>1241903</v>
      </c>
      <c r="D771" s="37" t="s">
        <v>4609</v>
      </c>
      <c r="E771" s="37" t="s">
        <v>3424</v>
      </c>
      <c r="F771" s="37">
        <v>0</v>
      </c>
      <c r="G771" s="37" t="s">
        <v>159</v>
      </c>
      <c r="H771" s="37" t="s">
        <v>4610</v>
      </c>
      <c r="I771" s="37" t="s">
        <v>3423</v>
      </c>
      <c r="J771" s="53">
        <v>18792123.600000001</v>
      </c>
    </row>
    <row r="772" spans="1:10" x14ac:dyDescent="0.25">
      <c r="A772" s="37">
        <v>815</v>
      </c>
      <c r="B772" s="37">
        <v>1222100000</v>
      </c>
      <c r="C772" s="37">
        <v>1241918</v>
      </c>
      <c r="D772" s="37" t="s">
        <v>5798</v>
      </c>
      <c r="E772" s="37" t="s">
        <v>3424</v>
      </c>
      <c r="F772" s="37">
        <v>0</v>
      </c>
      <c r="G772" s="37" t="s">
        <v>3478</v>
      </c>
      <c r="H772" s="37" t="s">
        <v>5799</v>
      </c>
      <c r="I772" s="37" t="s">
        <v>3423</v>
      </c>
      <c r="J772" s="53">
        <v>71136</v>
      </c>
    </row>
    <row r="773" spans="1:10" x14ac:dyDescent="0.25">
      <c r="A773" s="37">
        <v>815</v>
      </c>
      <c r="B773" s="37">
        <v>1222100000</v>
      </c>
      <c r="C773" s="37">
        <v>1241976</v>
      </c>
      <c r="D773" s="37" t="s">
        <v>991</v>
      </c>
      <c r="E773" s="37" t="s">
        <v>3424</v>
      </c>
      <c r="F773" s="37">
        <v>0</v>
      </c>
      <c r="G773" s="37" t="s">
        <v>159</v>
      </c>
      <c r="H773" s="37" t="s">
        <v>5800</v>
      </c>
      <c r="I773" s="37" t="s">
        <v>3423</v>
      </c>
      <c r="J773" s="53">
        <v>1790058</v>
      </c>
    </row>
    <row r="774" spans="1:10" x14ac:dyDescent="0.25">
      <c r="A774" s="37">
        <v>815</v>
      </c>
      <c r="B774" s="37">
        <v>1222100000</v>
      </c>
      <c r="C774" s="37">
        <v>1242025</v>
      </c>
      <c r="D774" s="37" t="s">
        <v>4611</v>
      </c>
      <c r="E774" s="37" t="s">
        <v>3424</v>
      </c>
      <c r="F774" s="37">
        <v>0</v>
      </c>
      <c r="G774" s="37" t="s">
        <v>3780</v>
      </c>
      <c r="H774" s="37" t="s">
        <v>4612</v>
      </c>
      <c r="I774" s="37" t="s">
        <v>3423</v>
      </c>
      <c r="J774" s="53">
        <v>6663506.9000000004</v>
      </c>
    </row>
    <row r="775" spans="1:10" x14ac:dyDescent="0.25">
      <c r="A775" s="37">
        <v>815</v>
      </c>
      <c r="B775" s="37">
        <v>1222100000</v>
      </c>
      <c r="C775" s="37">
        <v>1242044</v>
      </c>
      <c r="D775" s="37" t="s">
        <v>4613</v>
      </c>
      <c r="E775" s="37" t="s">
        <v>3424</v>
      </c>
      <c r="F775" s="37">
        <v>0</v>
      </c>
      <c r="G775" s="37" t="s">
        <v>159</v>
      </c>
      <c r="H775" s="37" t="s">
        <v>4614</v>
      </c>
      <c r="I775" s="37" t="s">
        <v>3423</v>
      </c>
      <c r="J775" s="53">
        <v>6121331.6299999999</v>
      </c>
    </row>
    <row r="776" spans="1:10" x14ac:dyDescent="0.25">
      <c r="A776" s="37">
        <v>815</v>
      </c>
      <c r="B776" s="37">
        <v>1222100000</v>
      </c>
      <c r="C776" s="37">
        <v>1242091</v>
      </c>
      <c r="D776" s="37" t="s">
        <v>4617</v>
      </c>
      <c r="E776" s="37" t="s">
        <v>3424</v>
      </c>
      <c r="F776" s="37">
        <v>0</v>
      </c>
      <c r="G776" s="37" t="s">
        <v>3515</v>
      </c>
      <c r="H776" s="37" t="s">
        <v>4618</v>
      </c>
      <c r="I776" s="37" t="s">
        <v>3423</v>
      </c>
      <c r="J776" s="53">
        <v>1818922.66</v>
      </c>
    </row>
    <row r="777" spans="1:10" x14ac:dyDescent="0.25">
      <c r="A777" s="37">
        <v>815</v>
      </c>
      <c r="B777" s="37">
        <v>1222100000</v>
      </c>
      <c r="C777" s="37">
        <v>1242092</v>
      </c>
      <c r="D777" s="37" t="s">
        <v>4619</v>
      </c>
      <c r="E777" s="37" t="s">
        <v>3424</v>
      </c>
      <c r="F777" s="37">
        <v>0</v>
      </c>
      <c r="G777" s="37" t="s">
        <v>4121</v>
      </c>
      <c r="H777" s="37" t="s">
        <v>4620</v>
      </c>
      <c r="I777" s="37" t="s">
        <v>3423</v>
      </c>
      <c r="J777" s="53">
        <v>1730728.92</v>
      </c>
    </row>
    <row r="778" spans="1:10" x14ac:dyDescent="0.25">
      <c r="A778" s="37">
        <v>815</v>
      </c>
      <c r="B778" s="37">
        <v>1222100000</v>
      </c>
      <c r="C778" s="37">
        <v>1242145</v>
      </c>
      <c r="D778" s="37" t="s">
        <v>1628</v>
      </c>
      <c r="E778" s="37" t="s">
        <v>3424</v>
      </c>
      <c r="F778" s="37">
        <v>0</v>
      </c>
      <c r="G778" s="37" t="s">
        <v>4100</v>
      </c>
      <c r="H778" s="37" t="s">
        <v>4623</v>
      </c>
      <c r="I778" s="37" t="s">
        <v>3423</v>
      </c>
      <c r="J778" s="53">
        <v>1330576.28</v>
      </c>
    </row>
    <row r="779" spans="1:10" x14ac:dyDescent="0.25">
      <c r="A779" s="37">
        <v>815</v>
      </c>
      <c r="B779" s="37">
        <v>1222100000</v>
      </c>
      <c r="C779" s="37">
        <v>1242202</v>
      </c>
      <c r="D779" s="37" t="s">
        <v>4624</v>
      </c>
      <c r="E779" s="37" t="s">
        <v>3424</v>
      </c>
      <c r="F779" s="37">
        <v>0</v>
      </c>
      <c r="G779" s="37" t="s">
        <v>159</v>
      </c>
      <c r="H779" s="37" t="s">
        <v>4625</v>
      </c>
      <c r="I779" s="37" t="s">
        <v>3423</v>
      </c>
      <c r="J779" s="53">
        <v>1978315.8</v>
      </c>
    </row>
    <row r="780" spans="1:10" x14ac:dyDescent="0.25">
      <c r="A780" s="37">
        <v>815</v>
      </c>
      <c r="B780" s="37">
        <v>1222100000</v>
      </c>
      <c r="C780" s="37">
        <v>1242203</v>
      </c>
      <c r="D780" s="37" t="s">
        <v>4626</v>
      </c>
      <c r="E780" s="37" t="s">
        <v>3424</v>
      </c>
      <c r="F780" s="37">
        <v>0</v>
      </c>
      <c r="G780" s="37" t="s">
        <v>159</v>
      </c>
      <c r="H780" s="37" t="s">
        <v>4627</v>
      </c>
      <c r="I780" s="37" t="s">
        <v>3423</v>
      </c>
      <c r="J780" s="53">
        <v>4404</v>
      </c>
    </row>
    <row r="781" spans="1:10" x14ac:dyDescent="0.25">
      <c r="A781" s="37">
        <v>815</v>
      </c>
      <c r="B781" s="37">
        <v>1222100000</v>
      </c>
      <c r="C781" s="37">
        <v>1242323</v>
      </c>
      <c r="D781" s="37" t="s">
        <v>4628</v>
      </c>
      <c r="E781" s="37" t="s">
        <v>3424</v>
      </c>
      <c r="F781" s="37">
        <v>0</v>
      </c>
      <c r="G781" s="37" t="s">
        <v>4121</v>
      </c>
      <c r="H781" s="37" t="s">
        <v>4622</v>
      </c>
      <c r="I781" s="37" t="s">
        <v>3423</v>
      </c>
      <c r="J781" s="53">
        <v>7206320.5</v>
      </c>
    </row>
    <row r="782" spans="1:10" x14ac:dyDescent="0.25">
      <c r="A782" s="37">
        <v>815</v>
      </c>
      <c r="B782" s="37">
        <v>1222100000</v>
      </c>
      <c r="C782" s="37">
        <v>1242466</v>
      </c>
      <c r="D782" s="37" t="s">
        <v>5801</v>
      </c>
      <c r="E782" s="37" t="s">
        <v>3424</v>
      </c>
      <c r="F782" s="37">
        <v>0</v>
      </c>
      <c r="G782" s="37" t="s">
        <v>3442</v>
      </c>
      <c r="H782" s="37" t="s">
        <v>4475</v>
      </c>
      <c r="I782" s="37" t="s">
        <v>3423</v>
      </c>
      <c r="J782" s="53">
        <v>113043.6</v>
      </c>
    </row>
    <row r="783" spans="1:10" x14ac:dyDescent="0.25">
      <c r="A783" s="37">
        <v>815</v>
      </c>
      <c r="B783" s="37">
        <v>1222100000</v>
      </c>
      <c r="C783" s="37">
        <v>1242499</v>
      </c>
      <c r="D783" s="37" t="s">
        <v>5802</v>
      </c>
      <c r="E783" s="37" t="s">
        <v>3424</v>
      </c>
      <c r="F783" s="37">
        <v>0</v>
      </c>
      <c r="G783" s="37" t="s">
        <v>143</v>
      </c>
      <c r="H783" s="37" t="s">
        <v>5803</v>
      </c>
      <c r="I783" s="37" t="s">
        <v>3423</v>
      </c>
      <c r="J783" s="53">
        <v>1393063.63</v>
      </c>
    </row>
    <row r="784" spans="1:10" x14ac:dyDescent="0.25">
      <c r="A784" s="37">
        <v>815</v>
      </c>
      <c r="B784" s="37">
        <v>1222100000</v>
      </c>
      <c r="C784" s="37">
        <v>1242572</v>
      </c>
      <c r="D784" s="37" t="s">
        <v>4629</v>
      </c>
      <c r="E784" s="37" t="s">
        <v>3424</v>
      </c>
      <c r="F784" s="37">
        <v>0</v>
      </c>
      <c r="G784" s="37" t="s">
        <v>2285</v>
      </c>
      <c r="H784" s="37" t="s">
        <v>4630</v>
      </c>
      <c r="I784" s="37" t="s">
        <v>3423</v>
      </c>
      <c r="J784" s="53">
        <v>3369001.87</v>
      </c>
    </row>
    <row r="785" spans="1:10" x14ac:dyDescent="0.25">
      <c r="A785" s="37">
        <v>815</v>
      </c>
      <c r="B785" s="37">
        <v>1222100000</v>
      </c>
      <c r="C785" s="37">
        <v>1242654</v>
      </c>
      <c r="D785" s="37" t="s">
        <v>5804</v>
      </c>
      <c r="E785" s="37" t="s">
        <v>3424</v>
      </c>
      <c r="F785" s="37">
        <v>0</v>
      </c>
      <c r="G785" s="37" t="s">
        <v>159</v>
      </c>
      <c r="H785" s="37" t="s">
        <v>5805</v>
      </c>
      <c r="I785" s="37" t="s">
        <v>3423</v>
      </c>
      <c r="J785" s="53">
        <v>101742</v>
      </c>
    </row>
    <row r="786" spans="1:10" x14ac:dyDescent="0.25">
      <c r="A786" s="37">
        <v>815</v>
      </c>
      <c r="B786" s="37">
        <v>1222100000</v>
      </c>
      <c r="C786" s="37">
        <v>1242715</v>
      </c>
      <c r="D786" s="37" t="s">
        <v>5806</v>
      </c>
      <c r="E786" s="37" t="s">
        <v>3424</v>
      </c>
      <c r="F786" s="37">
        <v>0</v>
      </c>
      <c r="G786" s="37" t="s">
        <v>4215</v>
      </c>
      <c r="H786" s="37" t="s">
        <v>5807</v>
      </c>
      <c r="I786" s="37" t="s">
        <v>3423</v>
      </c>
      <c r="J786" s="53">
        <v>38731.07</v>
      </c>
    </row>
    <row r="787" spans="1:10" x14ac:dyDescent="0.25">
      <c r="A787" s="37">
        <v>815</v>
      </c>
      <c r="B787" s="37">
        <v>1222100000</v>
      </c>
      <c r="C787" s="37">
        <v>1242794</v>
      </c>
      <c r="D787" s="37" t="s">
        <v>679</v>
      </c>
      <c r="E787" s="37" t="s">
        <v>3424</v>
      </c>
      <c r="F787" s="37">
        <v>0</v>
      </c>
      <c r="G787" s="37" t="s">
        <v>159</v>
      </c>
      <c r="H787" s="37" t="s">
        <v>5808</v>
      </c>
      <c r="I787" s="37" t="s">
        <v>3423</v>
      </c>
      <c r="J787" s="53">
        <v>188244</v>
      </c>
    </row>
    <row r="788" spans="1:10" x14ac:dyDescent="0.25">
      <c r="A788" s="37">
        <v>815</v>
      </c>
      <c r="B788" s="37">
        <v>1222100000</v>
      </c>
      <c r="C788" s="37">
        <v>1242795</v>
      </c>
      <c r="D788" s="37" t="s">
        <v>5809</v>
      </c>
      <c r="E788" s="37" t="s">
        <v>3424</v>
      </c>
      <c r="F788" s="37">
        <v>0</v>
      </c>
      <c r="G788" s="37" t="s">
        <v>3478</v>
      </c>
      <c r="H788" s="37" t="s">
        <v>5810</v>
      </c>
      <c r="I788" s="37" t="s">
        <v>3423</v>
      </c>
      <c r="J788" s="37">
        <v>-25200</v>
      </c>
    </row>
    <row r="789" spans="1:10" x14ac:dyDescent="0.25">
      <c r="A789" s="37">
        <v>815</v>
      </c>
      <c r="B789" s="37">
        <v>1222100000</v>
      </c>
      <c r="C789" s="37">
        <v>1242878</v>
      </c>
      <c r="D789" s="37" t="s">
        <v>5811</v>
      </c>
      <c r="E789" s="37" t="s">
        <v>3424</v>
      </c>
      <c r="F789" s="37">
        <v>0</v>
      </c>
      <c r="G789" s="37" t="s">
        <v>143</v>
      </c>
      <c r="H789" s="37" t="s">
        <v>5812</v>
      </c>
      <c r="I789" s="37" t="s">
        <v>3423</v>
      </c>
      <c r="J789" s="53">
        <v>10416</v>
      </c>
    </row>
    <row r="790" spans="1:10" x14ac:dyDescent="0.25">
      <c r="A790" s="37">
        <v>815</v>
      </c>
      <c r="B790" s="37">
        <v>1222100000</v>
      </c>
      <c r="C790" s="37">
        <v>1242879</v>
      </c>
      <c r="D790" s="37" t="s">
        <v>5813</v>
      </c>
      <c r="E790" s="37" t="s">
        <v>3424</v>
      </c>
      <c r="F790" s="37">
        <v>0</v>
      </c>
      <c r="G790" s="37" t="s">
        <v>3478</v>
      </c>
      <c r="H790" s="37" t="s">
        <v>5814</v>
      </c>
      <c r="I790" s="37" t="s">
        <v>3423</v>
      </c>
      <c r="J790" s="53">
        <v>25200</v>
      </c>
    </row>
    <row r="791" spans="1:10" x14ac:dyDescent="0.25">
      <c r="A791" s="37">
        <v>815</v>
      </c>
      <c r="B791" s="37">
        <v>1222100000</v>
      </c>
      <c r="C791" s="37">
        <v>1242897</v>
      </c>
      <c r="D791" s="37" t="s">
        <v>1923</v>
      </c>
      <c r="E791" s="37" t="s">
        <v>3424</v>
      </c>
      <c r="F791" s="37">
        <v>0</v>
      </c>
      <c r="G791" s="37" t="s">
        <v>159</v>
      </c>
      <c r="H791" s="37" t="s">
        <v>4631</v>
      </c>
      <c r="I791" s="37" t="s">
        <v>3423</v>
      </c>
      <c r="J791" s="53">
        <v>645519</v>
      </c>
    </row>
    <row r="792" spans="1:10" x14ac:dyDescent="0.25">
      <c r="A792" s="37">
        <v>815</v>
      </c>
      <c r="B792" s="37">
        <v>1222100000</v>
      </c>
      <c r="C792" s="37">
        <v>1242921</v>
      </c>
      <c r="D792" s="37" t="s">
        <v>4632</v>
      </c>
      <c r="E792" s="37" t="s">
        <v>3424</v>
      </c>
      <c r="F792" s="37">
        <v>0</v>
      </c>
      <c r="G792" s="37" t="s">
        <v>159</v>
      </c>
      <c r="H792" s="37" t="s">
        <v>4633</v>
      </c>
      <c r="I792" s="37" t="s">
        <v>3423</v>
      </c>
      <c r="J792" s="37">
        <v>359.86</v>
      </c>
    </row>
    <row r="793" spans="1:10" x14ac:dyDescent="0.25">
      <c r="A793" s="37">
        <v>815</v>
      </c>
      <c r="B793" s="37">
        <v>1222100000</v>
      </c>
      <c r="C793" s="37">
        <v>1242927</v>
      </c>
      <c r="D793" s="37" t="s">
        <v>259</v>
      </c>
      <c r="E793" s="37" t="s">
        <v>3424</v>
      </c>
      <c r="F793" s="37">
        <v>0</v>
      </c>
      <c r="G793" s="37" t="s">
        <v>3442</v>
      </c>
      <c r="H793" s="37" t="s">
        <v>5815</v>
      </c>
      <c r="I793" s="37" t="s">
        <v>3423</v>
      </c>
      <c r="J793" s="53">
        <v>15870</v>
      </c>
    </row>
    <row r="794" spans="1:10" x14ac:dyDescent="0.25">
      <c r="A794" s="37">
        <v>815</v>
      </c>
      <c r="B794" s="37">
        <v>1222100000</v>
      </c>
      <c r="C794" s="37">
        <v>1242957</v>
      </c>
      <c r="D794" s="37" t="s">
        <v>4634</v>
      </c>
      <c r="E794" s="37" t="s">
        <v>3424</v>
      </c>
      <c r="F794" s="37">
        <v>0</v>
      </c>
      <c r="G794" s="37" t="s">
        <v>143</v>
      </c>
      <c r="H794" s="37" t="s">
        <v>4635</v>
      </c>
      <c r="I794" s="37" t="s">
        <v>3423</v>
      </c>
      <c r="J794" s="53">
        <v>220134</v>
      </c>
    </row>
    <row r="795" spans="1:10" x14ac:dyDescent="0.25">
      <c r="A795" s="37">
        <v>815</v>
      </c>
      <c r="B795" s="37">
        <v>1222100000</v>
      </c>
      <c r="C795" s="37">
        <v>1243001</v>
      </c>
      <c r="D795" s="37" t="s">
        <v>1568</v>
      </c>
      <c r="E795" s="37" t="s">
        <v>3424</v>
      </c>
      <c r="F795" s="37">
        <v>0</v>
      </c>
      <c r="G795" s="37" t="s">
        <v>3627</v>
      </c>
      <c r="H795" s="37" t="s">
        <v>4636</v>
      </c>
      <c r="I795" s="37" t="s">
        <v>3423</v>
      </c>
      <c r="J795" s="53">
        <v>1552496.76</v>
      </c>
    </row>
    <row r="796" spans="1:10" x14ac:dyDescent="0.25">
      <c r="A796" s="37">
        <v>815</v>
      </c>
      <c r="B796" s="37">
        <v>1222100000</v>
      </c>
      <c r="C796" s="37">
        <v>1243035</v>
      </c>
      <c r="D796" s="37" t="s">
        <v>5816</v>
      </c>
      <c r="E796" s="37" t="s">
        <v>3424</v>
      </c>
      <c r="F796" s="37">
        <v>0</v>
      </c>
      <c r="G796" s="37" t="s">
        <v>2283</v>
      </c>
      <c r="H796" s="37" t="s">
        <v>5817</v>
      </c>
      <c r="I796" s="37" t="s">
        <v>3423</v>
      </c>
      <c r="J796" s="53">
        <v>18410.400000000001</v>
      </c>
    </row>
    <row r="797" spans="1:10" x14ac:dyDescent="0.25">
      <c r="A797" s="37">
        <v>815</v>
      </c>
      <c r="B797" s="37">
        <v>1222100000</v>
      </c>
      <c r="C797" s="37">
        <v>1243071</v>
      </c>
      <c r="D797" s="37" t="s">
        <v>595</v>
      </c>
      <c r="E797" s="37" t="s">
        <v>3424</v>
      </c>
      <c r="F797" s="37">
        <v>0</v>
      </c>
      <c r="G797" s="37" t="s">
        <v>159</v>
      </c>
      <c r="H797" s="37" t="s">
        <v>4637</v>
      </c>
      <c r="I797" s="37" t="s">
        <v>3423</v>
      </c>
      <c r="J797" s="53">
        <v>1309524.1399999999</v>
      </c>
    </row>
    <row r="798" spans="1:10" x14ac:dyDescent="0.25">
      <c r="A798" s="37">
        <v>815</v>
      </c>
      <c r="B798" s="37">
        <v>1222100000</v>
      </c>
      <c r="C798" s="37">
        <v>1243077</v>
      </c>
      <c r="D798" s="37" t="s">
        <v>5818</v>
      </c>
      <c r="E798" s="37" t="s">
        <v>3424</v>
      </c>
      <c r="F798" s="37">
        <v>0</v>
      </c>
      <c r="G798" s="37" t="s">
        <v>2285</v>
      </c>
      <c r="H798" s="37" t="s">
        <v>5819</v>
      </c>
      <c r="I798" s="37" t="s">
        <v>3423</v>
      </c>
      <c r="J798" s="53">
        <v>154948.54</v>
      </c>
    </row>
    <row r="799" spans="1:10" x14ac:dyDescent="0.25">
      <c r="A799" s="37">
        <v>815</v>
      </c>
      <c r="B799" s="37">
        <v>1222100000</v>
      </c>
      <c r="C799" s="37">
        <v>1243079</v>
      </c>
      <c r="D799" s="37" t="s">
        <v>5820</v>
      </c>
      <c r="E799" s="37" t="s">
        <v>3424</v>
      </c>
      <c r="F799" s="37">
        <v>0</v>
      </c>
      <c r="G799" s="37" t="s">
        <v>4401</v>
      </c>
      <c r="H799" s="37" t="s">
        <v>5821</v>
      </c>
      <c r="I799" s="37" t="s">
        <v>3423</v>
      </c>
      <c r="J799" s="53">
        <v>10944</v>
      </c>
    </row>
    <row r="800" spans="1:10" x14ac:dyDescent="0.25">
      <c r="A800" s="37">
        <v>815</v>
      </c>
      <c r="B800" s="37">
        <v>1222100000</v>
      </c>
      <c r="C800" s="37">
        <v>1243163</v>
      </c>
      <c r="D800" s="37" t="s">
        <v>4638</v>
      </c>
      <c r="E800" s="37" t="s">
        <v>3424</v>
      </c>
      <c r="F800" s="37">
        <v>0</v>
      </c>
      <c r="G800" s="37" t="s">
        <v>3526</v>
      </c>
      <c r="H800" s="37" t="s">
        <v>4639</v>
      </c>
      <c r="I800" s="37" t="s">
        <v>3423</v>
      </c>
      <c r="J800" s="53">
        <v>297243.34000000003</v>
      </c>
    </row>
    <row r="801" spans="1:10" x14ac:dyDescent="0.25">
      <c r="A801" s="37">
        <v>815</v>
      </c>
      <c r="B801" s="37">
        <v>1222100000</v>
      </c>
      <c r="C801" s="37">
        <v>1243265</v>
      </c>
      <c r="D801" s="37" t="s">
        <v>5822</v>
      </c>
      <c r="E801" s="37" t="s">
        <v>3424</v>
      </c>
      <c r="F801" s="37">
        <v>0</v>
      </c>
      <c r="G801" s="37" t="s">
        <v>159</v>
      </c>
      <c r="H801" s="37" t="s">
        <v>5823</v>
      </c>
      <c r="I801" s="37" t="s">
        <v>3423</v>
      </c>
      <c r="J801" s="53">
        <v>214875</v>
      </c>
    </row>
    <row r="802" spans="1:10" x14ac:dyDescent="0.25">
      <c r="A802" s="37">
        <v>815</v>
      </c>
      <c r="B802" s="37">
        <v>1222100000</v>
      </c>
      <c r="C802" s="37">
        <v>1243308</v>
      </c>
      <c r="D802" s="37" t="s">
        <v>5824</v>
      </c>
      <c r="E802" s="37" t="s">
        <v>3424</v>
      </c>
      <c r="F802" s="37">
        <v>0</v>
      </c>
      <c r="G802" s="37" t="s">
        <v>143</v>
      </c>
      <c r="H802" s="37" t="s">
        <v>5825</v>
      </c>
      <c r="I802" s="37" t="s">
        <v>3423</v>
      </c>
      <c r="J802" s="53">
        <v>21168</v>
      </c>
    </row>
    <row r="803" spans="1:10" x14ac:dyDescent="0.25">
      <c r="A803" s="37">
        <v>815</v>
      </c>
      <c r="B803" s="37">
        <v>1222100000</v>
      </c>
      <c r="C803" s="37">
        <v>1243375</v>
      </c>
      <c r="D803" s="37" t="s">
        <v>1305</v>
      </c>
      <c r="E803" s="37" t="s">
        <v>3424</v>
      </c>
      <c r="F803" s="37">
        <v>0</v>
      </c>
      <c r="G803" s="37" t="s">
        <v>3478</v>
      </c>
      <c r="H803" s="37" t="s">
        <v>5826</v>
      </c>
      <c r="I803" s="37" t="s">
        <v>3423</v>
      </c>
      <c r="J803" s="53">
        <v>119465.95</v>
      </c>
    </row>
    <row r="804" spans="1:10" x14ac:dyDescent="0.25">
      <c r="A804" s="37">
        <v>815</v>
      </c>
      <c r="B804" s="37">
        <v>1222100000</v>
      </c>
      <c r="C804" s="37">
        <v>1243433</v>
      </c>
      <c r="D804" s="37" t="s">
        <v>4640</v>
      </c>
      <c r="E804" s="37" t="s">
        <v>3424</v>
      </c>
      <c r="F804" s="37">
        <v>0</v>
      </c>
      <c r="G804" s="37" t="s">
        <v>3455</v>
      </c>
      <c r="H804" s="37" t="s">
        <v>4641</v>
      </c>
      <c r="I804" s="37" t="s">
        <v>3423</v>
      </c>
      <c r="J804" s="53">
        <v>872437.91</v>
      </c>
    </row>
    <row r="805" spans="1:10" x14ac:dyDescent="0.25">
      <c r="A805" s="37">
        <v>815</v>
      </c>
      <c r="B805" s="37">
        <v>1222100000</v>
      </c>
      <c r="C805" s="37">
        <v>1243636</v>
      </c>
      <c r="D805" s="37" t="s">
        <v>5827</v>
      </c>
      <c r="E805" s="37" t="s">
        <v>3424</v>
      </c>
      <c r="F805" s="37">
        <v>0</v>
      </c>
      <c r="G805" s="37" t="s">
        <v>3442</v>
      </c>
      <c r="H805" s="37" t="s">
        <v>5828</v>
      </c>
      <c r="I805" s="37" t="s">
        <v>3423</v>
      </c>
      <c r="J805" s="53">
        <v>113184</v>
      </c>
    </row>
    <row r="806" spans="1:10" x14ac:dyDescent="0.25">
      <c r="A806" s="37">
        <v>815</v>
      </c>
      <c r="B806" s="37">
        <v>1222100000</v>
      </c>
      <c r="C806" s="37">
        <v>1243667</v>
      </c>
      <c r="D806" s="37" t="s">
        <v>4642</v>
      </c>
      <c r="E806" s="37" t="s">
        <v>3424</v>
      </c>
      <c r="F806" s="37">
        <v>0</v>
      </c>
      <c r="G806" s="37" t="s">
        <v>143</v>
      </c>
      <c r="H806" s="37" t="s">
        <v>4643</v>
      </c>
      <c r="I806" s="37" t="s">
        <v>3423</v>
      </c>
      <c r="J806" s="53">
        <v>4652505.78</v>
      </c>
    </row>
    <row r="807" spans="1:10" x14ac:dyDescent="0.25">
      <c r="A807" s="37">
        <v>815</v>
      </c>
      <c r="B807" s="37">
        <v>1222100000</v>
      </c>
      <c r="C807" s="37">
        <v>1243717</v>
      </c>
      <c r="D807" s="37" t="s">
        <v>5829</v>
      </c>
      <c r="E807" s="37" t="s">
        <v>3424</v>
      </c>
      <c r="F807" s="37">
        <v>0</v>
      </c>
      <c r="G807" s="37" t="s">
        <v>143</v>
      </c>
      <c r="H807" s="37" t="s">
        <v>5830</v>
      </c>
      <c r="I807" s="37" t="s">
        <v>3423</v>
      </c>
      <c r="J807" s="53">
        <v>216725.87</v>
      </c>
    </row>
    <row r="808" spans="1:10" x14ac:dyDescent="0.25">
      <c r="A808" s="37">
        <v>815</v>
      </c>
      <c r="B808" s="37">
        <v>1222100000</v>
      </c>
      <c r="C808" s="37">
        <v>1243727</v>
      </c>
      <c r="D808" s="37" t="s">
        <v>4644</v>
      </c>
      <c r="E808" s="37" t="s">
        <v>3424</v>
      </c>
      <c r="F808" s="37">
        <v>0</v>
      </c>
      <c r="G808" s="37" t="s">
        <v>3434</v>
      </c>
      <c r="H808" s="37" t="s">
        <v>4645</v>
      </c>
      <c r="I808" s="37" t="s">
        <v>3423</v>
      </c>
      <c r="J808" s="53">
        <v>3069586.42</v>
      </c>
    </row>
    <row r="809" spans="1:10" x14ac:dyDescent="0.25">
      <c r="A809" s="37">
        <v>815</v>
      </c>
      <c r="B809" s="37">
        <v>1222100000</v>
      </c>
      <c r="C809" s="37">
        <v>1243728</v>
      </c>
      <c r="D809" s="37" t="s">
        <v>5831</v>
      </c>
      <c r="E809" s="37" t="s">
        <v>3424</v>
      </c>
      <c r="F809" s="37">
        <v>0</v>
      </c>
      <c r="G809" s="37" t="s">
        <v>3442</v>
      </c>
      <c r="H809" s="37" t="s">
        <v>5832</v>
      </c>
      <c r="I809" s="37" t="s">
        <v>3423</v>
      </c>
      <c r="J809" s="53">
        <v>12665.95</v>
      </c>
    </row>
    <row r="810" spans="1:10" x14ac:dyDescent="0.25">
      <c r="A810" s="37">
        <v>815</v>
      </c>
      <c r="B810" s="37">
        <v>1222100000</v>
      </c>
      <c r="C810" s="37">
        <v>1243772</v>
      </c>
      <c r="D810" s="37" t="s">
        <v>617</v>
      </c>
      <c r="E810" s="37" t="s">
        <v>3424</v>
      </c>
      <c r="F810" s="37">
        <v>0</v>
      </c>
      <c r="G810" s="37" t="s">
        <v>159</v>
      </c>
      <c r="H810" s="37" t="s">
        <v>5833</v>
      </c>
      <c r="I810" s="37" t="s">
        <v>3423</v>
      </c>
      <c r="J810" s="53">
        <v>1321089</v>
      </c>
    </row>
    <row r="811" spans="1:10" x14ac:dyDescent="0.25">
      <c r="A811" s="37">
        <v>815</v>
      </c>
      <c r="B811" s="37">
        <v>1222100000</v>
      </c>
      <c r="C811" s="37">
        <v>1243804</v>
      </c>
      <c r="D811" s="37" t="s">
        <v>5834</v>
      </c>
      <c r="E811" s="37" t="s">
        <v>3424</v>
      </c>
      <c r="F811" s="37">
        <v>0</v>
      </c>
      <c r="G811" s="37" t="s">
        <v>3455</v>
      </c>
      <c r="H811" s="37" t="s">
        <v>5835</v>
      </c>
      <c r="I811" s="37" t="s">
        <v>3423</v>
      </c>
      <c r="J811" s="53">
        <v>345989.57</v>
      </c>
    </row>
    <row r="812" spans="1:10" x14ac:dyDescent="0.25">
      <c r="A812" s="37">
        <v>815</v>
      </c>
      <c r="B812" s="37">
        <v>1222100000</v>
      </c>
      <c r="C812" s="37">
        <v>1243844</v>
      </c>
      <c r="D812" s="37" t="s">
        <v>257</v>
      </c>
      <c r="E812" s="37" t="s">
        <v>3424</v>
      </c>
      <c r="F812" s="37">
        <v>20160</v>
      </c>
      <c r="G812" s="37" t="s">
        <v>3683</v>
      </c>
      <c r="H812" s="37" t="s">
        <v>4646</v>
      </c>
      <c r="I812" s="37" t="s">
        <v>3423</v>
      </c>
      <c r="J812" s="53">
        <v>22522.2</v>
      </c>
    </row>
    <row r="813" spans="1:10" x14ac:dyDescent="0.25">
      <c r="A813" s="37">
        <v>815</v>
      </c>
      <c r="B813" s="37">
        <v>1222100000</v>
      </c>
      <c r="C813" s="37">
        <v>1243874</v>
      </c>
      <c r="D813" s="37" t="s">
        <v>567</v>
      </c>
      <c r="E813" s="37" t="s">
        <v>3424</v>
      </c>
      <c r="F813" s="37">
        <v>40160</v>
      </c>
      <c r="G813" s="37" t="s">
        <v>3455</v>
      </c>
      <c r="H813" s="37" t="s">
        <v>5836</v>
      </c>
      <c r="I813" s="37" t="s">
        <v>3423</v>
      </c>
      <c r="J813" s="53">
        <v>168240</v>
      </c>
    </row>
    <row r="814" spans="1:10" x14ac:dyDescent="0.25">
      <c r="A814" s="37">
        <v>815</v>
      </c>
      <c r="B814" s="37">
        <v>1222100000</v>
      </c>
      <c r="C814" s="37">
        <v>1243911</v>
      </c>
      <c r="D814" s="37" t="s">
        <v>4647</v>
      </c>
      <c r="E814" s="37" t="s">
        <v>3424</v>
      </c>
      <c r="F814" s="37">
        <v>0</v>
      </c>
      <c r="G814" s="37" t="s">
        <v>143</v>
      </c>
      <c r="H814" s="37" t="s">
        <v>4648</v>
      </c>
      <c r="I814" s="37" t="s">
        <v>3423</v>
      </c>
      <c r="J814" s="53">
        <v>40368</v>
      </c>
    </row>
    <row r="815" spans="1:10" x14ac:dyDescent="0.25">
      <c r="A815" s="37">
        <v>815</v>
      </c>
      <c r="B815" s="37">
        <v>1222100000</v>
      </c>
      <c r="C815" s="37">
        <v>1243922</v>
      </c>
      <c r="D815" s="37" t="s">
        <v>5837</v>
      </c>
      <c r="E815" s="37" t="s">
        <v>3424</v>
      </c>
      <c r="F815" s="37">
        <v>20160</v>
      </c>
      <c r="G815" s="37" t="s">
        <v>159</v>
      </c>
      <c r="H815" s="37" t="s">
        <v>5838</v>
      </c>
      <c r="I815" s="37" t="s">
        <v>3423</v>
      </c>
      <c r="J815" s="53">
        <v>11088</v>
      </c>
    </row>
    <row r="816" spans="1:10" x14ac:dyDescent="0.25">
      <c r="A816" s="37">
        <v>815</v>
      </c>
      <c r="B816" s="37">
        <v>1222100000</v>
      </c>
      <c r="C816" s="37">
        <v>1243925</v>
      </c>
      <c r="D816" s="37" t="s">
        <v>4649</v>
      </c>
      <c r="E816" s="37" t="s">
        <v>3424</v>
      </c>
      <c r="F816" s="37">
        <v>0</v>
      </c>
      <c r="G816" s="37" t="s">
        <v>159</v>
      </c>
      <c r="H816" s="37" t="s">
        <v>4650</v>
      </c>
      <c r="I816" s="37" t="s">
        <v>3423</v>
      </c>
      <c r="J816" s="53">
        <v>314454</v>
      </c>
    </row>
    <row r="817" spans="1:10" x14ac:dyDescent="0.25">
      <c r="A817" s="37">
        <v>815</v>
      </c>
      <c r="B817" s="37">
        <v>1222100000</v>
      </c>
      <c r="C817" s="37">
        <v>1244020</v>
      </c>
      <c r="D817" s="37" t="s">
        <v>5839</v>
      </c>
      <c r="E817" s="37" t="s">
        <v>3424</v>
      </c>
      <c r="F817" s="37">
        <v>11030</v>
      </c>
      <c r="G817" s="37" t="s">
        <v>3478</v>
      </c>
      <c r="H817" s="37" t="s">
        <v>5840</v>
      </c>
      <c r="I817" s="37" t="s">
        <v>3423</v>
      </c>
      <c r="J817" s="53">
        <v>8112</v>
      </c>
    </row>
    <row r="818" spans="1:10" x14ac:dyDescent="0.25">
      <c r="A818" s="37">
        <v>815</v>
      </c>
      <c r="B818" s="37">
        <v>1222100000</v>
      </c>
      <c r="C818" s="37">
        <v>1244075</v>
      </c>
      <c r="D818" s="37" t="s">
        <v>5841</v>
      </c>
      <c r="E818" s="37" t="s">
        <v>3424</v>
      </c>
      <c r="F818" s="37">
        <v>40000</v>
      </c>
      <c r="G818" s="37" t="s">
        <v>3455</v>
      </c>
      <c r="H818" s="37" t="s">
        <v>5842</v>
      </c>
      <c r="I818" s="37" t="s">
        <v>3423</v>
      </c>
      <c r="J818" s="53">
        <v>206023.45</v>
      </c>
    </row>
    <row r="819" spans="1:10" x14ac:dyDescent="0.25">
      <c r="A819" s="37">
        <v>815</v>
      </c>
      <c r="B819" s="37">
        <v>1222100000</v>
      </c>
      <c r="C819" s="37">
        <v>1244076</v>
      </c>
      <c r="D819" s="37" t="s">
        <v>5843</v>
      </c>
      <c r="E819" s="37" t="s">
        <v>3424</v>
      </c>
      <c r="F819" s="37">
        <v>20000</v>
      </c>
      <c r="G819" s="37" t="s">
        <v>159</v>
      </c>
      <c r="H819" s="37" t="s">
        <v>5844</v>
      </c>
      <c r="I819" s="37" t="s">
        <v>3423</v>
      </c>
      <c r="J819" s="53">
        <v>119373</v>
      </c>
    </row>
    <row r="820" spans="1:10" x14ac:dyDescent="0.25">
      <c r="A820" s="37">
        <v>815</v>
      </c>
      <c r="B820" s="37">
        <v>1222100000</v>
      </c>
      <c r="C820" s="37">
        <v>1244081</v>
      </c>
      <c r="D820" s="37" t="s">
        <v>4651</v>
      </c>
      <c r="E820" s="37" t="s">
        <v>3424</v>
      </c>
      <c r="F820" s="37">
        <v>12000</v>
      </c>
      <c r="G820" s="37" t="s">
        <v>3571</v>
      </c>
      <c r="H820" s="37" t="s">
        <v>4652</v>
      </c>
      <c r="I820" s="37" t="s">
        <v>3423</v>
      </c>
      <c r="J820" s="53">
        <v>102337710.48</v>
      </c>
    </row>
    <row r="821" spans="1:10" x14ac:dyDescent="0.25">
      <c r="A821" s="37">
        <v>815</v>
      </c>
      <c r="B821" s="37">
        <v>1222100000</v>
      </c>
      <c r="C821" s="37">
        <v>1244088</v>
      </c>
      <c r="D821" s="37" t="s">
        <v>4653</v>
      </c>
      <c r="E821" s="37" t="s">
        <v>3424</v>
      </c>
      <c r="F821" s="37">
        <v>20000</v>
      </c>
      <c r="G821" s="37" t="s">
        <v>159</v>
      </c>
      <c r="H821" s="37" t="s">
        <v>4654</v>
      </c>
      <c r="I821" s="37" t="s">
        <v>3423</v>
      </c>
      <c r="J821" s="53">
        <v>90528.5</v>
      </c>
    </row>
    <row r="822" spans="1:10" x14ac:dyDescent="0.25">
      <c r="A822" s="37">
        <v>815</v>
      </c>
      <c r="B822" s="37">
        <v>1222100000</v>
      </c>
      <c r="C822" s="37">
        <v>1244116</v>
      </c>
      <c r="D822" s="37" t="s">
        <v>5845</v>
      </c>
      <c r="E822" s="37" t="s">
        <v>3424</v>
      </c>
      <c r="F822" s="37">
        <v>0</v>
      </c>
      <c r="G822" s="37" t="s">
        <v>143</v>
      </c>
      <c r="H822" s="37" t="s">
        <v>5846</v>
      </c>
      <c r="I822" s="37" t="s">
        <v>3423</v>
      </c>
      <c r="J822" s="53">
        <v>80328</v>
      </c>
    </row>
    <row r="823" spans="1:10" x14ac:dyDescent="0.25">
      <c r="A823" s="37">
        <v>815</v>
      </c>
      <c r="B823" s="37">
        <v>1222100000</v>
      </c>
      <c r="C823" s="37">
        <v>1244161</v>
      </c>
      <c r="D823" s="37" t="s">
        <v>5847</v>
      </c>
      <c r="E823" s="37" t="s">
        <v>3424</v>
      </c>
      <c r="F823" s="37">
        <v>0</v>
      </c>
      <c r="G823" s="37" t="s">
        <v>3455</v>
      </c>
      <c r="H823" s="37" t="s">
        <v>5848</v>
      </c>
      <c r="I823" s="37" t="s">
        <v>3423</v>
      </c>
      <c r="J823" s="53">
        <v>129465.79</v>
      </c>
    </row>
    <row r="824" spans="1:10" x14ac:dyDescent="0.25">
      <c r="A824" s="37">
        <v>815</v>
      </c>
      <c r="B824" s="37">
        <v>1222100000</v>
      </c>
      <c r="C824" s="37">
        <v>1244168</v>
      </c>
      <c r="D824" s="37" t="s">
        <v>5849</v>
      </c>
      <c r="E824" s="37" t="s">
        <v>3424</v>
      </c>
      <c r="F824" s="37">
        <v>0</v>
      </c>
      <c r="G824" s="37" t="s">
        <v>159</v>
      </c>
      <c r="H824" s="37" t="s">
        <v>5850</v>
      </c>
      <c r="I824" s="37" t="s">
        <v>3423</v>
      </c>
      <c r="J824" s="53">
        <v>304260</v>
      </c>
    </row>
    <row r="825" spans="1:10" x14ac:dyDescent="0.25">
      <c r="A825" s="37">
        <v>815</v>
      </c>
      <c r="B825" s="37">
        <v>1222100000</v>
      </c>
      <c r="C825" s="37">
        <v>1244230</v>
      </c>
      <c r="D825" s="37" t="s">
        <v>252</v>
      </c>
      <c r="E825" s="37" t="s">
        <v>3424</v>
      </c>
      <c r="F825" s="37">
        <v>0</v>
      </c>
      <c r="G825" s="37" t="s">
        <v>3478</v>
      </c>
      <c r="H825" s="37" t="s">
        <v>5851</v>
      </c>
      <c r="I825" s="37" t="s">
        <v>3423</v>
      </c>
      <c r="J825" s="53">
        <v>33660</v>
      </c>
    </row>
    <row r="826" spans="1:10" x14ac:dyDescent="0.25">
      <c r="A826" s="37">
        <v>815</v>
      </c>
      <c r="B826" s="37">
        <v>1222100000</v>
      </c>
      <c r="C826" s="37">
        <v>1244235</v>
      </c>
      <c r="D826" s="37" t="s">
        <v>5852</v>
      </c>
      <c r="E826" s="37" t="s">
        <v>3424</v>
      </c>
      <c r="F826" s="37">
        <v>0</v>
      </c>
      <c r="G826" s="37" t="s">
        <v>3442</v>
      </c>
      <c r="H826" s="37" t="s">
        <v>5853</v>
      </c>
      <c r="I826" s="37" t="s">
        <v>3423</v>
      </c>
      <c r="J826" s="53">
        <v>29016</v>
      </c>
    </row>
    <row r="827" spans="1:10" x14ac:dyDescent="0.25">
      <c r="A827" s="37">
        <v>815</v>
      </c>
      <c r="B827" s="37">
        <v>1222100000</v>
      </c>
      <c r="C827" s="37">
        <v>1244288</v>
      </c>
      <c r="D827" s="37" t="s">
        <v>2221</v>
      </c>
      <c r="E827" s="37" t="s">
        <v>3424</v>
      </c>
      <c r="F827" s="37">
        <v>0</v>
      </c>
      <c r="G827" s="37" t="s">
        <v>4121</v>
      </c>
      <c r="H827" s="37" t="s">
        <v>4655</v>
      </c>
      <c r="I827" s="37" t="s">
        <v>3423</v>
      </c>
      <c r="J827" s="53">
        <v>21365282.629999999</v>
      </c>
    </row>
    <row r="828" spans="1:10" x14ac:dyDescent="0.25">
      <c r="A828" s="37">
        <v>815</v>
      </c>
      <c r="B828" s="37">
        <v>1222100000</v>
      </c>
      <c r="C828" s="37">
        <v>1244320</v>
      </c>
      <c r="D828" s="37" t="s">
        <v>4656</v>
      </c>
      <c r="E828" s="37" t="s">
        <v>3424</v>
      </c>
      <c r="F828" s="37">
        <v>0</v>
      </c>
      <c r="G828" s="37" t="s">
        <v>159</v>
      </c>
      <c r="H828" s="37" t="s">
        <v>4657</v>
      </c>
      <c r="I828" s="37" t="s">
        <v>3423</v>
      </c>
      <c r="J828" s="53">
        <v>7139540.1900000004</v>
      </c>
    </row>
    <row r="829" spans="1:10" x14ac:dyDescent="0.25">
      <c r="A829" s="37">
        <v>815</v>
      </c>
      <c r="B829" s="37">
        <v>1222100000</v>
      </c>
      <c r="C829" s="37">
        <v>1244403</v>
      </c>
      <c r="D829" s="37" t="s">
        <v>267</v>
      </c>
      <c r="E829" s="37" t="s">
        <v>3424</v>
      </c>
      <c r="F829" s="37">
        <v>0</v>
      </c>
      <c r="G829" s="37" t="s">
        <v>159</v>
      </c>
      <c r="H829" s="37" t="s">
        <v>5854</v>
      </c>
      <c r="I829" s="37" t="s">
        <v>3423</v>
      </c>
      <c r="J829" s="53">
        <v>407091.62</v>
      </c>
    </row>
    <row r="830" spans="1:10" x14ac:dyDescent="0.25">
      <c r="A830" s="37">
        <v>815</v>
      </c>
      <c r="B830" s="37">
        <v>1222100000</v>
      </c>
      <c r="C830" s="37">
        <v>1244481</v>
      </c>
      <c r="D830" s="37" t="s">
        <v>5855</v>
      </c>
      <c r="E830" s="37" t="s">
        <v>3424</v>
      </c>
      <c r="F830" s="37">
        <v>0</v>
      </c>
      <c r="G830" s="37" t="s">
        <v>3683</v>
      </c>
      <c r="H830" s="37" t="s">
        <v>5856</v>
      </c>
      <c r="I830" s="37" t="s">
        <v>3423</v>
      </c>
      <c r="J830" s="53">
        <v>28739.95</v>
      </c>
    </row>
    <row r="831" spans="1:10" x14ac:dyDescent="0.25">
      <c r="A831" s="37">
        <v>815</v>
      </c>
      <c r="B831" s="37">
        <v>1222100000</v>
      </c>
      <c r="C831" s="37">
        <v>1244515</v>
      </c>
      <c r="D831" s="37" t="s">
        <v>247</v>
      </c>
      <c r="E831" s="37" t="s">
        <v>3424</v>
      </c>
      <c r="F831" s="37">
        <v>0</v>
      </c>
      <c r="G831" s="37" t="s">
        <v>5857</v>
      </c>
      <c r="H831" s="37" t="s">
        <v>5858</v>
      </c>
      <c r="I831" s="37" t="s">
        <v>3423</v>
      </c>
      <c r="J831" s="53">
        <v>29700</v>
      </c>
    </row>
    <row r="832" spans="1:10" x14ac:dyDescent="0.25">
      <c r="A832" s="37">
        <v>815</v>
      </c>
      <c r="B832" s="37">
        <v>1222100000</v>
      </c>
      <c r="C832" s="37">
        <v>1244581</v>
      </c>
      <c r="D832" s="37" t="s">
        <v>5859</v>
      </c>
      <c r="E832" s="37" t="s">
        <v>3424</v>
      </c>
      <c r="F832" s="37">
        <v>0</v>
      </c>
      <c r="G832" s="37" t="s">
        <v>159</v>
      </c>
      <c r="H832" s="37" t="s">
        <v>5860</v>
      </c>
      <c r="I832" s="37" t="s">
        <v>3423</v>
      </c>
      <c r="J832" s="53">
        <v>29172</v>
      </c>
    </row>
    <row r="833" spans="1:10" x14ac:dyDescent="0.25">
      <c r="A833" s="37">
        <v>815</v>
      </c>
      <c r="B833" s="37">
        <v>1222100000</v>
      </c>
      <c r="C833" s="37">
        <v>1244626</v>
      </c>
      <c r="D833" s="37" t="s">
        <v>4661</v>
      </c>
      <c r="E833" s="37" t="s">
        <v>3424</v>
      </c>
      <c r="F833" s="37">
        <v>0</v>
      </c>
      <c r="G833" s="37" t="s">
        <v>159</v>
      </c>
      <c r="H833" s="37" t="s">
        <v>4662</v>
      </c>
      <c r="I833" s="37" t="s">
        <v>3423</v>
      </c>
      <c r="J833" s="53">
        <v>717252</v>
      </c>
    </row>
    <row r="834" spans="1:10" x14ac:dyDescent="0.25">
      <c r="A834" s="37">
        <v>815</v>
      </c>
      <c r="B834" s="37">
        <v>1222100000</v>
      </c>
      <c r="C834" s="37">
        <v>1244640</v>
      </c>
      <c r="D834" s="37" t="s">
        <v>5861</v>
      </c>
      <c r="E834" s="37" t="s">
        <v>3424</v>
      </c>
      <c r="F834" s="37">
        <v>0</v>
      </c>
      <c r="G834" s="37" t="s">
        <v>2283</v>
      </c>
      <c r="H834" s="37" t="s">
        <v>5862</v>
      </c>
      <c r="I834" s="37" t="s">
        <v>3423</v>
      </c>
      <c r="J834" s="53">
        <v>40536</v>
      </c>
    </row>
    <row r="835" spans="1:10" x14ac:dyDescent="0.25">
      <c r="A835" s="37">
        <v>815</v>
      </c>
      <c r="B835" s="37">
        <v>1222100000</v>
      </c>
      <c r="C835" s="37">
        <v>1244775</v>
      </c>
      <c r="D835" s="37" t="s">
        <v>4663</v>
      </c>
      <c r="E835" s="37" t="s">
        <v>3424</v>
      </c>
      <c r="F835" s="37">
        <v>0</v>
      </c>
      <c r="G835" s="37" t="s">
        <v>159</v>
      </c>
      <c r="H835" s="37" t="s">
        <v>4664</v>
      </c>
      <c r="I835" s="37" t="s">
        <v>3423</v>
      </c>
      <c r="J835" s="53">
        <v>275106</v>
      </c>
    </row>
    <row r="836" spans="1:10" x14ac:dyDescent="0.25">
      <c r="A836" s="37">
        <v>815</v>
      </c>
      <c r="B836" s="37">
        <v>1222100000</v>
      </c>
      <c r="C836" s="37">
        <v>1244798</v>
      </c>
      <c r="D836" s="37" t="s">
        <v>5863</v>
      </c>
      <c r="E836" s="37" t="s">
        <v>3424</v>
      </c>
      <c r="F836" s="37">
        <v>0</v>
      </c>
      <c r="G836" s="37" t="s">
        <v>2283</v>
      </c>
      <c r="H836" s="37" t="s">
        <v>5864</v>
      </c>
      <c r="I836" s="37" t="s">
        <v>3423</v>
      </c>
      <c r="J836" s="53">
        <v>3648</v>
      </c>
    </row>
    <row r="837" spans="1:10" x14ac:dyDescent="0.25">
      <c r="A837" s="37">
        <v>815</v>
      </c>
      <c r="B837" s="37">
        <v>1222100000</v>
      </c>
      <c r="C837" s="37">
        <v>1244975</v>
      </c>
      <c r="D837" s="37" t="s">
        <v>5865</v>
      </c>
      <c r="E837" s="37" t="s">
        <v>3424</v>
      </c>
      <c r="F837" s="37">
        <v>0</v>
      </c>
      <c r="G837" s="37" t="s">
        <v>3478</v>
      </c>
      <c r="H837" s="37" t="s">
        <v>5866</v>
      </c>
      <c r="I837" s="37" t="s">
        <v>3423</v>
      </c>
      <c r="J837" s="53">
        <v>199091.73</v>
      </c>
    </row>
    <row r="838" spans="1:10" x14ac:dyDescent="0.25">
      <c r="A838" s="37">
        <v>815</v>
      </c>
      <c r="B838" s="37">
        <v>1222100000</v>
      </c>
      <c r="C838" s="37">
        <v>1245170</v>
      </c>
      <c r="D838" s="37" t="s">
        <v>5867</v>
      </c>
      <c r="E838" s="37" t="s">
        <v>3424</v>
      </c>
      <c r="F838" s="37">
        <v>0</v>
      </c>
      <c r="G838" s="37" t="s">
        <v>2283</v>
      </c>
      <c r="H838" s="37" t="s">
        <v>5868</v>
      </c>
      <c r="I838" s="37" t="s">
        <v>3423</v>
      </c>
      <c r="J838" s="53">
        <v>123936</v>
      </c>
    </row>
    <row r="839" spans="1:10" x14ac:dyDescent="0.25">
      <c r="A839" s="37">
        <v>815</v>
      </c>
      <c r="B839" s="37">
        <v>1222100000</v>
      </c>
      <c r="C839" s="37">
        <v>1245216</v>
      </c>
      <c r="D839" s="37" t="s">
        <v>4665</v>
      </c>
      <c r="E839" s="37" t="s">
        <v>3424</v>
      </c>
      <c r="F839" s="37">
        <v>20000</v>
      </c>
      <c r="G839" s="37" t="s">
        <v>159</v>
      </c>
      <c r="H839" s="37" t="s">
        <v>4666</v>
      </c>
      <c r="I839" s="37" t="s">
        <v>3423</v>
      </c>
      <c r="J839" s="53">
        <v>533625</v>
      </c>
    </row>
    <row r="840" spans="1:10" x14ac:dyDescent="0.25">
      <c r="A840" s="37">
        <v>815</v>
      </c>
      <c r="B840" s="37">
        <v>1222100000</v>
      </c>
      <c r="C840" s="37">
        <v>1245227</v>
      </c>
      <c r="D840" s="37" t="s">
        <v>570</v>
      </c>
      <c r="E840" s="37" t="s">
        <v>3424</v>
      </c>
      <c r="F840" s="37">
        <v>0</v>
      </c>
      <c r="G840" s="37" t="s">
        <v>3554</v>
      </c>
      <c r="H840" s="37" t="s">
        <v>4655</v>
      </c>
      <c r="I840" s="37" t="s">
        <v>3423</v>
      </c>
      <c r="J840" s="53">
        <v>56630.64</v>
      </c>
    </row>
    <row r="841" spans="1:10" x14ac:dyDescent="0.25">
      <c r="A841" s="37">
        <v>815</v>
      </c>
      <c r="B841" s="37">
        <v>1222100000</v>
      </c>
      <c r="C841" s="37">
        <v>1245233</v>
      </c>
      <c r="D841" s="37" t="s">
        <v>5869</v>
      </c>
      <c r="E841" s="37" t="s">
        <v>3424</v>
      </c>
      <c r="F841" s="37">
        <v>26100</v>
      </c>
      <c r="G841" s="37" t="s">
        <v>3683</v>
      </c>
      <c r="H841" s="37" t="s">
        <v>5870</v>
      </c>
      <c r="I841" s="37" t="s">
        <v>3423</v>
      </c>
      <c r="J841" s="53">
        <v>975447</v>
      </c>
    </row>
    <row r="842" spans="1:10" x14ac:dyDescent="0.25">
      <c r="A842" s="37">
        <v>815</v>
      </c>
      <c r="B842" s="37">
        <v>1222100000</v>
      </c>
      <c r="C842" s="37">
        <v>1245272</v>
      </c>
      <c r="D842" s="37" t="s">
        <v>4667</v>
      </c>
      <c r="E842" s="37" t="s">
        <v>3424</v>
      </c>
      <c r="F842" s="37">
        <v>0</v>
      </c>
      <c r="G842" s="37" t="s">
        <v>3478</v>
      </c>
      <c r="H842" s="37" t="s">
        <v>4668</v>
      </c>
      <c r="I842" s="37" t="s">
        <v>3423</v>
      </c>
      <c r="J842" s="53">
        <v>4334.3999999999996</v>
      </c>
    </row>
    <row r="843" spans="1:10" x14ac:dyDescent="0.25">
      <c r="A843" s="37">
        <v>815</v>
      </c>
      <c r="B843" s="37">
        <v>1222100000</v>
      </c>
      <c r="C843" s="37">
        <v>1245295</v>
      </c>
      <c r="D843" s="37" t="s">
        <v>1261</v>
      </c>
      <c r="E843" s="37" t="s">
        <v>3424</v>
      </c>
      <c r="F843" s="37">
        <v>0</v>
      </c>
      <c r="G843" s="37" t="s">
        <v>157</v>
      </c>
      <c r="H843" s="37" t="s">
        <v>5871</v>
      </c>
      <c r="I843" s="37" t="s">
        <v>3423</v>
      </c>
      <c r="J843" s="53">
        <v>209904</v>
      </c>
    </row>
    <row r="844" spans="1:10" x14ac:dyDescent="0.25">
      <c r="A844" s="37">
        <v>815</v>
      </c>
      <c r="B844" s="37">
        <v>1222100000</v>
      </c>
      <c r="C844" s="37">
        <v>1245296</v>
      </c>
      <c r="D844" s="37" t="s">
        <v>650</v>
      </c>
      <c r="E844" s="37" t="s">
        <v>3424</v>
      </c>
      <c r="F844" s="37">
        <v>0</v>
      </c>
      <c r="G844" s="37" t="s">
        <v>159</v>
      </c>
      <c r="H844" s="37" t="s">
        <v>4669</v>
      </c>
      <c r="I844" s="37" t="s">
        <v>3423</v>
      </c>
      <c r="J844" s="53">
        <v>1395246</v>
      </c>
    </row>
    <row r="845" spans="1:10" x14ac:dyDescent="0.25">
      <c r="A845" s="37">
        <v>815</v>
      </c>
      <c r="B845" s="37">
        <v>1222100000</v>
      </c>
      <c r="C845" s="37">
        <v>1245563</v>
      </c>
      <c r="D845" s="37" t="s">
        <v>4670</v>
      </c>
      <c r="E845" s="37" t="s">
        <v>3424</v>
      </c>
      <c r="F845" s="37">
        <v>0</v>
      </c>
      <c r="G845" s="37" t="s">
        <v>159</v>
      </c>
      <c r="H845" s="37" t="s">
        <v>4671</v>
      </c>
      <c r="I845" s="37" t="s">
        <v>3423</v>
      </c>
      <c r="J845" s="53">
        <v>196020</v>
      </c>
    </row>
    <row r="846" spans="1:10" x14ac:dyDescent="0.25">
      <c r="A846" s="37">
        <v>815</v>
      </c>
      <c r="B846" s="37">
        <v>1222100000</v>
      </c>
      <c r="C846" s="37">
        <v>1245582</v>
      </c>
      <c r="D846" s="37" t="s">
        <v>4672</v>
      </c>
      <c r="E846" s="37" t="s">
        <v>3424</v>
      </c>
      <c r="F846" s="37">
        <v>0</v>
      </c>
      <c r="G846" s="37" t="s">
        <v>159</v>
      </c>
      <c r="H846" s="37" t="s">
        <v>4673</v>
      </c>
      <c r="I846" s="37" t="s">
        <v>3423</v>
      </c>
      <c r="J846" s="53">
        <v>342132</v>
      </c>
    </row>
    <row r="847" spans="1:10" x14ac:dyDescent="0.25">
      <c r="A847" s="37">
        <v>815</v>
      </c>
      <c r="B847" s="37">
        <v>1222100000</v>
      </c>
      <c r="C847" s="37">
        <v>1245620</v>
      </c>
      <c r="D847" s="37" t="s">
        <v>5872</v>
      </c>
      <c r="E847" s="37" t="s">
        <v>3424</v>
      </c>
      <c r="F847" s="37">
        <v>0</v>
      </c>
      <c r="G847" s="37" t="s">
        <v>2283</v>
      </c>
      <c r="H847" s="37" t="s">
        <v>5873</v>
      </c>
      <c r="I847" s="37" t="s">
        <v>3423</v>
      </c>
      <c r="J847" s="53">
        <v>32412</v>
      </c>
    </row>
    <row r="848" spans="1:10" x14ac:dyDescent="0.25">
      <c r="A848" s="37">
        <v>815</v>
      </c>
      <c r="B848" s="37">
        <v>1222100000</v>
      </c>
      <c r="C848" s="37">
        <v>1245669</v>
      </c>
      <c r="D848" s="37" t="s">
        <v>5874</v>
      </c>
      <c r="E848" s="37" t="s">
        <v>3424</v>
      </c>
      <c r="F848" s="37">
        <v>0</v>
      </c>
      <c r="G848" s="37" t="s">
        <v>159</v>
      </c>
      <c r="H848" s="37" t="s">
        <v>5875</v>
      </c>
      <c r="I848" s="37" t="s">
        <v>3423</v>
      </c>
      <c r="J848" s="53">
        <v>11388</v>
      </c>
    </row>
    <row r="849" spans="1:10" x14ac:dyDescent="0.25">
      <c r="A849" s="37">
        <v>815</v>
      </c>
      <c r="B849" s="37">
        <v>1222100000</v>
      </c>
      <c r="C849" s="37">
        <v>1245683</v>
      </c>
      <c r="D849" s="37" t="s">
        <v>4674</v>
      </c>
      <c r="E849" s="37" t="s">
        <v>3424</v>
      </c>
      <c r="F849" s="37">
        <v>0</v>
      </c>
      <c r="G849" s="37" t="s">
        <v>3540</v>
      </c>
      <c r="H849" s="37" t="s">
        <v>4675</v>
      </c>
      <c r="I849" s="37" t="s">
        <v>3423</v>
      </c>
      <c r="J849" s="53">
        <v>143661.6</v>
      </c>
    </row>
    <row r="850" spans="1:10" x14ac:dyDescent="0.25">
      <c r="A850" s="37">
        <v>815</v>
      </c>
      <c r="B850" s="37">
        <v>1222100000</v>
      </c>
      <c r="C850" s="37">
        <v>1245684</v>
      </c>
      <c r="D850" s="37" t="s">
        <v>5876</v>
      </c>
      <c r="E850" s="37" t="s">
        <v>3424</v>
      </c>
      <c r="F850" s="37">
        <v>0</v>
      </c>
      <c r="G850" s="37" t="s">
        <v>3992</v>
      </c>
      <c r="H850" s="37" t="s">
        <v>5877</v>
      </c>
      <c r="I850" s="37" t="s">
        <v>3423</v>
      </c>
      <c r="J850" s="53">
        <v>75768</v>
      </c>
    </row>
    <row r="851" spans="1:10" x14ac:dyDescent="0.25">
      <c r="A851" s="37">
        <v>815</v>
      </c>
      <c r="B851" s="37">
        <v>1222100000</v>
      </c>
      <c r="C851" s="37">
        <v>1245721</v>
      </c>
      <c r="D851" s="37" t="s">
        <v>4676</v>
      </c>
      <c r="E851" s="37" t="s">
        <v>3424</v>
      </c>
      <c r="F851" s="37">
        <v>0</v>
      </c>
      <c r="G851" s="37" t="s">
        <v>3887</v>
      </c>
      <c r="H851" s="37" t="s">
        <v>4677</v>
      </c>
      <c r="I851" s="37" t="s">
        <v>3423</v>
      </c>
      <c r="J851" s="53">
        <v>89027.95</v>
      </c>
    </row>
    <row r="852" spans="1:10" x14ac:dyDescent="0.25">
      <c r="A852" s="37">
        <v>815</v>
      </c>
      <c r="B852" s="37">
        <v>1222100000</v>
      </c>
      <c r="C852" s="37">
        <v>1245764</v>
      </c>
      <c r="D852" s="37" t="s">
        <v>4678</v>
      </c>
      <c r="E852" s="37" t="s">
        <v>3424</v>
      </c>
      <c r="F852" s="37">
        <v>0</v>
      </c>
      <c r="G852" s="37" t="s">
        <v>159</v>
      </c>
      <c r="H852" s="37" t="s">
        <v>4679</v>
      </c>
      <c r="I852" s="37" t="s">
        <v>3423</v>
      </c>
      <c r="J852" s="53">
        <v>350792.88</v>
      </c>
    </row>
    <row r="853" spans="1:10" x14ac:dyDescent="0.25">
      <c r="A853" s="37">
        <v>815</v>
      </c>
      <c r="B853" s="37">
        <v>1222100000</v>
      </c>
      <c r="C853" s="37">
        <v>1245772</v>
      </c>
      <c r="D853" s="37" t="s">
        <v>5878</v>
      </c>
      <c r="E853" s="37" t="s">
        <v>3424</v>
      </c>
      <c r="F853" s="37">
        <v>0</v>
      </c>
      <c r="G853" s="37" t="s">
        <v>5879</v>
      </c>
      <c r="H853" s="37" t="s">
        <v>5880</v>
      </c>
      <c r="I853" s="37" t="s">
        <v>3423</v>
      </c>
      <c r="J853" s="53">
        <v>20909.990000000002</v>
      </c>
    </row>
    <row r="854" spans="1:10" x14ac:dyDescent="0.25">
      <c r="A854" s="37">
        <v>815</v>
      </c>
      <c r="B854" s="37">
        <v>1222100000</v>
      </c>
      <c r="C854" s="37">
        <v>1245852</v>
      </c>
      <c r="D854" s="37" t="s">
        <v>1417</v>
      </c>
      <c r="E854" s="37" t="s">
        <v>3424</v>
      </c>
      <c r="F854" s="37">
        <v>0</v>
      </c>
      <c r="G854" s="37" t="s">
        <v>159</v>
      </c>
      <c r="H854" s="37" t="s">
        <v>4680</v>
      </c>
      <c r="I854" s="37" t="s">
        <v>3423</v>
      </c>
      <c r="J854" s="53">
        <v>651202.6</v>
      </c>
    </row>
    <row r="855" spans="1:10" x14ac:dyDescent="0.25">
      <c r="A855" s="37">
        <v>815</v>
      </c>
      <c r="B855" s="37">
        <v>1222100000</v>
      </c>
      <c r="C855" s="37">
        <v>1245884</v>
      </c>
      <c r="D855" s="37" t="s">
        <v>5881</v>
      </c>
      <c r="E855" s="37" t="s">
        <v>3424</v>
      </c>
      <c r="F855" s="37">
        <v>0</v>
      </c>
      <c r="G855" s="37" t="s">
        <v>4701</v>
      </c>
      <c r="H855" s="37" t="s">
        <v>5882</v>
      </c>
      <c r="I855" s="37" t="s">
        <v>3423</v>
      </c>
      <c r="J855" s="53">
        <v>339870</v>
      </c>
    </row>
    <row r="856" spans="1:10" x14ac:dyDescent="0.25">
      <c r="A856" s="37">
        <v>815</v>
      </c>
      <c r="B856" s="37">
        <v>1222100000</v>
      </c>
      <c r="C856" s="37">
        <v>1245978</v>
      </c>
      <c r="D856" s="37" t="s">
        <v>5883</v>
      </c>
      <c r="E856" s="37" t="s">
        <v>3424</v>
      </c>
      <c r="F856" s="37">
        <v>0</v>
      </c>
      <c r="G856" s="37" t="s">
        <v>3492</v>
      </c>
      <c r="H856" s="37" t="s">
        <v>5884</v>
      </c>
      <c r="I856" s="37" t="s">
        <v>3423</v>
      </c>
      <c r="J856" s="53">
        <v>49320</v>
      </c>
    </row>
    <row r="857" spans="1:10" x14ac:dyDescent="0.25">
      <c r="A857" s="37">
        <v>815</v>
      </c>
      <c r="B857" s="37">
        <v>1222100000</v>
      </c>
      <c r="C857" s="37">
        <v>1245979</v>
      </c>
      <c r="D857" s="37" t="s">
        <v>271</v>
      </c>
      <c r="E857" s="37" t="s">
        <v>3424</v>
      </c>
      <c r="F857" s="37">
        <v>0</v>
      </c>
      <c r="G857" s="37" t="s">
        <v>3526</v>
      </c>
      <c r="H857" s="37" t="s">
        <v>5885</v>
      </c>
      <c r="I857" s="37" t="s">
        <v>3423</v>
      </c>
      <c r="J857" s="53">
        <v>21628.799999999999</v>
      </c>
    </row>
    <row r="858" spans="1:10" x14ac:dyDescent="0.25">
      <c r="A858" s="37">
        <v>815</v>
      </c>
      <c r="B858" s="37">
        <v>1222100000</v>
      </c>
      <c r="C858" s="37">
        <v>1245981</v>
      </c>
      <c r="D858" s="37" t="s">
        <v>4683</v>
      </c>
      <c r="E858" s="37" t="s">
        <v>3424</v>
      </c>
      <c r="F858" s="37">
        <v>0</v>
      </c>
      <c r="G858" s="37" t="s">
        <v>3455</v>
      </c>
      <c r="H858" s="37" t="s">
        <v>4684</v>
      </c>
      <c r="I858" s="37" t="s">
        <v>3423</v>
      </c>
      <c r="J858" s="53">
        <v>1029465</v>
      </c>
    </row>
    <row r="859" spans="1:10" x14ac:dyDescent="0.25">
      <c r="A859" s="37">
        <v>815</v>
      </c>
      <c r="B859" s="37">
        <v>1222100000</v>
      </c>
      <c r="C859" s="37">
        <v>1246006</v>
      </c>
      <c r="D859" s="37" t="s">
        <v>1693</v>
      </c>
      <c r="E859" s="37" t="s">
        <v>3424</v>
      </c>
      <c r="F859" s="37">
        <v>0</v>
      </c>
      <c r="G859" s="37" t="s">
        <v>3526</v>
      </c>
      <c r="H859" s="37" t="s">
        <v>4685</v>
      </c>
      <c r="I859" s="37" t="s">
        <v>3423</v>
      </c>
      <c r="J859" s="53">
        <v>2842566.07</v>
      </c>
    </row>
    <row r="860" spans="1:10" x14ac:dyDescent="0.25">
      <c r="A860" s="37">
        <v>815</v>
      </c>
      <c r="B860" s="37">
        <v>1222100000</v>
      </c>
      <c r="C860" s="37">
        <v>1246018</v>
      </c>
      <c r="D860" s="37" t="s">
        <v>5886</v>
      </c>
      <c r="E860" s="37" t="s">
        <v>3424</v>
      </c>
      <c r="F860" s="37">
        <v>0</v>
      </c>
      <c r="G860" s="37" t="s">
        <v>159</v>
      </c>
      <c r="H860" s="37" t="s">
        <v>5064</v>
      </c>
      <c r="I860" s="37" t="s">
        <v>3423</v>
      </c>
      <c r="J860" s="53">
        <v>33075</v>
      </c>
    </row>
    <row r="861" spans="1:10" x14ac:dyDescent="0.25">
      <c r="A861" s="37">
        <v>815</v>
      </c>
      <c r="B861" s="37">
        <v>1222100000</v>
      </c>
      <c r="C861" s="37">
        <v>1246019</v>
      </c>
      <c r="D861" s="37" t="s">
        <v>4686</v>
      </c>
      <c r="E861" s="37" t="s">
        <v>3424</v>
      </c>
      <c r="F861" s="37">
        <v>0</v>
      </c>
      <c r="G861" s="37" t="s">
        <v>3431</v>
      </c>
      <c r="H861" s="37" t="s">
        <v>4687</v>
      </c>
      <c r="I861" s="37" t="s">
        <v>3423</v>
      </c>
      <c r="J861" s="53">
        <v>1462044.6</v>
      </c>
    </row>
    <row r="862" spans="1:10" x14ac:dyDescent="0.25">
      <c r="A862" s="37">
        <v>815</v>
      </c>
      <c r="B862" s="37">
        <v>1222100000</v>
      </c>
      <c r="C862" s="37">
        <v>1246052</v>
      </c>
      <c r="D862" s="37" t="s">
        <v>863</v>
      </c>
      <c r="E862" s="37" t="s">
        <v>3424</v>
      </c>
      <c r="F862" s="37">
        <v>0</v>
      </c>
      <c r="G862" s="37" t="s">
        <v>3455</v>
      </c>
      <c r="H862" s="37" t="s">
        <v>4688</v>
      </c>
      <c r="I862" s="37" t="s">
        <v>3423</v>
      </c>
      <c r="J862" s="53">
        <v>2621052</v>
      </c>
    </row>
    <row r="863" spans="1:10" x14ac:dyDescent="0.25">
      <c r="A863" s="37">
        <v>815</v>
      </c>
      <c r="B863" s="37">
        <v>1222100000</v>
      </c>
      <c r="C863" s="37">
        <v>1246057</v>
      </c>
      <c r="D863" s="37" t="s">
        <v>4689</v>
      </c>
      <c r="E863" s="37" t="s">
        <v>3424</v>
      </c>
      <c r="F863" s="37">
        <v>0</v>
      </c>
      <c r="G863" s="37" t="s">
        <v>159</v>
      </c>
      <c r="H863" s="37" t="s">
        <v>4690</v>
      </c>
      <c r="I863" s="37" t="s">
        <v>3423</v>
      </c>
      <c r="J863" s="53">
        <v>840705.8</v>
      </c>
    </row>
    <row r="864" spans="1:10" x14ac:dyDescent="0.25">
      <c r="A864" s="37">
        <v>815</v>
      </c>
      <c r="B864" s="37">
        <v>1222100000</v>
      </c>
      <c r="C864" s="37">
        <v>1246131</v>
      </c>
      <c r="D864" s="37" t="s">
        <v>5887</v>
      </c>
      <c r="E864" s="37" t="s">
        <v>3424</v>
      </c>
      <c r="F864" s="37">
        <v>0</v>
      </c>
      <c r="G864" s="37" t="s">
        <v>143</v>
      </c>
      <c r="H864" s="37" t="s">
        <v>5888</v>
      </c>
      <c r="I864" s="37" t="s">
        <v>3423</v>
      </c>
      <c r="J864" s="53">
        <v>20669.88</v>
      </c>
    </row>
    <row r="865" spans="1:10" x14ac:dyDescent="0.25">
      <c r="A865" s="37">
        <v>815</v>
      </c>
      <c r="B865" s="37">
        <v>1222100000</v>
      </c>
      <c r="C865" s="37">
        <v>1246182</v>
      </c>
      <c r="D865" s="37" t="s">
        <v>2421</v>
      </c>
      <c r="E865" s="37" t="s">
        <v>3424</v>
      </c>
      <c r="F865" s="37">
        <v>0</v>
      </c>
      <c r="G865" s="37" t="s">
        <v>3455</v>
      </c>
      <c r="H865" s="37" t="s">
        <v>5889</v>
      </c>
      <c r="I865" s="37" t="s">
        <v>3423</v>
      </c>
      <c r="J865" s="53">
        <v>243479.95</v>
      </c>
    </row>
    <row r="866" spans="1:10" x14ac:dyDescent="0.25">
      <c r="A866" s="37">
        <v>815</v>
      </c>
      <c r="B866" s="37">
        <v>1222100000</v>
      </c>
      <c r="C866" s="37">
        <v>1246186</v>
      </c>
      <c r="D866" s="37" t="s">
        <v>369</v>
      </c>
      <c r="E866" s="37" t="s">
        <v>3424</v>
      </c>
      <c r="F866" s="37">
        <v>0</v>
      </c>
      <c r="G866" s="37" t="s">
        <v>3949</v>
      </c>
      <c r="H866" s="37" t="s">
        <v>5890</v>
      </c>
      <c r="I866" s="37" t="s">
        <v>3423</v>
      </c>
      <c r="J866" s="53">
        <v>24893.94</v>
      </c>
    </row>
    <row r="867" spans="1:10" x14ac:dyDescent="0.25">
      <c r="A867" s="37">
        <v>815</v>
      </c>
      <c r="B867" s="37">
        <v>1222100000</v>
      </c>
      <c r="C867" s="37">
        <v>1246197</v>
      </c>
      <c r="D867" s="37" t="s">
        <v>5891</v>
      </c>
      <c r="E867" s="37" t="s">
        <v>3424</v>
      </c>
      <c r="F867" s="37">
        <v>0</v>
      </c>
      <c r="G867" s="37" t="s">
        <v>3992</v>
      </c>
      <c r="H867" s="37" t="s">
        <v>5892</v>
      </c>
      <c r="I867" s="37" t="s">
        <v>3423</v>
      </c>
      <c r="J867" s="37">
        <v>-105780</v>
      </c>
    </row>
    <row r="868" spans="1:10" x14ac:dyDescent="0.25">
      <c r="A868" s="37">
        <v>815</v>
      </c>
      <c r="B868" s="37">
        <v>1222100000</v>
      </c>
      <c r="C868" s="37">
        <v>1246289</v>
      </c>
      <c r="D868" s="37" t="s">
        <v>5893</v>
      </c>
      <c r="E868" s="37" t="s">
        <v>3424</v>
      </c>
      <c r="F868" s="37">
        <v>0</v>
      </c>
      <c r="G868" s="37" t="s">
        <v>159</v>
      </c>
      <c r="H868" s="37" t="s">
        <v>5894</v>
      </c>
      <c r="I868" s="37" t="s">
        <v>3423</v>
      </c>
      <c r="J868" s="53">
        <v>29187</v>
      </c>
    </row>
    <row r="869" spans="1:10" x14ac:dyDescent="0.25">
      <c r="A869" s="37">
        <v>815</v>
      </c>
      <c r="B869" s="37">
        <v>1222100000</v>
      </c>
      <c r="C869" s="37">
        <v>1246353</v>
      </c>
      <c r="D869" s="37" t="s">
        <v>5895</v>
      </c>
      <c r="E869" s="37" t="s">
        <v>3424</v>
      </c>
      <c r="F869" s="37">
        <v>0</v>
      </c>
      <c r="G869" s="37" t="s">
        <v>159</v>
      </c>
      <c r="H869" s="37" t="s">
        <v>5896</v>
      </c>
      <c r="I869" s="37" t="s">
        <v>3423</v>
      </c>
      <c r="J869" s="53">
        <v>10440</v>
      </c>
    </row>
    <row r="870" spans="1:10" x14ac:dyDescent="0.25">
      <c r="A870" s="37">
        <v>815</v>
      </c>
      <c r="B870" s="37">
        <v>1222100000</v>
      </c>
      <c r="C870" s="37">
        <v>1246381</v>
      </c>
      <c r="D870" s="37" t="s">
        <v>1185</v>
      </c>
      <c r="E870" s="37" t="s">
        <v>3424</v>
      </c>
      <c r="F870" s="37">
        <v>0</v>
      </c>
      <c r="G870" s="37" t="s">
        <v>3442</v>
      </c>
      <c r="H870" s="37" t="s">
        <v>5897</v>
      </c>
      <c r="I870" s="37" t="s">
        <v>3423</v>
      </c>
      <c r="J870" s="53">
        <v>37764</v>
      </c>
    </row>
    <row r="871" spans="1:10" x14ac:dyDescent="0.25">
      <c r="A871" s="37">
        <v>815</v>
      </c>
      <c r="B871" s="37">
        <v>1222100000</v>
      </c>
      <c r="C871" s="37">
        <v>1246382</v>
      </c>
      <c r="D871" s="37" t="s">
        <v>1042</v>
      </c>
      <c r="E871" s="37" t="s">
        <v>3424</v>
      </c>
      <c r="F871" s="37">
        <v>0</v>
      </c>
      <c r="G871" s="37" t="s">
        <v>3448</v>
      </c>
      <c r="H871" s="37" t="s">
        <v>5898</v>
      </c>
      <c r="I871" s="37" t="s">
        <v>3423</v>
      </c>
      <c r="J871" s="53">
        <v>48360</v>
      </c>
    </row>
    <row r="872" spans="1:10" x14ac:dyDescent="0.25">
      <c r="A872" s="37">
        <v>815</v>
      </c>
      <c r="B872" s="37">
        <v>1222100000</v>
      </c>
      <c r="C872" s="37">
        <v>1246416</v>
      </c>
      <c r="D872" s="37" t="s">
        <v>4695</v>
      </c>
      <c r="E872" s="37" t="s">
        <v>3424</v>
      </c>
      <c r="F872" s="37">
        <v>0</v>
      </c>
      <c r="G872" s="37" t="s">
        <v>4215</v>
      </c>
      <c r="H872" s="37" t="s">
        <v>4696</v>
      </c>
      <c r="I872" s="37" t="s">
        <v>3423</v>
      </c>
      <c r="J872" s="53">
        <v>18642963.370000001</v>
      </c>
    </row>
    <row r="873" spans="1:10" x14ac:dyDescent="0.25">
      <c r="A873" s="37">
        <v>815</v>
      </c>
      <c r="B873" s="37">
        <v>1222100000</v>
      </c>
      <c r="C873" s="37">
        <v>1246424</v>
      </c>
      <c r="D873" s="37" t="s">
        <v>4697</v>
      </c>
      <c r="E873" s="37" t="s">
        <v>3424</v>
      </c>
      <c r="F873" s="37">
        <v>0</v>
      </c>
      <c r="G873" s="37" t="s">
        <v>159</v>
      </c>
      <c r="H873" s="37" t="s">
        <v>4698</v>
      </c>
      <c r="I873" s="37" t="s">
        <v>3423</v>
      </c>
      <c r="J873" s="53">
        <v>45367337.359999999</v>
      </c>
    </row>
    <row r="874" spans="1:10" x14ac:dyDescent="0.25">
      <c r="A874" s="37">
        <v>815</v>
      </c>
      <c r="B874" s="37">
        <v>1222100000</v>
      </c>
      <c r="C874" s="37">
        <v>1246427</v>
      </c>
      <c r="D874" s="37" t="s">
        <v>2428</v>
      </c>
      <c r="E874" s="37" t="s">
        <v>3424</v>
      </c>
      <c r="F874" s="37">
        <v>0</v>
      </c>
      <c r="G874" s="37" t="s">
        <v>159</v>
      </c>
      <c r="H874" s="37" t="s">
        <v>5899</v>
      </c>
      <c r="I874" s="37" t="s">
        <v>3423</v>
      </c>
      <c r="J874" s="53">
        <v>330336</v>
      </c>
    </row>
    <row r="875" spans="1:10" x14ac:dyDescent="0.25">
      <c r="A875" s="37">
        <v>815</v>
      </c>
      <c r="B875" s="37">
        <v>1222100000</v>
      </c>
      <c r="C875" s="37">
        <v>1246472</v>
      </c>
      <c r="D875" s="37" t="s">
        <v>4699</v>
      </c>
      <c r="E875" s="37" t="s">
        <v>3424</v>
      </c>
      <c r="F875" s="37">
        <v>0</v>
      </c>
      <c r="G875" s="37" t="s">
        <v>4215</v>
      </c>
      <c r="H875" s="37" t="s">
        <v>4700</v>
      </c>
      <c r="I875" s="37" t="s">
        <v>3423</v>
      </c>
      <c r="J875" s="53">
        <v>2449438.4</v>
      </c>
    </row>
    <row r="876" spans="1:10" x14ac:dyDescent="0.25">
      <c r="A876" s="37">
        <v>815</v>
      </c>
      <c r="B876" s="37">
        <v>1222100000</v>
      </c>
      <c r="C876" s="37">
        <v>1246553</v>
      </c>
      <c r="D876" s="37" t="s">
        <v>589</v>
      </c>
      <c r="E876" s="37" t="s">
        <v>3424</v>
      </c>
      <c r="F876" s="37">
        <v>0</v>
      </c>
      <c r="G876" s="37" t="s">
        <v>159</v>
      </c>
      <c r="H876" s="37" t="s">
        <v>5900</v>
      </c>
      <c r="I876" s="37" t="s">
        <v>3423</v>
      </c>
      <c r="J876" s="53">
        <v>158034</v>
      </c>
    </row>
    <row r="877" spans="1:10" x14ac:dyDescent="0.25">
      <c r="A877" s="37">
        <v>815</v>
      </c>
      <c r="B877" s="37">
        <v>1222100000</v>
      </c>
      <c r="C877" s="37">
        <v>1246626</v>
      </c>
      <c r="D877" s="37" t="s">
        <v>633</v>
      </c>
      <c r="E877" s="37" t="s">
        <v>3424</v>
      </c>
      <c r="F877" s="37">
        <v>0</v>
      </c>
      <c r="G877" s="37" t="s">
        <v>4701</v>
      </c>
      <c r="H877" s="37" t="s">
        <v>4702</v>
      </c>
      <c r="I877" s="37" t="s">
        <v>3423</v>
      </c>
      <c r="J877" s="53">
        <v>89208</v>
      </c>
    </row>
    <row r="878" spans="1:10" x14ac:dyDescent="0.25">
      <c r="A878" s="37">
        <v>815</v>
      </c>
      <c r="B878" s="37">
        <v>1222100000</v>
      </c>
      <c r="C878" s="37">
        <v>1246631</v>
      </c>
      <c r="D878" s="37" t="s">
        <v>5901</v>
      </c>
      <c r="E878" s="37" t="s">
        <v>3424</v>
      </c>
      <c r="F878" s="37">
        <v>0</v>
      </c>
      <c r="G878" s="37" t="s">
        <v>159</v>
      </c>
      <c r="H878" s="37" t="s">
        <v>5902</v>
      </c>
      <c r="I878" s="37" t="s">
        <v>3423</v>
      </c>
      <c r="J878" s="53">
        <v>13581</v>
      </c>
    </row>
    <row r="879" spans="1:10" x14ac:dyDescent="0.25">
      <c r="A879" s="37">
        <v>815</v>
      </c>
      <c r="B879" s="37">
        <v>1222100000</v>
      </c>
      <c r="C879" s="37">
        <v>1246699</v>
      </c>
      <c r="D879" s="37" t="s">
        <v>4703</v>
      </c>
      <c r="E879" s="37" t="s">
        <v>3424</v>
      </c>
      <c r="F879" s="37">
        <v>0</v>
      </c>
      <c r="G879" s="37" t="s">
        <v>159</v>
      </c>
      <c r="H879" s="37" t="s">
        <v>4704</v>
      </c>
      <c r="I879" s="37" t="s">
        <v>3423</v>
      </c>
      <c r="J879" s="53">
        <v>4905.3599999999997</v>
      </c>
    </row>
    <row r="880" spans="1:10" x14ac:dyDescent="0.25">
      <c r="A880" s="37">
        <v>815</v>
      </c>
      <c r="B880" s="37">
        <v>1222100000</v>
      </c>
      <c r="C880" s="37">
        <v>1246707</v>
      </c>
      <c r="D880" s="37" t="s">
        <v>4705</v>
      </c>
      <c r="E880" s="37" t="s">
        <v>3424</v>
      </c>
      <c r="F880" s="37">
        <v>0</v>
      </c>
      <c r="G880" s="37" t="s">
        <v>159</v>
      </c>
      <c r="H880" s="37" t="s">
        <v>4706</v>
      </c>
      <c r="I880" s="37" t="s">
        <v>3423</v>
      </c>
      <c r="J880" s="53">
        <v>581938.80000000005</v>
      </c>
    </row>
    <row r="881" spans="1:10" x14ac:dyDescent="0.25">
      <c r="A881" s="37">
        <v>815</v>
      </c>
      <c r="B881" s="37">
        <v>1222100000</v>
      </c>
      <c r="C881" s="37">
        <v>1246774</v>
      </c>
      <c r="D881" s="37" t="s">
        <v>1358</v>
      </c>
      <c r="E881" s="37" t="s">
        <v>3424</v>
      </c>
      <c r="F881" s="37">
        <v>0</v>
      </c>
      <c r="G881" s="37" t="s">
        <v>143</v>
      </c>
      <c r="H881" s="37" t="s">
        <v>4707</v>
      </c>
      <c r="I881" s="37" t="s">
        <v>3423</v>
      </c>
      <c r="J881" s="53">
        <v>155436</v>
      </c>
    </row>
    <row r="882" spans="1:10" x14ac:dyDescent="0.25">
      <c r="A882" s="37">
        <v>815</v>
      </c>
      <c r="B882" s="37">
        <v>1222100000</v>
      </c>
      <c r="C882" s="37">
        <v>1246813</v>
      </c>
      <c r="D882" s="37" t="s">
        <v>5903</v>
      </c>
      <c r="E882" s="37" t="s">
        <v>3424</v>
      </c>
      <c r="F882" s="37">
        <v>0</v>
      </c>
      <c r="G882" s="37" t="s">
        <v>4121</v>
      </c>
      <c r="H882" s="37" t="s">
        <v>5904</v>
      </c>
      <c r="I882" s="37" t="s">
        <v>3423</v>
      </c>
      <c r="J882" s="53">
        <v>75894</v>
      </c>
    </row>
    <row r="883" spans="1:10" x14ac:dyDescent="0.25">
      <c r="A883" s="37">
        <v>815</v>
      </c>
      <c r="B883" s="37">
        <v>1222100000</v>
      </c>
      <c r="C883" s="37">
        <v>1246850</v>
      </c>
      <c r="D883" s="37" t="s">
        <v>5905</v>
      </c>
      <c r="E883" s="37" t="s">
        <v>3424</v>
      </c>
      <c r="F883" s="37">
        <v>0</v>
      </c>
      <c r="G883" s="37" t="s">
        <v>3455</v>
      </c>
      <c r="H883" s="37" t="s">
        <v>5906</v>
      </c>
      <c r="I883" s="37" t="s">
        <v>3423</v>
      </c>
      <c r="J883" s="53">
        <v>1088651.1499999999</v>
      </c>
    </row>
    <row r="884" spans="1:10" x14ac:dyDescent="0.25">
      <c r="A884" s="37">
        <v>815</v>
      </c>
      <c r="B884" s="37">
        <v>1222100000</v>
      </c>
      <c r="C884" s="37">
        <v>1246858</v>
      </c>
      <c r="D884" s="37" t="s">
        <v>1173</v>
      </c>
      <c r="E884" s="37" t="s">
        <v>3424</v>
      </c>
      <c r="F884" s="37">
        <v>0</v>
      </c>
      <c r="G884" s="37" t="s">
        <v>159</v>
      </c>
      <c r="H884" s="37" t="s">
        <v>5907</v>
      </c>
      <c r="I884" s="37" t="s">
        <v>3423</v>
      </c>
      <c r="J884" s="53">
        <v>108276</v>
      </c>
    </row>
    <row r="885" spans="1:10" x14ac:dyDescent="0.25">
      <c r="A885" s="37">
        <v>815</v>
      </c>
      <c r="B885" s="37">
        <v>1222100000</v>
      </c>
      <c r="C885" s="37">
        <v>1246867</v>
      </c>
      <c r="D885" s="37" t="s">
        <v>1659</v>
      </c>
      <c r="E885" s="37" t="s">
        <v>3424</v>
      </c>
      <c r="F885" s="37">
        <v>0</v>
      </c>
      <c r="G885" s="37" t="s">
        <v>3588</v>
      </c>
      <c r="H885" s="37" t="s">
        <v>4708</v>
      </c>
      <c r="I885" s="37" t="s">
        <v>3423</v>
      </c>
      <c r="J885" s="53">
        <v>6348132.1100000003</v>
      </c>
    </row>
    <row r="886" spans="1:10" x14ac:dyDescent="0.25">
      <c r="A886" s="37">
        <v>815</v>
      </c>
      <c r="B886" s="37">
        <v>1222100000</v>
      </c>
      <c r="C886" s="37">
        <v>1246877</v>
      </c>
      <c r="D886" s="37" t="s">
        <v>1464</v>
      </c>
      <c r="E886" s="37" t="s">
        <v>3424</v>
      </c>
      <c r="F886" s="37">
        <v>0</v>
      </c>
      <c r="G886" s="37" t="s">
        <v>3492</v>
      </c>
      <c r="H886" s="37" t="s">
        <v>4709</v>
      </c>
      <c r="I886" s="37" t="s">
        <v>3423</v>
      </c>
      <c r="J886" s="53">
        <v>220806</v>
      </c>
    </row>
    <row r="887" spans="1:10" x14ac:dyDescent="0.25">
      <c r="A887" s="37">
        <v>815</v>
      </c>
      <c r="B887" s="37">
        <v>1222100000</v>
      </c>
      <c r="C887" s="37">
        <v>1246879</v>
      </c>
      <c r="D887" s="37" t="s">
        <v>5908</v>
      </c>
      <c r="E887" s="37" t="s">
        <v>3424</v>
      </c>
      <c r="F887" s="37">
        <v>0</v>
      </c>
      <c r="G887" s="37" t="s">
        <v>5909</v>
      </c>
      <c r="H887" s="37" t="s">
        <v>5910</v>
      </c>
      <c r="I887" s="37" t="s">
        <v>3423</v>
      </c>
      <c r="J887" s="53">
        <v>33480</v>
      </c>
    </row>
    <row r="888" spans="1:10" x14ac:dyDescent="0.25">
      <c r="A888" s="37">
        <v>815</v>
      </c>
      <c r="B888" s="37">
        <v>1222100000</v>
      </c>
      <c r="C888" s="37">
        <v>1246880</v>
      </c>
      <c r="D888" s="37" t="s">
        <v>5911</v>
      </c>
      <c r="E888" s="37" t="s">
        <v>3424</v>
      </c>
      <c r="F888" s="37">
        <v>0</v>
      </c>
      <c r="G888" s="37" t="s">
        <v>143</v>
      </c>
      <c r="H888" s="37" t="s">
        <v>5912</v>
      </c>
      <c r="I888" s="37" t="s">
        <v>3423</v>
      </c>
      <c r="J888" s="53">
        <v>57486</v>
      </c>
    </row>
    <row r="889" spans="1:10" x14ac:dyDescent="0.25">
      <c r="A889" s="37">
        <v>815</v>
      </c>
      <c r="B889" s="37">
        <v>1222100000</v>
      </c>
      <c r="C889" s="37">
        <v>1246907</v>
      </c>
      <c r="D889" s="37" t="s">
        <v>5913</v>
      </c>
      <c r="E889" s="37" t="s">
        <v>3424</v>
      </c>
      <c r="F889" s="37">
        <v>0</v>
      </c>
      <c r="G889" s="37" t="s">
        <v>3455</v>
      </c>
      <c r="H889" s="37" t="s">
        <v>5914</v>
      </c>
      <c r="I889" s="37" t="s">
        <v>3423</v>
      </c>
      <c r="J889" s="53">
        <v>17512.34</v>
      </c>
    </row>
    <row r="890" spans="1:10" x14ac:dyDescent="0.25">
      <c r="A890" s="37">
        <v>815</v>
      </c>
      <c r="B890" s="37">
        <v>1222100000</v>
      </c>
      <c r="C890" s="37">
        <v>1246908</v>
      </c>
      <c r="D890" s="37" t="s">
        <v>4710</v>
      </c>
      <c r="E890" s="37" t="s">
        <v>3424</v>
      </c>
      <c r="F890" s="37">
        <v>0</v>
      </c>
      <c r="G890" s="37" t="s">
        <v>159</v>
      </c>
      <c r="H890" s="37" t="s">
        <v>4711</v>
      </c>
      <c r="I890" s="37" t="s">
        <v>3423</v>
      </c>
      <c r="J890" s="53">
        <v>28193.56</v>
      </c>
    </row>
    <row r="891" spans="1:10" x14ac:dyDescent="0.25">
      <c r="A891" s="37">
        <v>815</v>
      </c>
      <c r="B891" s="37">
        <v>1222100000</v>
      </c>
      <c r="C891" s="37">
        <v>1246925</v>
      </c>
      <c r="D891" s="37" t="s">
        <v>388</v>
      </c>
      <c r="E891" s="37" t="s">
        <v>3424</v>
      </c>
      <c r="F891" s="37">
        <v>0</v>
      </c>
      <c r="G891" s="37" t="s">
        <v>4121</v>
      </c>
      <c r="H891" s="37" t="s">
        <v>4712</v>
      </c>
      <c r="I891" s="37" t="s">
        <v>3423</v>
      </c>
      <c r="J891" s="53">
        <v>452734.08</v>
      </c>
    </row>
    <row r="892" spans="1:10" x14ac:dyDescent="0.25">
      <c r="A892" s="37">
        <v>815</v>
      </c>
      <c r="B892" s="37">
        <v>1222100000</v>
      </c>
      <c r="C892" s="37">
        <v>1246926</v>
      </c>
      <c r="D892" s="37" t="s">
        <v>533</v>
      </c>
      <c r="E892" s="37" t="s">
        <v>3424</v>
      </c>
      <c r="F892" s="37">
        <v>0</v>
      </c>
      <c r="G892" s="37" t="s">
        <v>3442</v>
      </c>
      <c r="H892" s="37" t="s">
        <v>5915</v>
      </c>
      <c r="I892" s="37" t="s">
        <v>3423</v>
      </c>
      <c r="J892" s="53">
        <v>21248.06</v>
      </c>
    </row>
    <row r="893" spans="1:10" x14ac:dyDescent="0.25">
      <c r="A893" s="37">
        <v>815</v>
      </c>
      <c r="B893" s="37">
        <v>1222100000</v>
      </c>
      <c r="C893" s="37">
        <v>1246938</v>
      </c>
      <c r="D893" s="37" t="s">
        <v>5916</v>
      </c>
      <c r="E893" s="37" t="s">
        <v>3424</v>
      </c>
      <c r="F893" s="37">
        <v>0</v>
      </c>
      <c r="G893" s="37" t="s">
        <v>157</v>
      </c>
      <c r="H893" s="37" t="s">
        <v>5917</v>
      </c>
      <c r="I893" s="37" t="s">
        <v>3423</v>
      </c>
      <c r="J893" s="53">
        <v>34632</v>
      </c>
    </row>
    <row r="894" spans="1:10" x14ac:dyDescent="0.25">
      <c r="A894" s="37">
        <v>815</v>
      </c>
      <c r="B894" s="37">
        <v>1222100000</v>
      </c>
      <c r="C894" s="37">
        <v>1246939</v>
      </c>
      <c r="D894" s="37" t="s">
        <v>5918</v>
      </c>
      <c r="E894" s="37" t="s">
        <v>3424</v>
      </c>
      <c r="F894" s="37">
        <v>0</v>
      </c>
      <c r="G894" s="37" t="s">
        <v>159</v>
      </c>
      <c r="H894" s="37" t="s">
        <v>5919</v>
      </c>
      <c r="I894" s="37" t="s">
        <v>3423</v>
      </c>
      <c r="J894" s="53">
        <v>472583.86</v>
      </c>
    </row>
    <row r="895" spans="1:10" x14ac:dyDescent="0.25">
      <c r="A895" s="37">
        <v>815</v>
      </c>
      <c r="B895" s="37">
        <v>1222100000</v>
      </c>
      <c r="C895" s="37">
        <v>1246943</v>
      </c>
      <c r="D895" s="37" t="s">
        <v>5920</v>
      </c>
      <c r="E895" s="37" t="s">
        <v>3424</v>
      </c>
      <c r="F895" s="37">
        <v>0</v>
      </c>
      <c r="G895" s="37" t="s">
        <v>3683</v>
      </c>
      <c r="H895" s="37" t="s">
        <v>5921</v>
      </c>
      <c r="I895" s="37" t="s">
        <v>3423</v>
      </c>
      <c r="J895" s="53">
        <v>13485</v>
      </c>
    </row>
    <row r="896" spans="1:10" x14ac:dyDescent="0.25">
      <c r="A896" s="37">
        <v>815</v>
      </c>
      <c r="B896" s="37">
        <v>1222100000</v>
      </c>
      <c r="C896" s="37">
        <v>1246995</v>
      </c>
      <c r="D896" s="37" t="s">
        <v>5922</v>
      </c>
      <c r="E896" s="37" t="s">
        <v>3424</v>
      </c>
      <c r="F896" s="37">
        <v>0</v>
      </c>
      <c r="G896" s="37" t="s">
        <v>3683</v>
      </c>
      <c r="H896" s="37" t="s">
        <v>5923</v>
      </c>
      <c r="I896" s="37" t="s">
        <v>3423</v>
      </c>
      <c r="J896" s="53">
        <v>7344</v>
      </c>
    </row>
    <row r="897" spans="1:10" x14ac:dyDescent="0.25">
      <c r="A897" s="37">
        <v>815</v>
      </c>
      <c r="B897" s="37">
        <v>1222100000</v>
      </c>
      <c r="C897" s="37">
        <v>1247033</v>
      </c>
      <c r="D897" s="37" t="s">
        <v>4713</v>
      </c>
      <c r="E897" s="37" t="s">
        <v>3424</v>
      </c>
      <c r="F897" s="37">
        <v>0</v>
      </c>
      <c r="G897" s="37" t="s">
        <v>4714</v>
      </c>
      <c r="H897" s="37" t="s">
        <v>4715</v>
      </c>
      <c r="I897" s="37" t="s">
        <v>3423</v>
      </c>
      <c r="J897" s="53">
        <v>1455912</v>
      </c>
    </row>
    <row r="898" spans="1:10" x14ac:dyDescent="0.25">
      <c r="A898" s="37">
        <v>815</v>
      </c>
      <c r="B898" s="37">
        <v>1222100000</v>
      </c>
      <c r="C898" s="37">
        <v>1247050</v>
      </c>
      <c r="D898" s="37" t="s">
        <v>4716</v>
      </c>
      <c r="E898" s="37" t="s">
        <v>3424</v>
      </c>
      <c r="F898" s="37">
        <v>0</v>
      </c>
      <c r="G898" s="37" t="s">
        <v>3455</v>
      </c>
      <c r="H898" s="37" t="s">
        <v>4717</v>
      </c>
      <c r="I898" s="37" t="s">
        <v>3423</v>
      </c>
      <c r="J898" s="53">
        <v>634014.71999999997</v>
      </c>
    </row>
    <row r="899" spans="1:10" x14ac:dyDescent="0.25">
      <c r="A899" s="37">
        <v>815</v>
      </c>
      <c r="B899" s="37">
        <v>1222100000</v>
      </c>
      <c r="C899" s="37">
        <v>1247068</v>
      </c>
      <c r="D899" s="37" t="s">
        <v>5924</v>
      </c>
      <c r="E899" s="37" t="s">
        <v>3424</v>
      </c>
      <c r="F899" s="37">
        <v>0</v>
      </c>
      <c r="G899" s="37" t="s">
        <v>3526</v>
      </c>
      <c r="H899" s="37" t="s">
        <v>5925</v>
      </c>
      <c r="I899" s="37" t="s">
        <v>3423</v>
      </c>
      <c r="J899" s="53">
        <v>29430</v>
      </c>
    </row>
    <row r="900" spans="1:10" x14ac:dyDescent="0.25">
      <c r="A900" s="37">
        <v>815</v>
      </c>
      <c r="B900" s="37">
        <v>1222100000</v>
      </c>
      <c r="C900" s="37">
        <v>1247070</v>
      </c>
      <c r="D900" s="37" t="s">
        <v>5926</v>
      </c>
      <c r="E900" s="37" t="s">
        <v>3424</v>
      </c>
      <c r="F900" s="37">
        <v>0</v>
      </c>
      <c r="G900" s="37" t="s">
        <v>3992</v>
      </c>
      <c r="H900" s="37" t="s">
        <v>5927</v>
      </c>
      <c r="I900" s="37" t="s">
        <v>3423</v>
      </c>
      <c r="J900" s="53">
        <v>240138.72</v>
      </c>
    </row>
    <row r="901" spans="1:10" x14ac:dyDescent="0.25">
      <c r="A901" s="37">
        <v>815</v>
      </c>
      <c r="B901" s="37">
        <v>1222100000</v>
      </c>
      <c r="C901" s="37">
        <v>1247090</v>
      </c>
      <c r="D901" s="37" t="s">
        <v>5928</v>
      </c>
      <c r="E901" s="37" t="s">
        <v>3424</v>
      </c>
      <c r="F901" s="37">
        <v>0</v>
      </c>
      <c r="G901" s="37" t="s">
        <v>159</v>
      </c>
      <c r="H901" s="37" t="s">
        <v>5929</v>
      </c>
      <c r="I901" s="37" t="s">
        <v>3423</v>
      </c>
      <c r="J901" s="53">
        <v>11016</v>
      </c>
    </row>
    <row r="902" spans="1:10" x14ac:dyDescent="0.25">
      <c r="A902" s="37">
        <v>815</v>
      </c>
      <c r="B902" s="37">
        <v>1222100000</v>
      </c>
      <c r="C902" s="37">
        <v>1247111</v>
      </c>
      <c r="D902" s="37" t="s">
        <v>5930</v>
      </c>
      <c r="E902" s="37" t="s">
        <v>3424</v>
      </c>
      <c r="F902" s="37">
        <v>0</v>
      </c>
      <c r="G902" s="37" t="s">
        <v>157</v>
      </c>
      <c r="H902" s="37" t="s">
        <v>5931</v>
      </c>
      <c r="I902" s="37" t="s">
        <v>3423</v>
      </c>
      <c r="J902" s="53">
        <v>57485.86</v>
      </c>
    </row>
    <row r="903" spans="1:10" x14ac:dyDescent="0.25">
      <c r="A903" s="37">
        <v>815</v>
      </c>
      <c r="B903" s="37">
        <v>1222100000</v>
      </c>
      <c r="C903" s="37">
        <v>1247127</v>
      </c>
      <c r="D903" s="37" t="s">
        <v>5932</v>
      </c>
      <c r="E903" s="37" t="s">
        <v>3424</v>
      </c>
      <c r="F903" s="37">
        <v>0</v>
      </c>
      <c r="G903" s="37" t="s">
        <v>5933</v>
      </c>
      <c r="H903" s="37" t="s">
        <v>5934</v>
      </c>
      <c r="I903" s="37" t="s">
        <v>3423</v>
      </c>
      <c r="J903" s="53">
        <v>24789.7</v>
      </c>
    </row>
    <row r="904" spans="1:10" x14ac:dyDescent="0.25">
      <c r="A904" s="37">
        <v>815</v>
      </c>
      <c r="B904" s="37">
        <v>1222100000</v>
      </c>
      <c r="C904" s="37">
        <v>1247176</v>
      </c>
      <c r="D904" s="37" t="s">
        <v>704</v>
      </c>
      <c r="E904" s="37" t="s">
        <v>3424</v>
      </c>
      <c r="F904" s="37">
        <v>0</v>
      </c>
      <c r="G904" s="37" t="s">
        <v>159</v>
      </c>
      <c r="H904" s="37" t="s">
        <v>5935</v>
      </c>
      <c r="I904" s="37" t="s">
        <v>3423</v>
      </c>
      <c r="J904" s="53">
        <v>392933.98</v>
      </c>
    </row>
    <row r="905" spans="1:10" x14ac:dyDescent="0.25">
      <c r="A905" s="37">
        <v>815</v>
      </c>
      <c r="B905" s="37">
        <v>1222100000</v>
      </c>
      <c r="C905" s="37">
        <v>1247183</v>
      </c>
      <c r="D905" s="37" t="s">
        <v>5936</v>
      </c>
      <c r="E905" s="37" t="s">
        <v>3424</v>
      </c>
      <c r="F905" s="37">
        <v>0</v>
      </c>
      <c r="G905" s="37" t="s">
        <v>3478</v>
      </c>
      <c r="H905" s="37" t="s">
        <v>5937</v>
      </c>
      <c r="I905" s="37" t="s">
        <v>3423</v>
      </c>
      <c r="J905" s="53">
        <v>108496.02</v>
      </c>
    </row>
    <row r="906" spans="1:10" x14ac:dyDescent="0.25">
      <c r="A906" s="37">
        <v>815</v>
      </c>
      <c r="B906" s="37">
        <v>1222100000</v>
      </c>
      <c r="C906" s="37">
        <v>1247191</v>
      </c>
      <c r="D906" s="37" t="s">
        <v>4718</v>
      </c>
      <c r="E906" s="37" t="s">
        <v>3424</v>
      </c>
      <c r="F906" s="37">
        <v>0</v>
      </c>
      <c r="G906" s="37" t="s">
        <v>159</v>
      </c>
      <c r="H906" s="37" t="s">
        <v>3630</v>
      </c>
      <c r="I906" s="37" t="s">
        <v>3423</v>
      </c>
      <c r="J906" s="53">
        <v>2135361.6</v>
      </c>
    </row>
    <row r="907" spans="1:10" x14ac:dyDescent="0.25">
      <c r="A907" s="37">
        <v>815</v>
      </c>
      <c r="B907" s="37">
        <v>1222100000</v>
      </c>
      <c r="C907" s="37">
        <v>1247202</v>
      </c>
      <c r="D907" s="37" t="s">
        <v>1635</v>
      </c>
      <c r="E907" s="37" t="s">
        <v>3424</v>
      </c>
      <c r="F907" s="37">
        <v>0</v>
      </c>
      <c r="G907" s="37" t="s">
        <v>3455</v>
      </c>
      <c r="H907" s="37" t="s">
        <v>4719</v>
      </c>
      <c r="I907" s="37" t="s">
        <v>3423</v>
      </c>
      <c r="J907" s="53">
        <v>3287881.21</v>
      </c>
    </row>
    <row r="908" spans="1:10" x14ac:dyDescent="0.25">
      <c r="A908" s="37">
        <v>815</v>
      </c>
      <c r="B908" s="37">
        <v>1222100000</v>
      </c>
      <c r="C908" s="37">
        <v>1247209</v>
      </c>
      <c r="D908" s="37" t="s">
        <v>324</v>
      </c>
      <c r="E908" s="37" t="s">
        <v>3424</v>
      </c>
      <c r="F908" s="37">
        <v>0</v>
      </c>
      <c r="G908" s="37" t="s">
        <v>3478</v>
      </c>
      <c r="H908" s="37" t="s">
        <v>5938</v>
      </c>
      <c r="I908" s="37" t="s">
        <v>3423</v>
      </c>
      <c r="J908" s="53">
        <v>106106.35</v>
      </c>
    </row>
    <row r="909" spans="1:10" x14ac:dyDescent="0.25">
      <c r="A909" s="37">
        <v>815</v>
      </c>
      <c r="B909" s="37">
        <v>1222100000</v>
      </c>
      <c r="C909" s="37">
        <v>1247214</v>
      </c>
      <c r="D909" s="37" t="s">
        <v>906</v>
      </c>
      <c r="E909" s="37" t="s">
        <v>3424</v>
      </c>
      <c r="F909" s="37">
        <v>0</v>
      </c>
      <c r="G909" s="37" t="s">
        <v>159</v>
      </c>
      <c r="H909" s="37" t="s">
        <v>5939</v>
      </c>
      <c r="I909" s="37" t="s">
        <v>3423</v>
      </c>
      <c r="J909" s="53">
        <v>433769.95</v>
      </c>
    </row>
    <row r="910" spans="1:10" x14ac:dyDescent="0.25">
      <c r="A910" s="37">
        <v>815</v>
      </c>
      <c r="B910" s="37">
        <v>1222100000</v>
      </c>
      <c r="C910" s="37">
        <v>1247284</v>
      </c>
      <c r="D910" s="37" t="s">
        <v>5940</v>
      </c>
      <c r="E910" s="37" t="s">
        <v>3424</v>
      </c>
      <c r="F910" s="37">
        <v>0</v>
      </c>
      <c r="G910" s="37" t="s">
        <v>3683</v>
      </c>
      <c r="H910" s="37" t="s">
        <v>5941</v>
      </c>
      <c r="I910" s="37" t="s">
        <v>3423</v>
      </c>
      <c r="J910" s="53">
        <v>20196</v>
      </c>
    </row>
    <row r="911" spans="1:10" x14ac:dyDescent="0.25">
      <c r="A911" s="37">
        <v>815</v>
      </c>
      <c r="B911" s="37">
        <v>1222100000</v>
      </c>
      <c r="C911" s="37">
        <v>1247334</v>
      </c>
      <c r="D911" s="37" t="s">
        <v>5942</v>
      </c>
      <c r="E911" s="37" t="s">
        <v>3424</v>
      </c>
      <c r="F911" s="37">
        <v>0</v>
      </c>
      <c r="G911" s="37" t="s">
        <v>143</v>
      </c>
      <c r="H911" s="37" t="s">
        <v>5943</v>
      </c>
      <c r="I911" s="37" t="s">
        <v>3423</v>
      </c>
      <c r="J911" s="53">
        <v>337776</v>
      </c>
    </row>
    <row r="912" spans="1:10" x14ac:dyDescent="0.25">
      <c r="A912" s="37">
        <v>815</v>
      </c>
      <c r="B912" s="37">
        <v>1222100000</v>
      </c>
      <c r="C912" s="37">
        <v>1247336</v>
      </c>
      <c r="D912" s="37" t="s">
        <v>5944</v>
      </c>
      <c r="E912" s="37" t="s">
        <v>3424</v>
      </c>
      <c r="F912" s="37">
        <v>0</v>
      </c>
      <c r="G912" s="37" t="s">
        <v>5394</v>
      </c>
      <c r="H912" s="37" t="s">
        <v>5945</v>
      </c>
      <c r="I912" s="37" t="s">
        <v>3423</v>
      </c>
      <c r="J912" s="53">
        <v>52586.720000000001</v>
      </c>
    </row>
    <row r="913" spans="1:10" x14ac:dyDescent="0.25">
      <c r="A913" s="37">
        <v>815</v>
      </c>
      <c r="B913" s="37">
        <v>1222100000</v>
      </c>
      <c r="C913" s="37">
        <v>1247338</v>
      </c>
      <c r="D913" s="37" t="s">
        <v>5946</v>
      </c>
      <c r="E913" s="37" t="s">
        <v>3424</v>
      </c>
      <c r="F913" s="37">
        <v>0</v>
      </c>
      <c r="G913" s="37" t="s">
        <v>3478</v>
      </c>
      <c r="H913" s="37" t="s">
        <v>5947</v>
      </c>
      <c r="I913" s="37" t="s">
        <v>3423</v>
      </c>
      <c r="J913" s="53">
        <v>68904</v>
      </c>
    </row>
    <row r="914" spans="1:10" x14ac:dyDescent="0.25">
      <c r="A914" s="37">
        <v>815</v>
      </c>
      <c r="B914" s="37">
        <v>1222100000</v>
      </c>
      <c r="C914" s="37">
        <v>1247339</v>
      </c>
      <c r="D914" s="37" t="s">
        <v>5948</v>
      </c>
      <c r="E914" s="37" t="s">
        <v>3424</v>
      </c>
      <c r="F914" s="37">
        <v>0</v>
      </c>
      <c r="G914" s="37" t="s">
        <v>3526</v>
      </c>
      <c r="H914" s="37" t="s">
        <v>5949</v>
      </c>
      <c r="I914" s="37" t="s">
        <v>3423</v>
      </c>
      <c r="J914" s="53">
        <v>42102</v>
      </c>
    </row>
    <row r="915" spans="1:10" x14ac:dyDescent="0.25">
      <c r="A915" s="37">
        <v>815</v>
      </c>
      <c r="B915" s="37">
        <v>1222100000</v>
      </c>
      <c r="C915" s="37">
        <v>1247357</v>
      </c>
      <c r="D915" s="37" t="s">
        <v>5950</v>
      </c>
      <c r="E915" s="37" t="s">
        <v>3424</v>
      </c>
      <c r="F915" s="37">
        <v>0</v>
      </c>
      <c r="G915" s="37" t="s">
        <v>159</v>
      </c>
      <c r="H915" s="37" t="s">
        <v>5951</v>
      </c>
      <c r="I915" s="37" t="s">
        <v>3423</v>
      </c>
      <c r="J915" s="53">
        <v>36081</v>
      </c>
    </row>
    <row r="916" spans="1:10" x14ac:dyDescent="0.25">
      <c r="A916" s="37">
        <v>815</v>
      </c>
      <c r="B916" s="37">
        <v>1222100000</v>
      </c>
      <c r="C916" s="37">
        <v>1247372</v>
      </c>
      <c r="D916" s="37" t="s">
        <v>5952</v>
      </c>
      <c r="E916" s="37" t="s">
        <v>3424</v>
      </c>
      <c r="F916" s="37">
        <v>0</v>
      </c>
      <c r="G916" s="37" t="s">
        <v>4041</v>
      </c>
      <c r="H916" s="37" t="s">
        <v>5953</v>
      </c>
      <c r="I916" s="37" t="s">
        <v>3423</v>
      </c>
      <c r="J916" s="53">
        <v>617166</v>
      </c>
    </row>
    <row r="917" spans="1:10" x14ac:dyDescent="0.25">
      <c r="A917" s="37">
        <v>815</v>
      </c>
      <c r="B917" s="37">
        <v>1222100000</v>
      </c>
      <c r="C917" s="37">
        <v>1247373</v>
      </c>
      <c r="D917" s="37" t="s">
        <v>5954</v>
      </c>
      <c r="E917" s="37" t="s">
        <v>3424</v>
      </c>
      <c r="F917" s="37">
        <v>0</v>
      </c>
      <c r="G917" s="37" t="s">
        <v>159</v>
      </c>
      <c r="H917" s="37" t="s">
        <v>5955</v>
      </c>
      <c r="I917" s="37" t="s">
        <v>3423</v>
      </c>
      <c r="J917" s="53">
        <v>72668.95</v>
      </c>
    </row>
    <row r="918" spans="1:10" x14ac:dyDescent="0.25">
      <c r="A918" s="37">
        <v>815</v>
      </c>
      <c r="B918" s="37">
        <v>1222100000</v>
      </c>
      <c r="C918" s="37">
        <v>1247375</v>
      </c>
      <c r="D918" s="37" t="s">
        <v>5956</v>
      </c>
      <c r="E918" s="37" t="s">
        <v>3424</v>
      </c>
      <c r="F918" s="37">
        <v>0</v>
      </c>
      <c r="G918" s="37" t="s">
        <v>159</v>
      </c>
      <c r="H918" s="37" t="s">
        <v>5957</v>
      </c>
      <c r="I918" s="37" t="s">
        <v>3423</v>
      </c>
      <c r="J918" s="53">
        <v>317262</v>
      </c>
    </row>
    <row r="919" spans="1:10" x14ac:dyDescent="0.25">
      <c r="A919" s="37">
        <v>815</v>
      </c>
      <c r="B919" s="37">
        <v>1222100000</v>
      </c>
      <c r="C919" s="37">
        <v>1247376</v>
      </c>
      <c r="D919" s="37" t="s">
        <v>5958</v>
      </c>
      <c r="E919" s="37" t="s">
        <v>3424</v>
      </c>
      <c r="F919" s="37">
        <v>0</v>
      </c>
      <c r="G919" s="37" t="s">
        <v>5959</v>
      </c>
      <c r="H919" s="37" t="s">
        <v>5960</v>
      </c>
      <c r="I919" s="37" t="s">
        <v>3423</v>
      </c>
      <c r="J919" s="53">
        <v>9261</v>
      </c>
    </row>
    <row r="920" spans="1:10" x14ac:dyDescent="0.25">
      <c r="A920" s="37">
        <v>815</v>
      </c>
      <c r="B920" s="37">
        <v>1222100000</v>
      </c>
      <c r="C920" s="37">
        <v>1247407</v>
      </c>
      <c r="D920" s="37" t="s">
        <v>5961</v>
      </c>
      <c r="E920" s="37" t="s">
        <v>3424</v>
      </c>
      <c r="F920" s="37">
        <v>0</v>
      </c>
      <c r="G920" s="37" t="s">
        <v>159</v>
      </c>
      <c r="H920" s="37" t="s">
        <v>5962</v>
      </c>
      <c r="I920" s="37" t="s">
        <v>3423</v>
      </c>
      <c r="J920" s="37">
        <v>-270.14</v>
      </c>
    </row>
    <row r="921" spans="1:10" x14ac:dyDescent="0.25">
      <c r="A921" s="37">
        <v>815</v>
      </c>
      <c r="B921" s="37">
        <v>1222100000</v>
      </c>
      <c r="C921" s="37">
        <v>1247410</v>
      </c>
      <c r="D921" s="37" t="s">
        <v>5963</v>
      </c>
      <c r="E921" s="37" t="s">
        <v>3424</v>
      </c>
      <c r="F921" s="37">
        <v>0</v>
      </c>
      <c r="G921" s="37" t="s">
        <v>3434</v>
      </c>
      <c r="H921" s="37" t="s">
        <v>5964</v>
      </c>
      <c r="I921" s="37" t="s">
        <v>3423</v>
      </c>
      <c r="J921" s="53">
        <v>18396</v>
      </c>
    </row>
    <row r="922" spans="1:10" x14ac:dyDescent="0.25">
      <c r="A922" s="37">
        <v>815</v>
      </c>
      <c r="B922" s="37">
        <v>1222100000</v>
      </c>
      <c r="C922" s="37">
        <v>1247412</v>
      </c>
      <c r="D922" s="37" t="s">
        <v>1094</v>
      </c>
      <c r="E922" s="37" t="s">
        <v>3424</v>
      </c>
      <c r="F922" s="37">
        <v>0</v>
      </c>
      <c r="G922" s="37" t="s">
        <v>3455</v>
      </c>
      <c r="H922" s="37" t="s">
        <v>5965</v>
      </c>
      <c r="I922" s="37" t="s">
        <v>3423</v>
      </c>
      <c r="J922" s="53">
        <v>54624</v>
      </c>
    </row>
    <row r="923" spans="1:10" x14ac:dyDescent="0.25">
      <c r="A923" s="37">
        <v>815</v>
      </c>
      <c r="B923" s="37">
        <v>1222100000</v>
      </c>
      <c r="C923" s="37">
        <v>1247428</v>
      </c>
      <c r="D923" s="37" t="s">
        <v>5966</v>
      </c>
      <c r="E923" s="37" t="s">
        <v>3424</v>
      </c>
      <c r="F923" s="37">
        <v>0</v>
      </c>
      <c r="G923" s="37" t="s">
        <v>3526</v>
      </c>
      <c r="H923" s="37" t="s">
        <v>5967</v>
      </c>
      <c r="I923" s="37" t="s">
        <v>3423</v>
      </c>
      <c r="J923" s="53">
        <v>34919.78</v>
      </c>
    </row>
    <row r="924" spans="1:10" x14ac:dyDescent="0.25">
      <c r="A924" s="37">
        <v>815</v>
      </c>
      <c r="B924" s="37">
        <v>1222100000</v>
      </c>
      <c r="C924" s="37">
        <v>1247429</v>
      </c>
      <c r="D924" s="37" t="s">
        <v>4724</v>
      </c>
      <c r="E924" s="37" t="s">
        <v>3424</v>
      </c>
      <c r="F924" s="37">
        <v>0</v>
      </c>
      <c r="G924" s="37" t="s">
        <v>2285</v>
      </c>
      <c r="H924" s="37" t="s">
        <v>4725</v>
      </c>
      <c r="I924" s="37" t="s">
        <v>3423</v>
      </c>
      <c r="J924" s="53">
        <v>242267.04</v>
      </c>
    </row>
    <row r="925" spans="1:10" x14ac:dyDescent="0.25">
      <c r="A925" s="37">
        <v>815</v>
      </c>
      <c r="B925" s="37">
        <v>1222100000</v>
      </c>
      <c r="C925" s="37">
        <v>1247431</v>
      </c>
      <c r="D925" s="37" t="s">
        <v>5968</v>
      </c>
      <c r="E925" s="37" t="s">
        <v>3424</v>
      </c>
      <c r="F925" s="37">
        <v>0</v>
      </c>
      <c r="G925" s="37" t="s">
        <v>5584</v>
      </c>
      <c r="H925" s="37" t="s">
        <v>5969</v>
      </c>
      <c r="I925" s="37" t="s">
        <v>3423</v>
      </c>
      <c r="J925" s="53">
        <v>134100</v>
      </c>
    </row>
    <row r="926" spans="1:10" x14ac:dyDescent="0.25">
      <c r="A926" s="37">
        <v>815</v>
      </c>
      <c r="B926" s="37">
        <v>1222100000</v>
      </c>
      <c r="C926" s="37">
        <v>1247432</v>
      </c>
      <c r="D926" s="37" t="s">
        <v>5970</v>
      </c>
      <c r="E926" s="37" t="s">
        <v>3424</v>
      </c>
      <c r="F926" s="37">
        <v>0</v>
      </c>
      <c r="G926" s="37" t="s">
        <v>3442</v>
      </c>
      <c r="H926" s="37" t="s">
        <v>5971</v>
      </c>
      <c r="I926" s="37" t="s">
        <v>3423</v>
      </c>
      <c r="J926" s="53">
        <v>313512</v>
      </c>
    </row>
    <row r="927" spans="1:10" x14ac:dyDescent="0.25">
      <c r="A927" s="37">
        <v>815</v>
      </c>
      <c r="B927" s="37">
        <v>1222100000</v>
      </c>
      <c r="C927" s="37">
        <v>1247433</v>
      </c>
      <c r="D927" s="37" t="s">
        <v>5972</v>
      </c>
      <c r="E927" s="37" t="s">
        <v>3424</v>
      </c>
      <c r="F927" s="37">
        <v>0</v>
      </c>
      <c r="G927" s="37" t="s">
        <v>3478</v>
      </c>
      <c r="H927" s="37" t="s">
        <v>5973</v>
      </c>
      <c r="I927" s="37" t="s">
        <v>3423</v>
      </c>
      <c r="J927" s="53">
        <v>22608</v>
      </c>
    </row>
    <row r="928" spans="1:10" x14ac:dyDescent="0.25">
      <c r="A928" s="37">
        <v>815</v>
      </c>
      <c r="B928" s="37">
        <v>1222100000</v>
      </c>
      <c r="C928" s="37">
        <v>1247434</v>
      </c>
      <c r="D928" s="37" t="s">
        <v>4726</v>
      </c>
      <c r="E928" s="37" t="s">
        <v>3424</v>
      </c>
      <c r="F928" s="37">
        <v>0</v>
      </c>
      <c r="G928" s="37" t="s">
        <v>3455</v>
      </c>
      <c r="H928" s="37" t="s">
        <v>4727</v>
      </c>
      <c r="I928" s="37" t="s">
        <v>3423</v>
      </c>
      <c r="J928" s="53">
        <v>1328536.03</v>
      </c>
    </row>
    <row r="929" spans="1:10" x14ac:dyDescent="0.25">
      <c r="A929" s="37">
        <v>815</v>
      </c>
      <c r="B929" s="37">
        <v>1222100000</v>
      </c>
      <c r="C929" s="37">
        <v>1247436</v>
      </c>
      <c r="D929" s="37" t="s">
        <v>1562</v>
      </c>
      <c r="E929" s="37" t="s">
        <v>3424</v>
      </c>
      <c r="F929" s="37">
        <v>0</v>
      </c>
      <c r="G929" s="37" t="s">
        <v>2283</v>
      </c>
      <c r="H929" s="37" t="s">
        <v>4728</v>
      </c>
      <c r="I929" s="37" t="s">
        <v>3423</v>
      </c>
      <c r="J929" s="53">
        <v>740907</v>
      </c>
    </row>
    <row r="930" spans="1:10" x14ac:dyDescent="0.25">
      <c r="A930" s="37">
        <v>815</v>
      </c>
      <c r="B930" s="37">
        <v>1222100000</v>
      </c>
      <c r="C930" s="37">
        <v>1247441</v>
      </c>
      <c r="D930" s="37" t="s">
        <v>667</v>
      </c>
      <c r="E930" s="37" t="s">
        <v>3424</v>
      </c>
      <c r="F930" s="37">
        <v>0</v>
      </c>
      <c r="G930" s="37" t="s">
        <v>3453</v>
      </c>
      <c r="H930" s="37" t="s">
        <v>5974</v>
      </c>
      <c r="I930" s="37" t="s">
        <v>3423</v>
      </c>
      <c r="J930" s="53">
        <v>28560</v>
      </c>
    </row>
    <row r="931" spans="1:10" x14ac:dyDescent="0.25">
      <c r="A931" s="37">
        <v>815</v>
      </c>
      <c r="B931" s="37">
        <v>1222100000</v>
      </c>
      <c r="C931" s="37">
        <v>1247443</v>
      </c>
      <c r="D931" s="37" t="s">
        <v>4729</v>
      </c>
      <c r="E931" s="37" t="s">
        <v>3424</v>
      </c>
      <c r="F931" s="37">
        <v>0</v>
      </c>
      <c r="G931" s="37" t="s">
        <v>3455</v>
      </c>
      <c r="H931" s="37" t="s">
        <v>4730</v>
      </c>
      <c r="I931" s="37" t="s">
        <v>3423</v>
      </c>
      <c r="J931" s="53">
        <v>282280.56</v>
      </c>
    </row>
    <row r="932" spans="1:10" x14ac:dyDescent="0.25">
      <c r="A932" s="37">
        <v>815</v>
      </c>
      <c r="B932" s="37">
        <v>1222100000</v>
      </c>
      <c r="C932" s="37">
        <v>1247449</v>
      </c>
      <c r="D932" s="37" t="s">
        <v>5975</v>
      </c>
      <c r="E932" s="37" t="s">
        <v>3424</v>
      </c>
      <c r="F932" s="37">
        <v>0</v>
      </c>
      <c r="G932" s="37" t="s">
        <v>159</v>
      </c>
      <c r="H932" s="37" t="s">
        <v>5976</v>
      </c>
      <c r="I932" s="37" t="s">
        <v>3423</v>
      </c>
      <c r="J932" s="53">
        <v>163008</v>
      </c>
    </row>
    <row r="933" spans="1:10" x14ac:dyDescent="0.25">
      <c r="A933" s="37">
        <v>815</v>
      </c>
      <c r="B933" s="37">
        <v>1222100000</v>
      </c>
      <c r="C933" s="37">
        <v>1247450</v>
      </c>
      <c r="D933" s="37" t="s">
        <v>5977</v>
      </c>
      <c r="E933" s="37" t="s">
        <v>3424</v>
      </c>
      <c r="F933" s="37">
        <v>0</v>
      </c>
      <c r="G933" s="37" t="s">
        <v>3655</v>
      </c>
      <c r="H933" s="37" t="s">
        <v>5978</v>
      </c>
      <c r="I933" s="37" t="s">
        <v>3423</v>
      </c>
      <c r="J933" s="53">
        <v>10512</v>
      </c>
    </row>
    <row r="934" spans="1:10" x14ac:dyDescent="0.25">
      <c r="A934" s="37">
        <v>815</v>
      </c>
      <c r="B934" s="37">
        <v>1222100000</v>
      </c>
      <c r="C934" s="37">
        <v>1247452</v>
      </c>
      <c r="D934" s="37" t="s">
        <v>4731</v>
      </c>
      <c r="E934" s="37" t="s">
        <v>3424</v>
      </c>
      <c r="F934" s="37">
        <v>0</v>
      </c>
      <c r="G934" s="37" t="s">
        <v>157</v>
      </c>
      <c r="H934" s="37" t="s">
        <v>4732</v>
      </c>
      <c r="I934" s="37" t="s">
        <v>3423</v>
      </c>
      <c r="J934" s="53">
        <v>10944</v>
      </c>
    </row>
    <row r="935" spans="1:10" x14ac:dyDescent="0.25">
      <c r="A935" s="37">
        <v>815</v>
      </c>
      <c r="B935" s="37">
        <v>1222100000</v>
      </c>
      <c r="C935" s="37">
        <v>1247453</v>
      </c>
      <c r="D935" s="37" t="s">
        <v>5979</v>
      </c>
      <c r="E935" s="37" t="s">
        <v>3424</v>
      </c>
      <c r="F935" s="37">
        <v>0</v>
      </c>
      <c r="G935" s="37" t="s">
        <v>3571</v>
      </c>
      <c r="H935" s="37" t="s">
        <v>5980</v>
      </c>
      <c r="I935" s="37" t="s">
        <v>3423</v>
      </c>
      <c r="J935" s="53">
        <v>14040</v>
      </c>
    </row>
    <row r="936" spans="1:10" x14ac:dyDescent="0.25">
      <c r="A936" s="37">
        <v>815</v>
      </c>
      <c r="B936" s="37">
        <v>1222100000</v>
      </c>
      <c r="C936" s="37">
        <v>1247457</v>
      </c>
      <c r="D936" s="37" t="s">
        <v>1026</v>
      </c>
      <c r="E936" s="37" t="s">
        <v>3424</v>
      </c>
      <c r="F936" s="37">
        <v>0</v>
      </c>
      <c r="G936" s="37" t="s">
        <v>159</v>
      </c>
      <c r="H936" s="37" t="s">
        <v>5981</v>
      </c>
      <c r="I936" s="37" t="s">
        <v>3423</v>
      </c>
      <c r="J936" s="53">
        <v>135312</v>
      </c>
    </row>
    <row r="937" spans="1:10" x14ac:dyDescent="0.25">
      <c r="A937" s="37">
        <v>815</v>
      </c>
      <c r="B937" s="37">
        <v>1222100000</v>
      </c>
      <c r="C937" s="37">
        <v>1247458</v>
      </c>
      <c r="D937" s="37" t="s">
        <v>5982</v>
      </c>
      <c r="E937" s="37" t="s">
        <v>3424</v>
      </c>
      <c r="F937" s="37">
        <v>0</v>
      </c>
      <c r="G937" s="37" t="s">
        <v>3526</v>
      </c>
      <c r="H937" s="37" t="s">
        <v>5983</v>
      </c>
      <c r="I937" s="37" t="s">
        <v>3423</v>
      </c>
      <c r="J937" s="53">
        <v>103632</v>
      </c>
    </row>
    <row r="938" spans="1:10" x14ac:dyDescent="0.25">
      <c r="A938" s="37">
        <v>815</v>
      </c>
      <c r="B938" s="37">
        <v>1222100000</v>
      </c>
      <c r="C938" s="37">
        <v>1247467</v>
      </c>
      <c r="D938" s="37" t="s">
        <v>1000</v>
      </c>
      <c r="E938" s="37" t="s">
        <v>3424</v>
      </c>
      <c r="F938" s="37">
        <v>0</v>
      </c>
      <c r="G938" s="37" t="s">
        <v>159</v>
      </c>
      <c r="H938" s="37" t="s">
        <v>4733</v>
      </c>
      <c r="I938" s="37" t="s">
        <v>3423</v>
      </c>
      <c r="J938" s="53">
        <v>460763.88</v>
      </c>
    </row>
    <row r="939" spans="1:10" x14ac:dyDescent="0.25">
      <c r="A939" s="37">
        <v>815</v>
      </c>
      <c r="B939" s="37">
        <v>1222100000</v>
      </c>
      <c r="C939" s="37">
        <v>1247468</v>
      </c>
      <c r="D939" s="37" t="s">
        <v>4734</v>
      </c>
      <c r="E939" s="37" t="s">
        <v>3424</v>
      </c>
      <c r="F939" s="37">
        <v>0</v>
      </c>
      <c r="G939" s="37" t="s">
        <v>159</v>
      </c>
      <c r="H939" s="37" t="s">
        <v>4735</v>
      </c>
      <c r="I939" s="37" t="s">
        <v>3423</v>
      </c>
      <c r="J939" s="53">
        <v>890659.33</v>
      </c>
    </row>
    <row r="940" spans="1:10" x14ac:dyDescent="0.25">
      <c r="A940" s="37">
        <v>815</v>
      </c>
      <c r="B940" s="37">
        <v>1222100000</v>
      </c>
      <c r="C940" s="37">
        <v>1247474</v>
      </c>
      <c r="D940" s="37" t="s">
        <v>1413</v>
      </c>
      <c r="E940" s="37" t="s">
        <v>3424</v>
      </c>
      <c r="F940" s="37">
        <v>0</v>
      </c>
      <c r="G940" s="37" t="s">
        <v>3571</v>
      </c>
      <c r="H940" s="37" t="s">
        <v>4736</v>
      </c>
      <c r="I940" s="37" t="s">
        <v>3423</v>
      </c>
      <c r="J940" s="53">
        <v>85481.88</v>
      </c>
    </row>
    <row r="941" spans="1:10" x14ac:dyDescent="0.25">
      <c r="A941" s="37">
        <v>815</v>
      </c>
      <c r="B941" s="37">
        <v>1222100000</v>
      </c>
      <c r="C941" s="37">
        <v>1247475</v>
      </c>
      <c r="D941" s="37" t="s">
        <v>5984</v>
      </c>
      <c r="E941" s="37" t="s">
        <v>3424</v>
      </c>
      <c r="F941" s="37">
        <v>0</v>
      </c>
      <c r="G941" s="37" t="s">
        <v>159</v>
      </c>
      <c r="H941" s="37" t="s">
        <v>5985</v>
      </c>
      <c r="I941" s="37" t="s">
        <v>3423</v>
      </c>
      <c r="J941" s="53">
        <v>132276</v>
      </c>
    </row>
    <row r="942" spans="1:10" x14ac:dyDescent="0.25">
      <c r="A942" s="37">
        <v>815</v>
      </c>
      <c r="B942" s="37">
        <v>1222100000</v>
      </c>
      <c r="C942" s="37">
        <v>1247476</v>
      </c>
      <c r="D942" s="37" t="s">
        <v>4737</v>
      </c>
      <c r="E942" s="37" t="s">
        <v>3424</v>
      </c>
      <c r="F942" s="37">
        <v>0</v>
      </c>
      <c r="G942" s="37" t="s">
        <v>2283</v>
      </c>
      <c r="H942" s="37" t="s">
        <v>4738</v>
      </c>
      <c r="I942" s="37" t="s">
        <v>3423</v>
      </c>
      <c r="J942" s="53">
        <v>9250081.9299999997</v>
      </c>
    </row>
    <row r="943" spans="1:10" x14ac:dyDescent="0.25">
      <c r="A943" s="37">
        <v>815</v>
      </c>
      <c r="B943" s="37">
        <v>1222100000</v>
      </c>
      <c r="C943" s="37">
        <v>1247483</v>
      </c>
      <c r="D943" s="37" t="s">
        <v>5986</v>
      </c>
      <c r="E943" s="37" t="s">
        <v>3424</v>
      </c>
      <c r="F943" s="37">
        <v>0</v>
      </c>
      <c r="G943" s="37" t="s">
        <v>143</v>
      </c>
      <c r="H943" s="37" t="s">
        <v>5987</v>
      </c>
      <c r="I943" s="37" t="s">
        <v>3423</v>
      </c>
      <c r="J943" s="53">
        <v>125268</v>
      </c>
    </row>
    <row r="944" spans="1:10" x14ac:dyDescent="0.25">
      <c r="A944" s="37">
        <v>815</v>
      </c>
      <c r="B944" s="37">
        <v>1222100000</v>
      </c>
      <c r="C944" s="37">
        <v>1247484</v>
      </c>
      <c r="D944" s="37" t="s">
        <v>4739</v>
      </c>
      <c r="E944" s="37" t="s">
        <v>3424</v>
      </c>
      <c r="F944" s="37">
        <v>0</v>
      </c>
      <c r="G944" s="37" t="s">
        <v>3455</v>
      </c>
      <c r="H944" s="37" t="s">
        <v>4740</v>
      </c>
      <c r="I944" s="37" t="s">
        <v>3423</v>
      </c>
      <c r="J944" s="53">
        <v>769956</v>
      </c>
    </row>
    <row r="945" spans="1:10" x14ac:dyDescent="0.25">
      <c r="A945" s="37">
        <v>815</v>
      </c>
      <c r="B945" s="37">
        <v>1222100000</v>
      </c>
      <c r="C945" s="37">
        <v>1247485</v>
      </c>
      <c r="D945" s="37" t="s">
        <v>5988</v>
      </c>
      <c r="E945" s="37" t="s">
        <v>3424</v>
      </c>
      <c r="F945" s="37">
        <v>0</v>
      </c>
      <c r="G945" s="37" t="s">
        <v>3588</v>
      </c>
      <c r="H945" s="37" t="s">
        <v>5989</v>
      </c>
      <c r="I945" s="37" t="s">
        <v>3423</v>
      </c>
      <c r="J945" s="53">
        <v>492450</v>
      </c>
    </row>
    <row r="946" spans="1:10" x14ac:dyDescent="0.25">
      <c r="A946" s="37">
        <v>815</v>
      </c>
      <c r="B946" s="37">
        <v>1222100000</v>
      </c>
      <c r="C946" s="37">
        <v>1247486</v>
      </c>
      <c r="D946" s="37" t="s">
        <v>5990</v>
      </c>
      <c r="E946" s="37" t="s">
        <v>3424</v>
      </c>
      <c r="F946" s="37">
        <v>0</v>
      </c>
      <c r="G946" s="37" t="s">
        <v>3683</v>
      </c>
      <c r="H946" s="37" t="s">
        <v>5991</v>
      </c>
      <c r="I946" s="37" t="s">
        <v>3423</v>
      </c>
      <c r="J946" s="53">
        <v>126648</v>
      </c>
    </row>
    <row r="947" spans="1:10" x14ac:dyDescent="0.25">
      <c r="A947" s="37">
        <v>815</v>
      </c>
      <c r="B947" s="37">
        <v>1222100000</v>
      </c>
      <c r="C947" s="37">
        <v>1247491</v>
      </c>
      <c r="D947" s="37" t="s">
        <v>4741</v>
      </c>
      <c r="E947" s="37" t="s">
        <v>3424</v>
      </c>
      <c r="F947" s="37">
        <v>0</v>
      </c>
      <c r="G947" s="37" t="s">
        <v>3455</v>
      </c>
      <c r="H947" s="37" t="s">
        <v>4742</v>
      </c>
      <c r="I947" s="37" t="s">
        <v>3423</v>
      </c>
      <c r="J947" s="53">
        <v>966576</v>
      </c>
    </row>
    <row r="948" spans="1:10" x14ac:dyDescent="0.25">
      <c r="A948" s="37">
        <v>815</v>
      </c>
      <c r="B948" s="37">
        <v>1222100000</v>
      </c>
      <c r="C948" s="37">
        <v>1247493</v>
      </c>
      <c r="D948" s="37" t="s">
        <v>4743</v>
      </c>
      <c r="E948" s="37" t="s">
        <v>3424</v>
      </c>
      <c r="F948" s="37">
        <v>0</v>
      </c>
      <c r="G948" s="37" t="s">
        <v>143</v>
      </c>
      <c r="H948" s="37" t="s">
        <v>4744</v>
      </c>
      <c r="I948" s="37" t="s">
        <v>3423</v>
      </c>
      <c r="J948" s="53">
        <v>1212235.3400000001</v>
      </c>
    </row>
    <row r="949" spans="1:10" x14ac:dyDescent="0.25">
      <c r="A949" s="37">
        <v>815</v>
      </c>
      <c r="B949" s="37">
        <v>1222100000</v>
      </c>
      <c r="C949" s="37">
        <v>1247497</v>
      </c>
      <c r="D949" s="37" t="s">
        <v>4745</v>
      </c>
      <c r="E949" s="37" t="s">
        <v>3424</v>
      </c>
      <c r="F949" s="37">
        <v>0</v>
      </c>
      <c r="G949" s="37" t="s">
        <v>159</v>
      </c>
      <c r="H949" s="37" t="s">
        <v>4746</v>
      </c>
      <c r="I949" s="37" t="s">
        <v>3423</v>
      </c>
      <c r="J949" s="53">
        <v>30804</v>
      </c>
    </row>
    <row r="950" spans="1:10" x14ac:dyDescent="0.25">
      <c r="A950" s="37">
        <v>815</v>
      </c>
      <c r="B950" s="37">
        <v>1222100000</v>
      </c>
      <c r="C950" s="37">
        <v>1247498</v>
      </c>
      <c r="D950" s="37" t="s">
        <v>5992</v>
      </c>
      <c r="E950" s="37" t="s">
        <v>3424</v>
      </c>
      <c r="F950" s="37">
        <v>0</v>
      </c>
      <c r="G950" s="37" t="s">
        <v>3478</v>
      </c>
      <c r="H950" s="37" t="s">
        <v>5993</v>
      </c>
      <c r="I950" s="37" t="s">
        <v>3423</v>
      </c>
      <c r="J950" s="53">
        <v>100026</v>
      </c>
    </row>
    <row r="951" spans="1:10" x14ac:dyDescent="0.25">
      <c r="A951" s="37">
        <v>815</v>
      </c>
      <c r="B951" s="37">
        <v>1222100000</v>
      </c>
      <c r="C951" s="37">
        <v>1247500</v>
      </c>
      <c r="D951" s="37" t="s">
        <v>5994</v>
      </c>
      <c r="E951" s="37" t="s">
        <v>3424</v>
      </c>
      <c r="F951" s="37">
        <v>0</v>
      </c>
      <c r="G951" s="37" t="s">
        <v>3683</v>
      </c>
      <c r="H951" s="37" t="s">
        <v>5995</v>
      </c>
      <c r="I951" s="37" t="s">
        <v>3423</v>
      </c>
      <c r="J951" s="53">
        <v>83580</v>
      </c>
    </row>
    <row r="952" spans="1:10" x14ac:dyDescent="0.25">
      <c r="A952" s="37">
        <v>815</v>
      </c>
      <c r="B952" s="37">
        <v>1222100000</v>
      </c>
      <c r="C952" s="37">
        <v>1247521</v>
      </c>
      <c r="D952" s="37" t="s">
        <v>5996</v>
      </c>
      <c r="E952" s="37" t="s">
        <v>3424</v>
      </c>
      <c r="F952" s="37">
        <v>0</v>
      </c>
      <c r="G952" s="37" t="s">
        <v>3554</v>
      </c>
      <c r="H952" s="37" t="s">
        <v>5997</v>
      </c>
      <c r="I952" s="37" t="s">
        <v>3423</v>
      </c>
      <c r="J952" s="53">
        <v>18018</v>
      </c>
    </row>
    <row r="953" spans="1:10" x14ac:dyDescent="0.25">
      <c r="A953" s="37">
        <v>815</v>
      </c>
      <c r="B953" s="37">
        <v>1222100000</v>
      </c>
      <c r="C953" s="37">
        <v>1247525</v>
      </c>
      <c r="D953" s="37" t="s">
        <v>5998</v>
      </c>
      <c r="E953" s="37" t="s">
        <v>3424</v>
      </c>
      <c r="F953" s="37">
        <v>0</v>
      </c>
      <c r="G953" s="37" t="s">
        <v>159</v>
      </c>
      <c r="H953" s="37" t="s">
        <v>5999</v>
      </c>
      <c r="I953" s="37" t="s">
        <v>3423</v>
      </c>
      <c r="J953" s="53">
        <v>20592</v>
      </c>
    </row>
    <row r="954" spans="1:10" x14ac:dyDescent="0.25">
      <c r="A954" s="37">
        <v>815</v>
      </c>
      <c r="B954" s="37">
        <v>1222100000</v>
      </c>
      <c r="C954" s="37">
        <v>1247526</v>
      </c>
      <c r="D954" s="37" t="s">
        <v>6000</v>
      </c>
      <c r="E954" s="37" t="s">
        <v>3424</v>
      </c>
      <c r="F954" s="37">
        <v>0</v>
      </c>
      <c r="G954" s="37" t="s">
        <v>3478</v>
      </c>
      <c r="H954" s="37" t="s">
        <v>6001</v>
      </c>
      <c r="I954" s="37" t="s">
        <v>3423</v>
      </c>
      <c r="J954" s="53">
        <v>100980</v>
      </c>
    </row>
    <row r="955" spans="1:10" x14ac:dyDescent="0.25">
      <c r="A955" s="37">
        <v>815</v>
      </c>
      <c r="B955" s="37">
        <v>1222100000</v>
      </c>
      <c r="C955" s="37">
        <v>1247527</v>
      </c>
      <c r="D955" s="37" t="s">
        <v>6002</v>
      </c>
      <c r="E955" s="37" t="s">
        <v>3424</v>
      </c>
      <c r="F955" s="37">
        <v>0</v>
      </c>
      <c r="G955" s="37" t="s">
        <v>3478</v>
      </c>
      <c r="H955" s="37" t="s">
        <v>6003</v>
      </c>
      <c r="I955" s="37" t="s">
        <v>3423</v>
      </c>
      <c r="J955" s="53">
        <v>44928</v>
      </c>
    </row>
    <row r="956" spans="1:10" x14ac:dyDescent="0.25">
      <c r="A956" s="37">
        <v>815</v>
      </c>
      <c r="B956" s="37">
        <v>1222100000</v>
      </c>
      <c r="C956" s="37">
        <v>1247528</v>
      </c>
      <c r="D956" s="37" t="s">
        <v>6004</v>
      </c>
      <c r="E956" s="37" t="s">
        <v>3424</v>
      </c>
      <c r="F956" s="37">
        <v>0</v>
      </c>
      <c r="G956" s="37" t="s">
        <v>3526</v>
      </c>
      <c r="H956" s="37" t="s">
        <v>6005</v>
      </c>
      <c r="I956" s="37" t="s">
        <v>3423</v>
      </c>
      <c r="J956" s="53">
        <v>72072</v>
      </c>
    </row>
    <row r="957" spans="1:10" x14ac:dyDescent="0.25">
      <c r="A957" s="37">
        <v>815</v>
      </c>
      <c r="B957" s="37">
        <v>1222100000</v>
      </c>
      <c r="C957" s="37">
        <v>1247540</v>
      </c>
      <c r="D957" s="37" t="s">
        <v>4747</v>
      </c>
      <c r="E957" s="37" t="s">
        <v>3424</v>
      </c>
      <c r="F957" s="37">
        <v>0</v>
      </c>
      <c r="G957" s="37" t="s">
        <v>2283</v>
      </c>
      <c r="H957" s="37" t="s">
        <v>4748</v>
      </c>
      <c r="I957" s="37" t="s">
        <v>3423</v>
      </c>
      <c r="J957" s="53">
        <v>944136</v>
      </c>
    </row>
    <row r="958" spans="1:10" x14ac:dyDescent="0.25">
      <c r="A958" s="37">
        <v>815</v>
      </c>
      <c r="B958" s="37">
        <v>1222100000</v>
      </c>
      <c r="C958" s="37">
        <v>1247545</v>
      </c>
      <c r="D958" s="37" t="s">
        <v>1121</v>
      </c>
      <c r="E958" s="37" t="s">
        <v>3424</v>
      </c>
      <c r="F958" s="37">
        <v>0</v>
      </c>
      <c r="G958" s="37" t="s">
        <v>3714</v>
      </c>
      <c r="H958" s="37" t="s">
        <v>4749</v>
      </c>
      <c r="I958" s="37" t="s">
        <v>3423</v>
      </c>
      <c r="J958" s="53">
        <v>180333</v>
      </c>
    </row>
    <row r="959" spans="1:10" x14ac:dyDescent="0.25">
      <c r="A959" s="37">
        <v>815</v>
      </c>
      <c r="B959" s="37">
        <v>1222100000</v>
      </c>
      <c r="C959" s="37">
        <v>1247547</v>
      </c>
      <c r="D959" s="37" t="s">
        <v>4750</v>
      </c>
      <c r="E959" s="37" t="s">
        <v>3424</v>
      </c>
      <c r="F959" s="37">
        <v>0</v>
      </c>
      <c r="G959" s="37" t="s">
        <v>3478</v>
      </c>
      <c r="H959" s="37" t="s">
        <v>4751</v>
      </c>
      <c r="I959" s="37" t="s">
        <v>3423</v>
      </c>
      <c r="J959" s="53">
        <v>2116221.15</v>
      </c>
    </row>
    <row r="960" spans="1:10" x14ac:dyDescent="0.25">
      <c r="A960" s="37">
        <v>815</v>
      </c>
      <c r="B960" s="37">
        <v>1222100000</v>
      </c>
      <c r="C960" s="37">
        <v>1247552</v>
      </c>
      <c r="D960" s="37" t="s">
        <v>6006</v>
      </c>
      <c r="E960" s="37" t="s">
        <v>3424</v>
      </c>
      <c r="F960" s="37">
        <v>0</v>
      </c>
      <c r="G960" s="37" t="s">
        <v>159</v>
      </c>
      <c r="H960" s="37" t="s">
        <v>6007</v>
      </c>
      <c r="I960" s="37" t="s">
        <v>3423</v>
      </c>
      <c r="J960" s="53">
        <v>7278</v>
      </c>
    </row>
    <row r="961" spans="1:10" x14ac:dyDescent="0.25">
      <c r="A961" s="37">
        <v>815</v>
      </c>
      <c r="B961" s="37">
        <v>1222100000</v>
      </c>
      <c r="C961" s="37">
        <v>1247553</v>
      </c>
      <c r="D961" s="37" t="s">
        <v>6008</v>
      </c>
      <c r="E961" s="37" t="s">
        <v>3424</v>
      </c>
      <c r="F961" s="37">
        <v>0</v>
      </c>
      <c r="G961" s="37" t="s">
        <v>3478</v>
      </c>
      <c r="H961" s="37" t="s">
        <v>6009</v>
      </c>
      <c r="I961" s="37" t="s">
        <v>3423</v>
      </c>
      <c r="J961" s="53">
        <v>59040</v>
      </c>
    </row>
    <row r="962" spans="1:10" x14ac:dyDescent="0.25">
      <c r="A962" s="37">
        <v>815</v>
      </c>
      <c r="B962" s="37">
        <v>1222100000</v>
      </c>
      <c r="C962" s="37">
        <v>1247554</v>
      </c>
      <c r="D962" s="37" t="s">
        <v>813</v>
      </c>
      <c r="E962" s="37" t="s">
        <v>3424</v>
      </c>
      <c r="F962" s="37">
        <v>0</v>
      </c>
      <c r="G962" s="37" t="s">
        <v>159</v>
      </c>
      <c r="H962" s="37" t="s">
        <v>4752</v>
      </c>
      <c r="I962" s="37" t="s">
        <v>3423</v>
      </c>
      <c r="J962" s="53">
        <v>2358888</v>
      </c>
    </row>
    <row r="963" spans="1:10" x14ac:dyDescent="0.25">
      <c r="A963" s="37">
        <v>815</v>
      </c>
      <c r="B963" s="37">
        <v>1222100000</v>
      </c>
      <c r="C963" s="37">
        <v>1247569</v>
      </c>
      <c r="D963" s="37" t="s">
        <v>6010</v>
      </c>
      <c r="E963" s="37" t="s">
        <v>3424</v>
      </c>
      <c r="F963" s="37">
        <v>0</v>
      </c>
      <c r="G963" s="37" t="s">
        <v>3442</v>
      </c>
      <c r="H963" s="37" t="s">
        <v>6011</v>
      </c>
      <c r="I963" s="37" t="s">
        <v>3423</v>
      </c>
      <c r="J963" s="53">
        <v>984683.59</v>
      </c>
    </row>
    <row r="964" spans="1:10" x14ac:dyDescent="0.25">
      <c r="A964" s="37">
        <v>815</v>
      </c>
      <c r="B964" s="37">
        <v>1222100000</v>
      </c>
      <c r="C964" s="37">
        <v>1247570</v>
      </c>
      <c r="D964" s="37" t="s">
        <v>6012</v>
      </c>
      <c r="E964" s="37" t="s">
        <v>3424</v>
      </c>
      <c r="F964" s="37">
        <v>0</v>
      </c>
      <c r="G964" s="37" t="s">
        <v>159</v>
      </c>
      <c r="H964" s="37" t="s">
        <v>6013</v>
      </c>
      <c r="I964" s="37" t="s">
        <v>3423</v>
      </c>
      <c r="J964" s="53">
        <v>24816</v>
      </c>
    </row>
    <row r="965" spans="1:10" x14ac:dyDescent="0.25">
      <c r="A965" s="37">
        <v>815</v>
      </c>
      <c r="B965" s="37">
        <v>1222100000</v>
      </c>
      <c r="C965" s="37">
        <v>1247571</v>
      </c>
      <c r="D965" s="37" t="s">
        <v>4753</v>
      </c>
      <c r="E965" s="37" t="s">
        <v>3424</v>
      </c>
      <c r="F965" s="37">
        <v>0</v>
      </c>
      <c r="G965" s="37" t="s">
        <v>159</v>
      </c>
      <c r="H965" s="37" t="s">
        <v>4754</v>
      </c>
      <c r="I965" s="37" t="s">
        <v>3423</v>
      </c>
      <c r="J965" s="53">
        <v>7505152.9900000002</v>
      </c>
    </row>
    <row r="966" spans="1:10" x14ac:dyDescent="0.25">
      <c r="A966" s="37">
        <v>815</v>
      </c>
      <c r="B966" s="37">
        <v>1222100000</v>
      </c>
      <c r="C966" s="37">
        <v>1247574</v>
      </c>
      <c r="D966" s="37" t="s">
        <v>6014</v>
      </c>
      <c r="E966" s="37" t="s">
        <v>3424</v>
      </c>
      <c r="F966" s="37">
        <v>0</v>
      </c>
      <c r="G966" s="37" t="s">
        <v>159</v>
      </c>
      <c r="H966" s="37" t="s">
        <v>6015</v>
      </c>
      <c r="I966" s="37" t="s">
        <v>3423</v>
      </c>
      <c r="J966" s="53">
        <v>120258</v>
      </c>
    </row>
    <row r="967" spans="1:10" x14ac:dyDescent="0.25">
      <c r="A967" s="37">
        <v>815</v>
      </c>
      <c r="B967" s="37">
        <v>1222100000</v>
      </c>
      <c r="C967" s="37">
        <v>1247582</v>
      </c>
      <c r="D967" s="37" t="s">
        <v>4755</v>
      </c>
      <c r="E967" s="37" t="s">
        <v>3424</v>
      </c>
      <c r="F967" s="37">
        <v>0</v>
      </c>
      <c r="G967" s="37" t="s">
        <v>3434</v>
      </c>
      <c r="H967" s="37" t="s">
        <v>4756</v>
      </c>
      <c r="I967" s="37" t="s">
        <v>3423</v>
      </c>
      <c r="J967" s="53">
        <v>1051084.32</v>
      </c>
    </row>
    <row r="968" spans="1:10" x14ac:dyDescent="0.25">
      <c r="A968" s="37">
        <v>815</v>
      </c>
      <c r="B968" s="37">
        <v>1222100000</v>
      </c>
      <c r="C968" s="37">
        <v>1247583</v>
      </c>
      <c r="D968" s="37" t="s">
        <v>6016</v>
      </c>
      <c r="E968" s="37" t="s">
        <v>3424</v>
      </c>
      <c r="F968" s="37">
        <v>0</v>
      </c>
      <c r="G968" s="37" t="s">
        <v>159</v>
      </c>
      <c r="H968" s="37" t="s">
        <v>6017</v>
      </c>
      <c r="I968" s="37" t="s">
        <v>3423</v>
      </c>
      <c r="J968" s="53">
        <v>6912</v>
      </c>
    </row>
    <row r="969" spans="1:10" x14ac:dyDescent="0.25">
      <c r="A969" s="37">
        <v>815</v>
      </c>
      <c r="B969" s="37">
        <v>1222100000</v>
      </c>
      <c r="C969" s="37">
        <v>1247590</v>
      </c>
      <c r="D969" s="37" t="s">
        <v>898</v>
      </c>
      <c r="E969" s="37" t="s">
        <v>3424</v>
      </c>
      <c r="F969" s="37">
        <v>0</v>
      </c>
      <c r="G969" s="37" t="s">
        <v>4107</v>
      </c>
      <c r="H969" s="37" t="s">
        <v>6018</v>
      </c>
      <c r="I969" s="37" t="s">
        <v>3423</v>
      </c>
      <c r="J969" s="53">
        <v>167460</v>
      </c>
    </row>
    <row r="970" spans="1:10" x14ac:dyDescent="0.25">
      <c r="A970" s="37">
        <v>815</v>
      </c>
      <c r="B970" s="37">
        <v>1222100000</v>
      </c>
      <c r="C970" s="37">
        <v>1247592</v>
      </c>
      <c r="D970" s="37" t="s">
        <v>1107</v>
      </c>
      <c r="E970" s="37" t="s">
        <v>3424</v>
      </c>
      <c r="F970" s="37">
        <v>0</v>
      </c>
      <c r="G970" s="37" t="s">
        <v>159</v>
      </c>
      <c r="H970" s="37" t="s">
        <v>6019</v>
      </c>
      <c r="I970" s="37" t="s">
        <v>3423</v>
      </c>
      <c r="J970" s="53">
        <v>314196</v>
      </c>
    </row>
    <row r="971" spans="1:10" x14ac:dyDescent="0.25">
      <c r="A971" s="37">
        <v>815</v>
      </c>
      <c r="B971" s="37">
        <v>1222100000</v>
      </c>
      <c r="C971" s="37">
        <v>1247614</v>
      </c>
      <c r="D971" s="37" t="s">
        <v>6020</v>
      </c>
      <c r="E971" s="37" t="s">
        <v>3424</v>
      </c>
      <c r="F971" s="37">
        <v>0</v>
      </c>
      <c r="G971" s="37" t="s">
        <v>159</v>
      </c>
      <c r="H971" s="37" t="s">
        <v>6021</v>
      </c>
      <c r="I971" s="37" t="s">
        <v>3423</v>
      </c>
      <c r="J971" s="53">
        <v>45036</v>
      </c>
    </row>
    <row r="972" spans="1:10" x14ac:dyDescent="0.25">
      <c r="A972" s="37">
        <v>815</v>
      </c>
      <c r="B972" s="37">
        <v>1222100000</v>
      </c>
      <c r="C972" s="37">
        <v>1247617</v>
      </c>
      <c r="D972" s="37" t="s">
        <v>485</v>
      </c>
      <c r="E972" s="37" t="s">
        <v>3424</v>
      </c>
      <c r="F972" s="37">
        <v>0</v>
      </c>
      <c r="G972" s="37" t="s">
        <v>3526</v>
      </c>
      <c r="H972" s="37" t="s">
        <v>6022</v>
      </c>
      <c r="I972" s="37" t="s">
        <v>3423</v>
      </c>
      <c r="J972" s="53">
        <v>73680</v>
      </c>
    </row>
    <row r="973" spans="1:10" x14ac:dyDescent="0.25">
      <c r="A973" s="37">
        <v>815</v>
      </c>
      <c r="B973" s="37">
        <v>1222100000</v>
      </c>
      <c r="C973" s="37">
        <v>1247618</v>
      </c>
      <c r="D973" s="37" t="s">
        <v>6023</v>
      </c>
      <c r="E973" s="37" t="s">
        <v>3424</v>
      </c>
      <c r="F973" s="37">
        <v>0</v>
      </c>
      <c r="G973" s="37" t="s">
        <v>6</v>
      </c>
      <c r="H973" s="37" t="s">
        <v>6024</v>
      </c>
      <c r="I973" s="37" t="s">
        <v>3423</v>
      </c>
      <c r="J973" s="53">
        <v>5616</v>
      </c>
    </row>
    <row r="974" spans="1:10" x14ac:dyDescent="0.25">
      <c r="A974" s="37">
        <v>815</v>
      </c>
      <c r="B974" s="37">
        <v>1222100000</v>
      </c>
      <c r="C974" s="37">
        <v>1247624</v>
      </c>
      <c r="D974" s="37" t="s">
        <v>6025</v>
      </c>
      <c r="E974" s="37" t="s">
        <v>3424</v>
      </c>
      <c r="F974" s="37">
        <v>0</v>
      </c>
      <c r="G974" s="37" t="s">
        <v>159</v>
      </c>
      <c r="H974" s="37" t="s">
        <v>6026</v>
      </c>
      <c r="I974" s="37" t="s">
        <v>3423</v>
      </c>
      <c r="J974" s="53">
        <v>106029</v>
      </c>
    </row>
    <row r="975" spans="1:10" x14ac:dyDescent="0.25">
      <c r="A975" s="37">
        <v>815</v>
      </c>
      <c r="B975" s="37">
        <v>1222100000</v>
      </c>
      <c r="C975" s="37">
        <v>1247630</v>
      </c>
      <c r="D975" s="37" t="s">
        <v>403</v>
      </c>
      <c r="E975" s="37" t="s">
        <v>3424</v>
      </c>
      <c r="F975" s="37">
        <v>0</v>
      </c>
      <c r="G975" s="37" t="s">
        <v>159</v>
      </c>
      <c r="H975" s="37" t="s">
        <v>6027</v>
      </c>
      <c r="I975" s="37" t="s">
        <v>3423</v>
      </c>
      <c r="J975" s="53">
        <v>83476.75</v>
      </c>
    </row>
    <row r="976" spans="1:10" x14ac:dyDescent="0.25">
      <c r="A976" s="37">
        <v>815</v>
      </c>
      <c r="B976" s="37">
        <v>1222100000</v>
      </c>
      <c r="C976" s="37">
        <v>1247638</v>
      </c>
      <c r="D976" s="37" t="s">
        <v>6028</v>
      </c>
      <c r="E976" s="37" t="s">
        <v>3424</v>
      </c>
      <c r="F976" s="37">
        <v>0</v>
      </c>
      <c r="G976" s="37" t="s">
        <v>159</v>
      </c>
      <c r="H976" s="37" t="s">
        <v>6029</v>
      </c>
      <c r="I976" s="37" t="s">
        <v>3423</v>
      </c>
      <c r="J976" s="53">
        <v>175488</v>
      </c>
    </row>
    <row r="977" spans="1:10" x14ac:dyDescent="0.25">
      <c r="A977" s="37">
        <v>815</v>
      </c>
      <c r="B977" s="37">
        <v>1222100000</v>
      </c>
      <c r="C977" s="37">
        <v>1247652</v>
      </c>
      <c r="D977" s="37" t="s">
        <v>446</v>
      </c>
      <c r="E977" s="37" t="s">
        <v>3424</v>
      </c>
      <c r="F977" s="37">
        <v>0</v>
      </c>
      <c r="G977" s="37" t="s">
        <v>143</v>
      </c>
      <c r="H977" s="37" t="s">
        <v>6030</v>
      </c>
      <c r="I977" s="37" t="s">
        <v>3423</v>
      </c>
      <c r="J977" s="53">
        <v>134424</v>
      </c>
    </row>
    <row r="978" spans="1:10" x14ac:dyDescent="0.25">
      <c r="A978" s="37">
        <v>815</v>
      </c>
      <c r="B978" s="37">
        <v>1222100000</v>
      </c>
      <c r="C978" s="37">
        <v>1247653</v>
      </c>
      <c r="D978" s="37" t="s">
        <v>6031</v>
      </c>
      <c r="E978" s="37" t="s">
        <v>3424</v>
      </c>
      <c r="F978" s="37">
        <v>0</v>
      </c>
      <c r="G978" s="37" t="s">
        <v>5909</v>
      </c>
      <c r="H978" s="37" t="s">
        <v>6032</v>
      </c>
      <c r="I978" s="37" t="s">
        <v>3423</v>
      </c>
      <c r="J978" s="53">
        <v>73806</v>
      </c>
    </row>
    <row r="979" spans="1:10" x14ac:dyDescent="0.25">
      <c r="A979" s="37">
        <v>815</v>
      </c>
      <c r="B979" s="37">
        <v>1222100000</v>
      </c>
      <c r="C979" s="37">
        <v>1247654</v>
      </c>
      <c r="D979" s="37" t="s">
        <v>6033</v>
      </c>
      <c r="E979" s="37" t="s">
        <v>3424</v>
      </c>
      <c r="F979" s="37">
        <v>0</v>
      </c>
      <c r="G979" s="37" t="s">
        <v>3571</v>
      </c>
      <c r="H979" s="37" t="s">
        <v>6034</v>
      </c>
      <c r="I979" s="37" t="s">
        <v>3423</v>
      </c>
      <c r="J979" s="53">
        <v>15606</v>
      </c>
    </row>
    <row r="980" spans="1:10" x14ac:dyDescent="0.25">
      <c r="A980" s="37">
        <v>815</v>
      </c>
      <c r="B980" s="37">
        <v>1222100000</v>
      </c>
      <c r="C980" s="37">
        <v>1247655</v>
      </c>
      <c r="D980" s="37" t="s">
        <v>6035</v>
      </c>
      <c r="E980" s="37" t="s">
        <v>3424</v>
      </c>
      <c r="F980" s="37">
        <v>0</v>
      </c>
      <c r="G980" s="37" t="s">
        <v>157</v>
      </c>
      <c r="H980" s="37" t="s">
        <v>6036</v>
      </c>
      <c r="I980" s="37" t="s">
        <v>3423</v>
      </c>
      <c r="J980" s="53">
        <v>98615.76</v>
      </c>
    </row>
    <row r="981" spans="1:10" x14ac:dyDescent="0.25">
      <c r="A981" s="37">
        <v>815</v>
      </c>
      <c r="B981" s="37">
        <v>1222100000</v>
      </c>
      <c r="C981" s="37">
        <v>1247656</v>
      </c>
      <c r="D981" s="37" t="s">
        <v>6037</v>
      </c>
      <c r="E981" s="37" t="s">
        <v>3424</v>
      </c>
      <c r="F981" s="37">
        <v>0</v>
      </c>
      <c r="G981" s="37" t="s">
        <v>159</v>
      </c>
      <c r="H981" s="37" t="s">
        <v>6038</v>
      </c>
      <c r="I981" s="37" t="s">
        <v>3423</v>
      </c>
      <c r="J981" s="53">
        <v>163680</v>
      </c>
    </row>
    <row r="982" spans="1:10" x14ac:dyDescent="0.25">
      <c r="A982" s="37">
        <v>815</v>
      </c>
      <c r="B982" s="37">
        <v>1222100000</v>
      </c>
      <c r="C982" s="37">
        <v>1247662</v>
      </c>
      <c r="D982" s="37" t="s">
        <v>6039</v>
      </c>
      <c r="E982" s="37" t="s">
        <v>3424</v>
      </c>
      <c r="F982" s="37">
        <v>0</v>
      </c>
      <c r="G982" s="37" t="s">
        <v>159</v>
      </c>
      <c r="H982" s="37" t="s">
        <v>6040</v>
      </c>
      <c r="I982" s="37" t="s">
        <v>3423</v>
      </c>
      <c r="J982" s="53">
        <v>727687.2</v>
      </c>
    </row>
    <row r="983" spans="1:10" x14ac:dyDescent="0.25">
      <c r="A983" s="37">
        <v>815</v>
      </c>
      <c r="B983" s="37">
        <v>1222100000</v>
      </c>
      <c r="C983" s="37">
        <v>1247663</v>
      </c>
      <c r="D983" s="37" t="s">
        <v>4757</v>
      </c>
      <c r="E983" s="37" t="s">
        <v>3424</v>
      </c>
      <c r="F983" s="37">
        <v>0</v>
      </c>
      <c r="G983" s="37" t="s">
        <v>3571</v>
      </c>
      <c r="H983" s="37" t="s">
        <v>4758</v>
      </c>
      <c r="I983" s="37" t="s">
        <v>3423</v>
      </c>
      <c r="J983" s="53">
        <v>108948</v>
      </c>
    </row>
    <row r="984" spans="1:10" x14ac:dyDescent="0.25">
      <c r="A984" s="37">
        <v>815</v>
      </c>
      <c r="B984" s="37">
        <v>1222100000</v>
      </c>
      <c r="C984" s="37">
        <v>1247664</v>
      </c>
      <c r="D984" s="37" t="s">
        <v>6041</v>
      </c>
      <c r="E984" s="37" t="s">
        <v>3424</v>
      </c>
      <c r="F984" s="37">
        <v>0</v>
      </c>
      <c r="G984" s="37" t="s">
        <v>3683</v>
      </c>
      <c r="H984" s="37" t="s">
        <v>6042</v>
      </c>
      <c r="I984" s="37" t="s">
        <v>3423</v>
      </c>
      <c r="J984" s="53">
        <v>138251.99</v>
      </c>
    </row>
    <row r="985" spans="1:10" x14ac:dyDescent="0.25">
      <c r="A985" s="37">
        <v>815</v>
      </c>
      <c r="B985" s="37">
        <v>1222100000</v>
      </c>
      <c r="C985" s="37">
        <v>1247665</v>
      </c>
      <c r="D985" s="37" t="s">
        <v>6043</v>
      </c>
      <c r="E985" s="37" t="s">
        <v>3424</v>
      </c>
      <c r="F985" s="37">
        <v>0</v>
      </c>
      <c r="G985" s="37" t="s">
        <v>5752</v>
      </c>
      <c r="H985" s="37" t="s">
        <v>6044</v>
      </c>
      <c r="I985" s="37" t="s">
        <v>3423</v>
      </c>
      <c r="J985" s="53">
        <v>26600.400000000001</v>
      </c>
    </row>
    <row r="986" spans="1:10" x14ac:dyDescent="0.25">
      <c r="A986" s="37">
        <v>815</v>
      </c>
      <c r="B986" s="37">
        <v>1222100000</v>
      </c>
      <c r="C986" s="37">
        <v>1247666</v>
      </c>
      <c r="D986" s="37" t="s">
        <v>6045</v>
      </c>
      <c r="E986" s="37" t="s">
        <v>3424</v>
      </c>
      <c r="F986" s="37">
        <v>0</v>
      </c>
      <c r="G986" s="37" t="s">
        <v>3683</v>
      </c>
      <c r="H986" s="37" t="s">
        <v>6046</v>
      </c>
      <c r="I986" s="37" t="s">
        <v>3423</v>
      </c>
      <c r="J986" s="53">
        <v>17094</v>
      </c>
    </row>
    <row r="987" spans="1:10" x14ac:dyDescent="0.25">
      <c r="A987" s="37">
        <v>815</v>
      </c>
      <c r="B987" s="37">
        <v>1222100000</v>
      </c>
      <c r="C987" s="37">
        <v>1247669</v>
      </c>
      <c r="D987" s="37" t="s">
        <v>6047</v>
      </c>
      <c r="E987" s="37" t="s">
        <v>3424</v>
      </c>
      <c r="F987" s="37">
        <v>0</v>
      </c>
      <c r="G987" s="37" t="s">
        <v>3588</v>
      </c>
      <c r="H987" s="37" t="s">
        <v>6048</v>
      </c>
      <c r="I987" s="37" t="s">
        <v>3423</v>
      </c>
      <c r="J987" s="53">
        <v>16416</v>
      </c>
    </row>
    <row r="988" spans="1:10" x14ac:dyDescent="0.25">
      <c r="A988" s="37">
        <v>815</v>
      </c>
      <c r="B988" s="37">
        <v>1222100000</v>
      </c>
      <c r="C988" s="37">
        <v>1247670</v>
      </c>
      <c r="D988" s="37" t="s">
        <v>6049</v>
      </c>
      <c r="E988" s="37" t="s">
        <v>3424</v>
      </c>
      <c r="F988" s="37">
        <v>0</v>
      </c>
      <c r="G988" s="37" t="s">
        <v>3526</v>
      </c>
      <c r="H988" s="37" t="s">
        <v>6050</v>
      </c>
      <c r="I988" s="37" t="s">
        <v>3423</v>
      </c>
      <c r="J988" s="53">
        <v>58590</v>
      </c>
    </row>
    <row r="989" spans="1:10" x14ac:dyDescent="0.25">
      <c r="A989" s="37">
        <v>815</v>
      </c>
      <c r="B989" s="37">
        <v>1222100000</v>
      </c>
      <c r="C989" s="37">
        <v>1247671</v>
      </c>
      <c r="D989" s="37" t="s">
        <v>6051</v>
      </c>
      <c r="E989" s="37" t="s">
        <v>3424</v>
      </c>
      <c r="F989" s="37">
        <v>0</v>
      </c>
      <c r="G989" s="37" t="s">
        <v>159</v>
      </c>
      <c r="H989" s="37" t="s">
        <v>6052</v>
      </c>
      <c r="I989" s="37" t="s">
        <v>3423</v>
      </c>
      <c r="J989" s="53">
        <v>52260</v>
      </c>
    </row>
    <row r="990" spans="1:10" x14ac:dyDescent="0.25">
      <c r="A990" s="37">
        <v>815</v>
      </c>
      <c r="B990" s="37">
        <v>1222100000</v>
      </c>
      <c r="C990" s="37">
        <v>1247672</v>
      </c>
      <c r="D990" s="37" t="s">
        <v>6053</v>
      </c>
      <c r="E990" s="37" t="s">
        <v>3424</v>
      </c>
      <c r="F990" s="37">
        <v>0</v>
      </c>
      <c r="G990" s="37" t="s">
        <v>3571</v>
      </c>
      <c r="H990" s="37" t="s">
        <v>6054</v>
      </c>
      <c r="I990" s="37" t="s">
        <v>3423</v>
      </c>
      <c r="J990" s="53">
        <v>782778</v>
      </c>
    </row>
    <row r="991" spans="1:10" x14ac:dyDescent="0.25">
      <c r="A991" s="37">
        <v>815</v>
      </c>
      <c r="B991" s="37">
        <v>1222100000</v>
      </c>
      <c r="C991" s="37">
        <v>1247673</v>
      </c>
      <c r="D991" s="37" t="s">
        <v>6055</v>
      </c>
      <c r="E991" s="37" t="s">
        <v>3424</v>
      </c>
      <c r="F991" s="37">
        <v>0</v>
      </c>
      <c r="G991" s="37" t="s">
        <v>159</v>
      </c>
      <c r="H991" s="37" t="s">
        <v>6056</v>
      </c>
      <c r="I991" s="37" t="s">
        <v>3423</v>
      </c>
      <c r="J991" s="53">
        <v>73440</v>
      </c>
    </row>
    <row r="992" spans="1:10" x14ac:dyDescent="0.25">
      <c r="A992" s="37">
        <v>815</v>
      </c>
      <c r="B992" s="37">
        <v>1222100000</v>
      </c>
      <c r="C992" s="37">
        <v>1247695</v>
      </c>
      <c r="D992" s="37" t="s">
        <v>4759</v>
      </c>
      <c r="E992" s="37" t="s">
        <v>3424</v>
      </c>
      <c r="F992" s="37">
        <v>0</v>
      </c>
      <c r="G992" s="37" t="s">
        <v>3683</v>
      </c>
      <c r="H992" s="37" t="s">
        <v>4760</v>
      </c>
      <c r="I992" s="37" t="s">
        <v>3423</v>
      </c>
      <c r="J992" s="53">
        <v>27683512.059999999</v>
      </c>
    </row>
    <row r="993" spans="1:10" x14ac:dyDescent="0.25">
      <c r="A993" s="37">
        <v>815</v>
      </c>
      <c r="B993" s="37">
        <v>1222100000</v>
      </c>
      <c r="C993" s="37">
        <v>1247697</v>
      </c>
      <c r="D993" s="37" t="s">
        <v>6057</v>
      </c>
      <c r="E993" s="37" t="s">
        <v>3424</v>
      </c>
      <c r="F993" s="37">
        <v>0</v>
      </c>
      <c r="G993" s="37" t="s">
        <v>2283</v>
      </c>
      <c r="H993" s="37" t="s">
        <v>6058</v>
      </c>
      <c r="I993" s="37" t="s">
        <v>3423</v>
      </c>
      <c r="J993" s="53">
        <v>28623</v>
      </c>
    </row>
    <row r="994" spans="1:10" x14ac:dyDescent="0.25">
      <c r="A994" s="37">
        <v>815</v>
      </c>
      <c r="B994" s="37">
        <v>1222100000</v>
      </c>
      <c r="C994" s="37">
        <v>1247698</v>
      </c>
      <c r="D994" s="37" t="s">
        <v>6059</v>
      </c>
      <c r="E994" s="37" t="s">
        <v>3424</v>
      </c>
      <c r="F994" s="37">
        <v>0</v>
      </c>
      <c r="G994" s="37" t="s">
        <v>159</v>
      </c>
      <c r="H994" s="37" t="s">
        <v>6060</v>
      </c>
      <c r="I994" s="37" t="s">
        <v>3423</v>
      </c>
      <c r="J994" s="53">
        <v>6174</v>
      </c>
    </row>
    <row r="995" spans="1:10" x14ac:dyDescent="0.25">
      <c r="A995" s="37">
        <v>815</v>
      </c>
      <c r="B995" s="37">
        <v>1222100000</v>
      </c>
      <c r="C995" s="37">
        <v>1247704</v>
      </c>
      <c r="D995" s="37" t="s">
        <v>4761</v>
      </c>
      <c r="E995" s="37" t="s">
        <v>3424</v>
      </c>
      <c r="F995" s="37">
        <v>0</v>
      </c>
      <c r="G995" s="37" t="s">
        <v>159</v>
      </c>
      <c r="H995" s="37" t="s">
        <v>4762</v>
      </c>
      <c r="I995" s="37" t="s">
        <v>3423</v>
      </c>
      <c r="J995" s="53">
        <v>636792</v>
      </c>
    </row>
    <row r="996" spans="1:10" x14ac:dyDescent="0.25">
      <c r="A996" s="37">
        <v>815</v>
      </c>
      <c r="B996" s="37">
        <v>1222100000</v>
      </c>
      <c r="C996" s="37">
        <v>1247710</v>
      </c>
      <c r="D996" s="37" t="s">
        <v>6061</v>
      </c>
      <c r="E996" s="37" t="s">
        <v>3424</v>
      </c>
      <c r="F996" s="37">
        <v>0</v>
      </c>
      <c r="G996" s="37" t="s">
        <v>3526</v>
      </c>
      <c r="H996" s="37" t="s">
        <v>6062</v>
      </c>
      <c r="I996" s="37" t="s">
        <v>3423</v>
      </c>
      <c r="J996" s="53">
        <v>40920</v>
      </c>
    </row>
    <row r="997" spans="1:10" x14ac:dyDescent="0.25">
      <c r="A997" s="37">
        <v>815</v>
      </c>
      <c r="B997" s="37">
        <v>1222100000</v>
      </c>
      <c r="C997" s="37">
        <v>1247712</v>
      </c>
      <c r="D997" s="37" t="s">
        <v>6063</v>
      </c>
      <c r="E997" s="37" t="s">
        <v>3424</v>
      </c>
      <c r="F997" s="37">
        <v>0</v>
      </c>
      <c r="G997" s="37" t="s">
        <v>3526</v>
      </c>
      <c r="H997" s="37" t="s">
        <v>6064</v>
      </c>
      <c r="I997" s="37" t="s">
        <v>3423</v>
      </c>
      <c r="J997" s="53">
        <v>59670</v>
      </c>
    </row>
    <row r="998" spans="1:10" x14ac:dyDescent="0.25">
      <c r="A998" s="37">
        <v>815</v>
      </c>
      <c r="B998" s="37">
        <v>1222100000</v>
      </c>
      <c r="C998" s="37">
        <v>1247713</v>
      </c>
      <c r="D998" s="37" t="s">
        <v>4763</v>
      </c>
      <c r="E998" s="37" t="s">
        <v>3424</v>
      </c>
      <c r="F998" s="37">
        <v>0</v>
      </c>
      <c r="G998" s="37" t="s">
        <v>3992</v>
      </c>
      <c r="H998" s="37" t="s">
        <v>4764</v>
      </c>
      <c r="I998" s="37" t="s">
        <v>3423</v>
      </c>
      <c r="J998" s="53">
        <v>134309.98000000001</v>
      </c>
    </row>
    <row r="999" spans="1:10" x14ac:dyDescent="0.25">
      <c r="A999" s="37">
        <v>815</v>
      </c>
      <c r="B999" s="37">
        <v>1222100000</v>
      </c>
      <c r="C999" s="37">
        <v>1247726</v>
      </c>
      <c r="D999" s="37" t="s">
        <v>6065</v>
      </c>
      <c r="E999" s="37" t="s">
        <v>3424</v>
      </c>
      <c r="F999" s="37">
        <v>0</v>
      </c>
      <c r="G999" s="37" t="s">
        <v>159</v>
      </c>
      <c r="H999" s="37" t="s">
        <v>6066</v>
      </c>
      <c r="I999" s="37" t="s">
        <v>3423</v>
      </c>
      <c r="J999" s="53">
        <v>48384</v>
      </c>
    </row>
    <row r="1000" spans="1:10" x14ac:dyDescent="0.25">
      <c r="A1000" s="37">
        <v>815</v>
      </c>
      <c r="B1000" s="37">
        <v>1222100000</v>
      </c>
      <c r="C1000" s="37">
        <v>1247727</v>
      </c>
      <c r="D1000" s="37" t="s">
        <v>4765</v>
      </c>
      <c r="E1000" s="37" t="s">
        <v>3424</v>
      </c>
      <c r="F1000" s="37">
        <v>0</v>
      </c>
      <c r="G1000" s="37" t="s">
        <v>143</v>
      </c>
      <c r="H1000" s="37" t="s">
        <v>4766</v>
      </c>
      <c r="I1000" s="37" t="s">
        <v>3423</v>
      </c>
      <c r="J1000" s="53">
        <v>573228</v>
      </c>
    </row>
    <row r="1001" spans="1:10" x14ac:dyDescent="0.25">
      <c r="A1001" s="37">
        <v>815</v>
      </c>
      <c r="B1001" s="37">
        <v>1222100000</v>
      </c>
      <c r="C1001" s="37">
        <v>1247728</v>
      </c>
      <c r="D1001" s="37" t="s">
        <v>4767</v>
      </c>
      <c r="E1001" s="37" t="s">
        <v>3424</v>
      </c>
      <c r="F1001" s="37">
        <v>0</v>
      </c>
      <c r="G1001" s="37" t="s">
        <v>159</v>
      </c>
      <c r="H1001" s="37" t="s">
        <v>4768</v>
      </c>
      <c r="I1001" s="37" t="s">
        <v>3423</v>
      </c>
      <c r="J1001" s="53">
        <v>216419.84</v>
      </c>
    </row>
    <row r="1002" spans="1:10" x14ac:dyDescent="0.25">
      <c r="A1002" s="37">
        <v>815</v>
      </c>
      <c r="B1002" s="37">
        <v>1222100000</v>
      </c>
      <c r="C1002" s="37">
        <v>1247739</v>
      </c>
      <c r="D1002" s="37" t="s">
        <v>6067</v>
      </c>
      <c r="E1002" s="37" t="s">
        <v>3424</v>
      </c>
      <c r="F1002" s="37">
        <v>0</v>
      </c>
      <c r="G1002" s="37" t="s">
        <v>3526</v>
      </c>
      <c r="H1002" s="37" t="s">
        <v>6068</v>
      </c>
      <c r="I1002" s="37" t="s">
        <v>3423</v>
      </c>
      <c r="J1002" s="53">
        <v>21300</v>
      </c>
    </row>
    <row r="1003" spans="1:10" x14ac:dyDescent="0.25">
      <c r="A1003" s="37">
        <v>815</v>
      </c>
      <c r="B1003" s="37">
        <v>1222100000</v>
      </c>
      <c r="C1003" s="37">
        <v>1247740</v>
      </c>
      <c r="D1003" s="37" t="s">
        <v>612</v>
      </c>
      <c r="E1003" s="37" t="s">
        <v>3424</v>
      </c>
      <c r="F1003" s="37">
        <v>0</v>
      </c>
      <c r="G1003" s="37" t="s">
        <v>3478</v>
      </c>
      <c r="H1003" s="37" t="s">
        <v>4769</v>
      </c>
      <c r="I1003" s="37" t="s">
        <v>3423</v>
      </c>
      <c r="J1003" s="53">
        <v>344324.72</v>
      </c>
    </row>
    <row r="1004" spans="1:10" x14ac:dyDescent="0.25">
      <c r="A1004" s="37">
        <v>815</v>
      </c>
      <c r="B1004" s="37">
        <v>1222100000</v>
      </c>
      <c r="C1004" s="37">
        <v>1247741</v>
      </c>
      <c r="D1004" s="37" t="s">
        <v>6069</v>
      </c>
      <c r="E1004" s="37" t="s">
        <v>3424</v>
      </c>
      <c r="F1004" s="37">
        <v>0</v>
      </c>
      <c r="G1004" s="37" t="s">
        <v>159</v>
      </c>
      <c r="H1004" s="37" t="s">
        <v>6070</v>
      </c>
      <c r="I1004" s="37" t="s">
        <v>3423</v>
      </c>
      <c r="J1004" s="53">
        <v>919630.47</v>
      </c>
    </row>
    <row r="1005" spans="1:10" x14ac:dyDescent="0.25">
      <c r="A1005" s="37">
        <v>815</v>
      </c>
      <c r="B1005" s="37">
        <v>1222100000</v>
      </c>
      <c r="C1005" s="37">
        <v>1247744</v>
      </c>
      <c r="D1005" s="37" t="s">
        <v>6071</v>
      </c>
      <c r="E1005" s="37" t="s">
        <v>3424</v>
      </c>
      <c r="F1005" s="37">
        <v>0</v>
      </c>
      <c r="G1005" s="37" t="s">
        <v>2283</v>
      </c>
      <c r="H1005" s="37" t="s">
        <v>6072</v>
      </c>
      <c r="I1005" s="37" t="s">
        <v>3423</v>
      </c>
      <c r="J1005" s="53">
        <v>40656</v>
      </c>
    </row>
    <row r="1006" spans="1:10" x14ac:dyDescent="0.25">
      <c r="A1006" s="37">
        <v>815</v>
      </c>
      <c r="B1006" s="37">
        <v>1222100000</v>
      </c>
      <c r="C1006" s="37">
        <v>1247745</v>
      </c>
      <c r="D1006" s="37" t="s">
        <v>1564</v>
      </c>
      <c r="E1006" s="37" t="s">
        <v>3424</v>
      </c>
      <c r="F1006" s="37">
        <v>0</v>
      </c>
      <c r="G1006" s="37" t="s">
        <v>157</v>
      </c>
      <c r="H1006" s="37" t="s">
        <v>4770</v>
      </c>
      <c r="I1006" s="37" t="s">
        <v>3423</v>
      </c>
      <c r="J1006" s="53">
        <v>4094865.43</v>
      </c>
    </row>
    <row r="1007" spans="1:10" x14ac:dyDescent="0.25">
      <c r="A1007" s="37">
        <v>815</v>
      </c>
      <c r="B1007" s="37">
        <v>1222100000</v>
      </c>
      <c r="C1007" s="37">
        <v>1247747</v>
      </c>
      <c r="D1007" s="37" t="s">
        <v>6073</v>
      </c>
      <c r="E1007" s="37" t="s">
        <v>3424</v>
      </c>
      <c r="F1007" s="37">
        <v>0</v>
      </c>
      <c r="G1007" s="37" t="s">
        <v>3442</v>
      </c>
      <c r="H1007" s="37" t="s">
        <v>6074</v>
      </c>
      <c r="I1007" s="37" t="s">
        <v>3423</v>
      </c>
      <c r="J1007" s="53">
        <v>6960</v>
      </c>
    </row>
    <row r="1008" spans="1:10" x14ac:dyDescent="0.25">
      <c r="A1008" s="37">
        <v>815</v>
      </c>
      <c r="B1008" s="37">
        <v>1222100000</v>
      </c>
      <c r="C1008" s="37">
        <v>1247748</v>
      </c>
      <c r="D1008" s="37" t="s">
        <v>6075</v>
      </c>
      <c r="E1008" s="37" t="s">
        <v>3424</v>
      </c>
      <c r="F1008" s="37">
        <v>0</v>
      </c>
      <c r="G1008" s="37" t="s">
        <v>159</v>
      </c>
      <c r="H1008" s="37" t="s">
        <v>6076</v>
      </c>
      <c r="I1008" s="37" t="s">
        <v>3423</v>
      </c>
      <c r="J1008" s="53">
        <v>18744</v>
      </c>
    </row>
    <row r="1009" spans="1:10" x14ac:dyDescent="0.25">
      <c r="A1009" s="37">
        <v>815</v>
      </c>
      <c r="B1009" s="37">
        <v>1222100000</v>
      </c>
      <c r="C1009" s="37">
        <v>1247764</v>
      </c>
      <c r="D1009" s="37" t="s">
        <v>6077</v>
      </c>
      <c r="E1009" s="37" t="s">
        <v>3424</v>
      </c>
      <c r="F1009" s="37">
        <v>0</v>
      </c>
      <c r="G1009" s="37" t="s">
        <v>143</v>
      </c>
      <c r="H1009" s="37" t="s">
        <v>6078</v>
      </c>
      <c r="I1009" s="37" t="s">
        <v>3423</v>
      </c>
      <c r="J1009" s="53">
        <v>7632</v>
      </c>
    </row>
    <row r="1010" spans="1:10" x14ac:dyDescent="0.25">
      <c r="A1010" s="37">
        <v>815</v>
      </c>
      <c r="B1010" s="37">
        <v>1222100000</v>
      </c>
      <c r="C1010" s="37">
        <v>1247768</v>
      </c>
      <c r="D1010" s="37" t="s">
        <v>4771</v>
      </c>
      <c r="E1010" s="37" t="s">
        <v>3424</v>
      </c>
      <c r="F1010" s="37">
        <v>0</v>
      </c>
      <c r="G1010" s="37" t="s">
        <v>159</v>
      </c>
      <c r="H1010" s="37" t="s">
        <v>4772</v>
      </c>
      <c r="I1010" s="37" t="s">
        <v>3423</v>
      </c>
      <c r="J1010" s="53">
        <v>1092312</v>
      </c>
    </row>
    <row r="1011" spans="1:10" x14ac:dyDescent="0.25">
      <c r="A1011" s="37">
        <v>815</v>
      </c>
      <c r="B1011" s="37">
        <v>1222100000</v>
      </c>
      <c r="C1011" s="37">
        <v>1247772</v>
      </c>
      <c r="D1011" s="37" t="s">
        <v>6079</v>
      </c>
      <c r="E1011" s="37" t="s">
        <v>3424</v>
      </c>
      <c r="F1011" s="37">
        <v>0</v>
      </c>
      <c r="G1011" s="37" t="s">
        <v>143</v>
      </c>
      <c r="H1011" s="37" t="s">
        <v>6080</v>
      </c>
      <c r="I1011" s="37" t="s">
        <v>3423</v>
      </c>
      <c r="J1011" s="53">
        <v>30888</v>
      </c>
    </row>
    <row r="1012" spans="1:10" x14ac:dyDescent="0.25">
      <c r="A1012" s="37">
        <v>815</v>
      </c>
      <c r="B1012" s="37">
        <v>1222100000</v>
      </c>
      <c r="C1012" s="37">
        <v>1247773</v>
      </c>
      <c r="D1012" s="37" t="s">
        <v>6081</v>
      </c>
      <c r="E1012" s="37" t="s">
        <v>3424</v>
      </c>
      <c r="F1012" s="37">
        <v>0</v>
      </c>
      <c r="G1012" s="37" t="s">
        <v>2283</v>
      </c>
      <c r="H1012" s="37" t="s">
        <v>6082</v>
      </c>
      <c r="I1012" s="37" t="s">
        <v>3423</v>
      </c>
      <c r="J1012" s="53">
        <v>46248</v>
      </c>
    </row>
    <row r="1013" spans="1:10" x14ac:dyDescent="0.25">
      <c r="A1013" s="37">
        <v>815</v>
      </c>
      <c r="B1013" s="37">
        <v>1222100000</v>
      </c>
      <c r="C1013" s="37">
        <v>1247780</v>
      </c>
      <c r="D1013" s="37" t="s">
        <v>6083</v>
      </c>
      <c r="E1013" s="37" t="s">
        <v>3424</v>
      </c>
      <c r="F1013" s="37">
        <v>0</v>
      </c>
      <c r="G1013" s="37" t="s">
        <v>3683</v>
      </c>
      <c r="H1013" s="37" t="s">
        <v>6084</v>
      </c>
      <c r="I1013" s="37" t="s">
        <v>3423</v>
      </c>
      <c r="J1013" s="53">
        <v>36240</v>
      </c>
    </row>
    <row r="1014" spans="1:10" x14ac:dyDescent="0.25">
      <c r="A1014" s="37">
        <v>815</v>
      </c>
      <c r="B1014" s="37">
        <v>1222100000</v>
      </c>
      <c r="C1014" s="37">
        <v>1247781</v>
      </c>
      <c r="D1014" s="37" t="s">
        <v>6085</v>
      </c>
      <c r="E1014" s="37" t="s">
        <v>3424</v>
      </c>
      <c r="F1014" s="37">
        <v>0</v>
      </c>
      <c r="G1014" s="37" t="s">
        <v>159</v>
      </c>
      <c r="H1014" s="37" t="s">
        <v>6086</v>
      </c>
      <c r="I1014" s="37" t="s">
        <v>3423</v>
      </c>
      <c r="J1014" s="53">
        <v>147150</v>
      </c>
    </row>
    <row r="1015" spans="1:10" x14ac:dyDescent="0.25">
      <c r="A1015" s="37">
        <v>815</v>
      </c>
      <c r="B1015" s="37">
        <v>1222100000</v>
      </c>
      <c r="C1015" s="37">
        <v>1247787</v>
      </c>
      <c r="D1015" s="37" t="s">
        <v>6087</v>
      </c>
      <c r="E1015" s="37" t="s">
        <v>3424</v>
      </c>
      <c r="F1015" s="37">
        <v>0</v>
      </c>
      <c r="G1015" s="37" t="s">
        <v>3683</v>
      </c>
      <c r="H1015" s="37" t="s">
        <v>6088</v>
      </c>
      <c r="I1015" s="37" t="s">
        <v>3423</v>
      </c>
      <c r="J1015" s="53">
        <v>34925.9</v>
      </c>
    </row>
    <row r="1016" spans="1:10" x14ac:dyDescent="0.25">
      <c r="A1016" s="37">
        <v>815</v>
      </c>
      <c r="B1016" s="37">
        <v>1222100000</v>
      </c>
      <c r="C1016" s="37">
        <v>1247788</v>
      </c>
      <c r="D1016" s="37" t="s">
        <v>6089</v>
      </c>
      <c r="E1016" s="37" t="s">
        <v>3424</v>
      </c>
      <c r="F1016" s="37">
        <v>0</v>
      </c>
      <c r="G1016" s="37" t="s">
        <v>159</v>
      </c>
      <c r="H1016" s="37" t="s">
        <v>6090</v>
      </c>
      <c r="I1016" s="37" t="s">
        <v>3423</v>
      </c>
      <c r="J1016" s="53">
        <v>390835.20000000001</v>
      </c>
    </row>
    <row r="1017" spans="1:10" x14ac:dyDescent="0.25">
      <c r="A1017" s="37">
        <v>815</v>
      </c>
      <c r="B1017" s="37">
        <v>1222100000</v>
      </c>
      <c r="C1017" s="37">
        <v>1247789</v>
      </c>
      <c r="D1017" s="37" t="s">
        <v>6091</v>
      </c>
      <c r="E1017" s="37" t="s">
        <v>3424</v>
      </c>
      <c r="F1017" s="37">
        <v>0</v>
      </c>
      <c r="G1017" s="37" t="s">
        <v>3478</v>
      </c>
      <c r="H1017" s="37" t="s">
        <v>6092</v>
      </c>
      <c r="I1017" s="37" t="s">
        <v>3423</v>
      </c>
      <c r="J1017" s="53">
        <v>102336</v>
      </c>
    </row>
    <row r="1018" spans="1:10" x14ac:dyDescent="0.25">
      <c r="A1018" s="37">
        <v>815</v>
      </c>
      <c r="B1018" s="37">
        <v>1222100000</v>
      </c>
      <c r="C1018" s="37">
        <v>1247799</v>
      </c>
      <c r="D1018" s="37" t="s">
        <v>6093</v>
      </c>
      <c r="E1018" s="37" t="s">
        <v>3424</v>
      </c>
      <c r="F1018" s="37">
        <v>0</v>
      </c>
      <c r="G1018" s="37" t="s">
        <v>3992</v>
      </c>
      <c r="H1018" s="37" t="s">
        <v>6094</v>
      </c>
      <c r="I1018" s="37" t="s">
        <v>3423</v>
      </c>
      <c r="J1018" s="53">
        <v>150396</v>
      </c>
    </row>
    <row r="1019" spans="1:10" x14ac:dyDescent="0.25">
      <c r="A1019" s="37">
        <v>815</v>
      </c>
      <c r="B1019" s="37">
        <v>1222100000</v>
      </c>
      <c r="C1019" s="37">
        <v>1247800</v>
      </c>
      <c r="D1019" s="37" t="s">
        <v>4773</v>
      </c>
      <c r="E1019" s="37" t="s">
        <v>3424</v>
      </c>
      <c r="F1019" s="37">
        <v>0</v>
      </c>
      <c r="G1019" s="37" t="s">
        <v>143</v>
      </c>
      <c r="H1019" s="37" t="s">
        <v>4774</v>
      </c>
      <c r="I1019" s="37" t="s">
        <v>3423</v>
      </c>
      <c r="J1019" s="53">
        <v>303876</v>
      </c>
    </row>
    <row r="1020" spans="1:10" x14ac:dyDescent="0.25">
      <c r="A1020" s="37">
        <v>815</v>
      </c>
      <c r="B1020" s="37">
        <v>1222100000</v>
      </c>
      <c r="C1020" s="37">
        <v>1247801</v>
      </c>
      <c r="D1020" s="37" t="s">
        <v>6095</v>
      </c>
      <c r="E1020" s="37" t="s">
        <v>3424</v>
      </c>
      <c r="F1020" s="37">
        <v>0</v>
      </c>
      <c r="G1020" s="37" t="s">
        <v>3455</v>
      </c>
      <c r="H1020" s="37" t="s">
        <v>6096</v>
      </c>
      <c r="I1020" s="37" t="s">
        <v>3423</v>
      </c>
      <c r="J1020" s="53">
        <v>261912</v>
      </c>
    </row>
    <row r="1021" spans="1:10" x14ac:dyDescent="0.25">
      <c r="A1021" s="37">
        <v>815</v>
      </c>
      <c r="B1021" s="37">
        <v>1222100000</v>
      </c>
      <c r="C1021" s="37">
        <v>1247802</v>
      </c>
      <c r="D1021" s="37" t="s">
        <v>6097</v>
      </c>
      <c r="E1021" s="37" t="s">
        <v>3424</v>
      </c>
      <c r="F1021" s="37">
        <v>0</v>
      </c>
      <c r="G1021" s="37" t="s">
        <v>3478</v>
      </c>
      <c r="H1021" s="37" t="s">
        <v>6098</v>
      </c>
      <c r="I1021" s="37" t="s">
        <v>3423</v>
      </c>
      <c r="J1021" s="53">
        <v>53256</v>
      </c>
    </row>
    <row r="1022" spans="1:10" x14ac:dyDescent="0.25">
      <c r="A1022" s="37">
        <v>815</v>
      </c>
      <c r="B1022" s="37">
        <v>1222100000</v>
      </c>
      <c r="C1022" s="37">
        <v>1247803</v>
      </c>
      <c r="D1022" s="37" t="s">
        <v>6099</v>
      </c>
      <c r="E1022" s="37" t="s">
        <v>3424</v>
      </c>
      <c r="F1022" s="37">
        <v>0</v>
      </c>
      <c r="G1022" s="37" t="s">
        <v>3588</v>
      </c>
      <c r="H1022" s="37" t="s">
        <v>6100</v>
      </c>
      <c r="I1022" s="37" t="s">
        <v>3423</v>
      </c>
      <c r="J1022" s="53">
        <v>64647</v>
      </c>
    </row>
    <row r="1023" spans="1:10" x14ac:dyDescent="0.25">
      <c r="A1023" s="37">
        <v>815</v>
      </c>
      <c r="B1023" s="37">
        <v>1222100000</v>
      </c>
      <c r="C1023" s="37">
        <v>1247808</v>
      </c>
      <c r="D1023" s="37" t="s">
        <v>6101</v>
      </c>
      <c r="E1023" s="37" t="s">
        <v>3424</v>
      </c>
      <c r="F1023" s="37">
        <v>0</v>
      </c>
      <c r="G1023" s="37" t="s">
        <v>159</v>
      </c>
      <c r="H1023" s="37" t="s">
        <v>6102</v>
      </c>
      <c r="I1023" s="37" t="s">
        <v>3423</v>
      </c>
      <c r="J1023" s="53">
        <v>112185.60000000001</v>
      </c>
    </row>
    <row r="1024" spans="1:10" x14ac:dyDescent="0.25">
      <c r="A1024" s="37">
        <v>815</v>
      </c>
      <c r="B1024" s="37">
        <v>1222100000</v>
      </c>
      <c r="C1024" s="37">
        <v>1247809</v>
      </c>
      <c r="D1024" s="37" t="s">
        <v>4775</v>
      </c>
      <c r="E1024" s="37" t="s">
        <v>3424</v>
      </c>
      <c r="F1024" s="37">
        <v>0</v>
      </c>
      <c r="G1024" s="37" t="s">
        <v>143</v>
      </c>
      <c r="H1024" s="37" t="s">
        <v>4776</v>
      </c>
      <c r="I1024" s="37" t="s">
        <v>3423</v>
      </c>
      <c r="J1024" s="53">
        <v>137682</v>
      </c>
    </row>
    <row r="1025" spans="1:10" x14ac:dyDescent="0.25">
      <c r="A1025" s="37">
        <v>815</v>
      </c>
      <c r="B1025" s="37">
        <v>1222100000</v>
      </c>
      <c r="C1025" s="37">
        <v>1247810</v>
      </c>
      <c r="D1025" s="37" t="s">
        <v>429</v>
      </c>
      <c r="E1025" s="37" t="s">
        <v>3424</v>
      </c>
      <c r="F1025" s="37">
        <v>0</v>
      </c>
      <c r="G1025" s="37" t="s">
        <v>159</v>
      </c>
      <c r="H1025" s="37" t="s">
        <v>6103</v>
      </c>
      <c r="I1025" s="37" t="s">
        <v>3423</v>
      </c>
      <c r="J1025" s="53">
        <v>43776</v>
      </c>
    </row>
    <row r="1026" spans="1:10" x14ac:dyDescent="0.25">
      <c r="A1026" s="37">
        <v>815</v>
      </c>
      <c r="B1026" s="37">
        <v>1222100000</v>
      </c>
      <c r="C1026" s="37">
        <v>1247812</v>
      </c>
      <c r="D1026" s="37" t="s">
        <v>6104</v>
      </c>
      <c r="E1026" s="37" t="s">
        <v>3424</v>
      </c>
      <c r="F1026" s="37">
        <v>0</v>
      </c>
      <c r="G1026" s="37" t="s">
        <v>159</v>
      </c>
      <c r="H1026" s="37" t="s">
        <v>6105</v>
      </c>
      <c r="I1026" s="37" t="s">
        <v>3423</v>
      </c>
      <c r="J1026" s="53">
        <v>321774.59999999998</v>
      </c>
    </row>
    <row r="1027" spans="1:10" x14ac:dyDescent="0.25">
      <c r="A1027" s="37">
        <v>815</v>
      </c>
      <c r="B1027" s="37">
        <v>1222100000</v>
      </c>
      <c r="C1027" s="37">
        <v>1247816</v>
      </c>
      <c r="D1027" s="37" t="s">
        <v>6106</v>
      </c>
      <c r="E1027" s="37" t="s">
        <v>3424</v>
      </c>
      <c r="F1027" s="37">
        <v>0</v>
      </c>
      <c r="G1027" s="37" t="s">
        <v>159</v>
      </c>
      <c r="H1027" s="37" t="s">
        <v>6107</v>
      </c>
      <c r="I1027" s="37" t="s">
        <v>3423</v>
      </c>
      <c r="J1027" s="53">
        <v>134628</v>
      </c>
    </row>
    <row r="1028" spans="1:10" x14ac:dyDescent="0.25">
      <c r="A1028" s="37">
        <v>815</v>
      </c>
      <c r="B1028" s="37">
        <v>1222100000</v>
      </c>
      <c r="C1028" s="37">
        <v>1247822</v>
      </c>
      <c r="D1028" s="37" t="s">
        <v>6108</v>
      </c>
      <c r="E1028" s="37" t="s">
        <v>3424</v>
      </c>
      <c r="F1028" s="37">
        <v>0</v>
      </c>
      <c r="G1028" s="37" t="s">
        <v>3478</v>
      </c>
      <c r="H1028" s="37" t="s">
        <v>6109</v>
      </c>
      <c r="I1028" s="37" t="s">
        <v>3423</v>
      </c>
      <c r="J1028" s="53">
        <v>2808</v>
      </c>
    </row>
    <row r="1029" spans="1:10" x14ac:dyDescent="0.25">
      <c r="A1029" s="37">
        <v>815</v>
      </c>
      <c r="B1029" s="37">
        <v>1222100000</v>
      </c>
      <c r="C1029" s="37">
        <v>1247829</v>
      </c>
      <c r="D1029" s="37" t="s">
        <v>6110</v>
      </c>
      <c r="E1029" s="37" t="s">
        <v>3424</v>
      </c>
      <c r="F1029" s="37">
        <v>0</v>
      </c>
      <c r="G1029" s="37" t="s">
        <v>3492</v>
      </c>
      <c r="H1029" s="37" t="s">
        <v>6111</v>
      </c>
      <c r="I1029" s="37" t="s">
        <v>3423</v>
      </c>
      <c r="J1029" s="53">
        <v>54528</v>
      </c>
    </row>
    <row r="1030" spans="1:10" x14ac:dyDescent="0.25">
      <c r="A1030" s="37">
        <v>815</v>
      </c>
      <c r="B1030" s="37">
        <v>1222100000</v>
      </c>
      <c r="C1030" s="37">
        <v>1247832</v>
      </c>
      <c r="D1030" s="37" t="s">
        <v>6112</v>
      </c>
      <c r="E1030" s="37" t="s">
        <v>3424</v>
      </c>
      <c r="F1030" s="37">
        <v>0</v>
      </c>
      <c r="G1030" s="37" t="s">
        <v>159</v>
      </c>
      <c r="H1030" s="37" t="s">
        <v>6113</v>
      </c>
      <c r="I1030" s="37" t="s">
        <v>3423</v>
      </c>
      <c r="J1030" s="53">
        <v>66912</v>
      </c>
    </row>
    <row r="1031" spans="1:10" x14ac:dyDescent="0.25">
      <c r="A1031" s="37">
        <v>815</v>
      </c>
      <c r="B1031" s="37">
        <v>1222100000</v>
      </c>
      <c r="C1031" s="37">
        <v>1247835</v>
      </c>
      <c r="D1031" s="37" t="s">
        <v>6114</v>
      </c>
      <c r="E1031" s="37" t="s">
        <v>3424</v>
      </c>
      <c r="F1031" s="37">
        <v>0</v>
      </c>
      <c r="G1031" s="37" t="s">
        <v>5286</v>
      </c>
      <c r="H1031" s="37" t="s">
        <v>6115</v>
      </c>
      <c r="I1031" s="37" t="s">
        <v>3423</v>
      </c>
      <c r="J1031" s="53">
        <v>133590</v>
      </c>
    </row>
    <row r="1032" spans="1:10" x14ac:dyDescent="0.25">
      <c r="A1032" s="37">
        <v>815</v>
      </c>
      <c r="B1032" s="37">
        <v>1222100000</v>
      </c>
      <c r="C1032" s="37">
        <v>1247840</v>
      </c>
      <c r="D1032" s="37" t="s">
        <v>6116</v>
      </c>
      <c r="E1032" s="37" t="s">
        <v>3424</v>
      </c>
      <c r="F1032" s="37">
        <v>0</v>
      </c>
      <c r="G1032" s="37" t="s">
        <v>3455</v>
      </c>
      <c r="H1032" s="37" t="s">
        <v>6117</v>
      </c>
      <c r="I1032" s="37" t="s">
        <v>3423</v>
      </c>
      <c r="J1032" s="53">
        <v>101976</v>
      </c>
    </row>
    <row r="1033" spans="1:10" x14ac:dyDescent="0.25">
      <c r="A1033" s="37">
        <v>815</v>
      </c>
      <c r="B1033" s="37">
        <v>1222100000</v>
      </c>
      <c r="C1033" s="37">
        <v>1247848</v>
      </c>
      <c r="D1033" s="37" t="s">
        <v>6118</v>
      </c>
      <c r="E1033" s="37" t="s">
        <v>3424</v>
      </c>
      <c r="F1033" s="37">
        <v>0</v>
      </c>
      <c r="G1033" s="37" t="s">
        <v>159</v>
      </c>
      <c r="H1033" s="37" t="s">
        <v>6119</v>
      </c>
      <c r="I1033" s="37" t="s">
        <v>3423</v>
      </c>
      <c r="J1033" s="53">
        <v>86136</v>
      </c>
    </row>
    <row r="1034" spans="1:10" x14ac:dyDescent="0.25">
      <c r="A1034" s="37">
        <v>815</v>
      </c>
      <c r="B1034" s="37">
        <v>1222100000</v>
      </c>
      <c r="C1034" s="37">
        <v>1247849</v>
      </c>
      <c r="D1034" s="37" t="s">
        <v>4777</v>
      </c>
      <c r="E1034" s="37" t="s">
        <v>3424</v>
      </c>
      <c r="F1034" s="37">
        <v>0</v>
      </c>
      <c r="G1034" s="37" t="s">
        <v>143</v>
      </c>
      <c r="H1034" s="37" t="s">
        <v>4778</v>
      </c>
      <c r="I1034" s="37" t="s">
        <v>3423</v>
      </c>
      <c r="J1034" s="53">
        <v>82902</v>
      </c>
    </row>
    <row r="1035" spans="1:10" x14ac:dyDescent="0.25">
      <c r="A1035" s="37">
        <v>815</v>
      </c>
      <c r="B1035" s="37">
        <v>1222100000</v>
      </c>
      <c r="C1035" s="37">
        <v>1247857</v>
      </c>
      <c r="D1035" s="37" t="s">
        <v>6120</v>
      </c>
      <c r="E1035" s="37" t="s">
        <v>3424</v>
      </c>
      <c r="F1035" s="37">
        <v>0</v>
      </c>
      <c r="G1035" s="37" t="s">
        <v>159</v>
      </c>
      <c r="H1035" s="37" t="s">
        <v>6121</v>
      </c>
      <c r="I1035" s="37" t="s">
        <v>3423</v>
      </c>
      <c r="J1035" s="53">
        <v>108725.9</v>
      </c>
    </row>
    <row r="1036" spans="1:10" x14ac:dyDescent="0.25">
      <c r="A1036" s="37">
        <v>815</v>
      </c>
      <c r="B1036" s="37">
        <v>1222100000</v>
      </c>
      <c r="C1036" s="37">
        <v>1247886</v>
      </c>
      <c r="D1036" s="37" t="s">
        <v>655</v>
      </c>
      <c r="E1036" s="37" t="s">
        <v>3424</v>
      </c>
      <c r="F1036" s="37">
        <v>0</v>
      </c>
      <c r="G1036" s="37" t="s">
        <v>3442</v>
      </c>
      <c r="H1036" s="37" t="s">
        <v>6122</v>
      </c>
      <c r="I1036" s="37" t="s">
        <v>3423</v>
      </c>
      <c r="J1036" s="53">
        <v>155946</v>
      </c>
    </row>
    <row r="1037" spans="1:10" x14ac:dyDescent="0.25">
      <c r="A1037" s="37">
        <v>815</v>
      </c>
      <c r="B1037" s="37">
        <v>1222100000</v>
      </c>
      <c r="C1037" s="37">
        <v>1247889</v>
      </c>
      <c r="D1037" s="37" t="s">
        <v>6123</v>
      </c>
      <c r="E1037" s="37" t="s">
        <v>3424</v>
      </c>
      <c r="F1037" s="37">
        <v>0</v>
      </c>
      <c r="G1037" s="37" t="s">
        <v>2283</v>
      </c>
      <c r="H1037" s="37" t="s">
        <v>6124</v>
      </c>
      <c r="I1037" s="37" t="s">
        <v>3423</v>
      </c>
      <c r="J1037" s="53">
        <v>5334</v>
      </c>
    </row>
    <row r="1038" spans="1:10" x14ac:dyDescent="0.25">
      <c r="A1038" s="37">
        <v>815</v>
      </c>
      <c r="B1038" s="37">
        <v>1222100000</v>
      </c>
      <c r="C1038" s="37">
        <v>1247890</v>
      </c>
      <c r="D1038" s="37" t="s">
        <v>6125</v>
      </c>
      <c r="E1038" s="37" t="s">
        <v>3424</v>
      </c>
      <c r="F1038" s="37">
        <v>0</v>
      </c>
      <c r="G1038" s="37" t="s">
        <v>3588</v>
      </c>
      <c r="H1038" s="37" t="s">
        <v>6126</v>
      </c>
      <c r="I1038" s="37" t="s">
        <v>3423</v>
      </c>
      <c r="J1038" s="53">
        <v>96576</v>
      </c>
    </row>
    <row r="1039" spans="1:10" x14ac:dyDescent="0.25">
      <c r="A1039" s="37">
        <v>815</v>
      </c>
      <c r="B1039" s="37">
        <v>1222100000</v>
      </c>
      <c r="C1039" s="37">
        <v>1247891</v>
      </c>
      <c r="D1039" s="37" t="s">
        <v>4779</v>
      </c>
      <c r="E1039" s="37" t="s">
        <v>3424</v>
      </c>
      <c r="F1039" s="37">
        <v>0</v>
      </c>
      <c r="G1039" s="37" t="s">
        <v>159</v>
      </c>
      <c r="H1039" s="37" t="s">
        <v>4541</v>
      </c>
      <c r="I1039" s="37" t="s">
        <v>3423</v>
      </c>
      <c r="J1039" s="53">
        <v>1418320.8</v>
      </c>
    </row>
    <row r="1040" spans="1:10" x14ac:dyDescent="0.25">
      <c r="A1040" s="37">
        <v>815</v>
      </c>
      <c r="B1040" s="37">
        <v>1222100000</v>
      </c>
      <c r="C1040" s="37">
        <v>1247898</v>
      </c>
      <c r="D1040" s="37" t="s">
        <v>6127</v>
      </c>
      <c r="E1040" s="37" t="s">
        <v>3424</v>
      </c>
      <c r="F1040" s="37">
        <v>0</v>
      </c>
      <c r="G1040" s="37" t="s">
        <v>2283</v>
      </c>
      <c r="H1040" s="37" t="s">
        <v>6128</v>
      </c>
      <c r="I1040" s="37" t="s">
        <v>3423</v>
      </c>
      <c r="J1040" s="53">
        <v>1397120</v>
      </c>
    </row>
    <row r="1041" spans="1:10" x14ac:dyDescent="0.25">
      <c r="A1041" s="37">
        <v>815</v>
      </c>
      <c r="B1041" s="37">
        <v>1222100000</v>
      </c>
      <c r="C1041" s="37">
        <v>1247899</v>
      </c>
      <c r="D1041" s="37" t="s">
        <v>6129</v>
      </c>
      <c r="E1041" s="37" t="s">
        <v>3424</v>
      </c>
      <c r="F1041" s="37">
        <v>0</v>
      </c>
      <c r="G1041" s="37" t="s">
        <v>3442</v>
      </c>
      <c r="H1041" s="37" t="s">
        <v>6130</v>
      </c>
      <c r="I1041" s="37" t="s">
        <v>3423</v>
      </c>
      <c r="J1041" s="53">
        <v>16986</v>
      </c>
    </row>
    <row r="1042" spans="1:10" x14ac:dyDescent="0.25">
      <c r="A1042" s="37">
        <v>815</v>
      </c>
      <c r="B1042" s="37">
        <v>1222100000</v>
      </c>
      <c r="C1042" s="37">
        <v>1247901</v>
      </c>
      <c r="D1042" s="37" t="s">
        <v>4780</v>
      </c>
      <c r="E1042" s="37" t="s">
        <v>3424</v>
      </c>
      <c r="F1042" s="37">
        <v>0</v>
      </c>
      <c r="G1042" s="37" t="s">
        <v>4781</v>
      </c>
      <c r="H1042" s="37" t="s">
        <v>4782</v>
      </c>
      <c r="I1042" s="37" t="s">
        <v>3423</v>
      </c>
      <c r="J1042" s="53">
        <v>1628146.8</v>
      </c>
    </row>
    <row r="1043" spans="1:10" x14ac:dyDescent="0.25">
      <c r="A1043" s="37">
        <v>815</v>
      </c>
      <c r="B1043" s="37">
        <v>1222100000</v>
      </c>
      <c r="C1043" s="37">
        <v>1247907</v>
      </c>
      <c r="D1043" s="37" t="s">
        <v>6131</v>
      </c>
      <c r="E1043" s="37" t="s">
        <v>3424</v>
      </c>
      <c r="F1043" s="37">
        <v>0</v>
      </c>
      <c r="G1043" s="37" t="s">
        <v>159</v>
      </c>
      <c r="H1043" s="37" t="s">
        <v>6132</v>
      </c>
      <c r="I1043" s="37" t="s">
        <v>3423</v>
      </c>
      <c r="J1043" s="53">
        <v>94488</v>
      </c>
    </row>
    <row r="1044" spans="1:10" x14ac:dyDescent="0.25">
      <c r="A1044" s="37">
        <v>815</v>
      </c>
      <c r="B1044" s="37">
        <v>1222100000</v>
      </c>
      <c r="C1044" s="37">
        <v>1247908</v>
      </c>
      <c r="D1044" s="37" t="s">
        <v>6133</v>
      </c>
      <c r="E1044" s="37" t="s">
        <v>3424</v>
      </c>
      <c r="F1044" s="37">
        <v>0</v>
      </c>
      <c r="G1044" s="37" t="s">
        <v>3683</v>
      </c>
      <c r="H1044" s="37" t="s">
        <v>6134</v>
      </c>
      <c r="I1044" s="37" t="s">
        <v>3423</v>
      </c>
      <c r="J1044" s="53">
        <v>42312</v>
      </c>
    </row>
    <row r="1045" spans="1:10" x14ac:dyDescent="0.25">
      <c r="A1045" s="37">
        <v>815</v>
      </c>
      <c r="B1045" s="37">
        <v>1222100000</v>
      </c>
      <c r="C1045" s="37">
        <v>1247909</v>
      </c>
      <c r="D1045" s="37" t="s">
        <v>1461</v>
      </c>
      <c r="E1045" s="37" t="s">
        <v>3424</v>
      </c>
      <c r="F1045" s="37">
        <v>0</v>
      </c>
      <c r="G1045" s="37" t="s">
        <v>3515</v>
      </c>
      <c r="H1045" s="37" t="s">
        <v>4783</v>
      </c>
      <c r="I1045" s="37" t="s">
        <v>3423</v>
      </c>
      <c r="J1045" s="53">
        <v>57888</v>
      </c>
    </row>
    <row r="1046" spans="1:10" x14ac:dyDescent="0.25">
      <c r="A1046" s="37">
        <v>815</v>
      </c>
      <c r="B1046" s="37">
        <v>1222100000</v>
      </c>
      <c r="C1046" s="37">
        <v>1247910</v>
      </c>
      <c r="D1046" s="37" t="s">
        <v>881</v>
      </c>
      <c r="E1046" s="37" t="s">
        <v>3424</v>
      </c>
      <c r="F1046" s="37">
        <v>0</v>
      </c>
      <c r="G1046" s="37" t="s">
        <v>159</v>
      </c>
      <c r="H1046" s="37" t="s">
        <v>6135</v>
      </c>
      <c r="I1046" s="37" t="s">
        <v>3423</v>
      </c>
      <c r="J1046" s="53">
        <v>303252</v>
      </c>
    </row>
    <row r="1047" spans="1:10" x14ac:dyDescent="0.25">
      <c r="A1047" s="37">
        <v>815</v>
      </c>
      <c r="B1047" s="37">
        <v>1222100000</v>
      </c>
      <c r="C1047" s="37">
        <v>1247911</v>
      </c>
      <c r="D1047" s="37" t="s">
        <v>6136</v>
      </c>
      <c r="E1047" s="37" t="s">
        <v>3424</v>
      </c>
      <c r="F1047" s="37">
        <v>0</v>
      </c>
      <c r="G1047" s="37" t="s">
        <v>3683</v>
      </c>
      <c r="H1047" s="37" t="s">
        <v>6137</v>
      </c>
      <c r="I1047" s="37" t="s">
        <v>3423</v>
      </c>
      <c r="J1047" s="53">
        <v>197760</v>
      </c>
    </row>
    <row r="1048" spans="1:10" x14ac:dyDescent="0.25">
      <c r="A1048" s="37">
        <v>815</v>
      </c>
      <c r="B1048" s="37">
        <v>1222100000</v>
      </c>
      <c r="C1048" s="37">
        <v>1247924</v>
      </c>
      <c r="D1048" s="37" t="s">
        <v>4784</v>
      </c>
      <c r="E1048" s="37" t="s">
        <v>3424</v>
      </c>
      <c r="F1048" s="37">
        <v>0</v>
      </c>
      <c r="G1048" s="37" t="s">
        <v>159</v>
      </c>
      <c r="H1048" s="37" t="s">
        <v>4785</v>
      </c>
      <c r="I1048" s="37" t="s">
        <v>3423</v>
      </c>
      <c r="J1048" s="53">
        <v>434926.8</v>
      </c>
    </row>
    <row r="1049" spans="1:10" x14ac:dyDescent="0.25">
      <c r="A1049" s="37">
        <v>815</v>
      </c>
      <c r="B1049" s="37">
        <v>1222100000</v>
      </c>
      <c r="C1049" s="37">
        <v>1247925</v>
      </c>
      <c r="D1049" s="37" t="s">
        <v>6138</v>
      </c>
      <c r="E1049" s="37" t="s">
        <v>3424</v>
      </c>
      <c r="F1049" s="37">
        <v>0</v>
      </c>
      <c r="G1049" s="37" t="s">
        <v>3442</v>
      </c>
      <c r="H1049" s="37" t="s">
        <v>6139</v>
      </c>
      <c r="I1049" s="37" t="s">
        <v>3423</v>
      </c>
      <c r="J1049" s="37">
        <v>858</v>
      </c>
    </row>
    <row r="1050" spans="1:10" x14ac:dyDescent="0.25">
      <c r="A1050" s="37">
        <v>815</v>
      </c>
      <c r="B1050" s="37">
        <v>1222100000</v>
      </c>
      <c r="C1050" s="37">
        <v>1247926</v>
      </c>
      <c r="D1050" s="37" t="s">
        <v>6140</v>
      </c>
      <c r="E1050" s="37" t="s">
        <v>3424</v>
      </c>
      <c r="F1050" s="37">
        <v>0</v>
      </c>
      <c r="G1050" s="37" t="s">
        <v>159</v>
      </c>
      <c r="H1050" s="37" t="s">
        <v>5064</v>
      </c>
      <c r="I1050" s="37" t="s">
        <v>3423</v>
      </c>
      <c r="J1050" s="53">
        <v>25236</v>
      </c>
    </row>
    <row r="1051" spans="1:10" x14ac:dyDescent="0.25">
      <c r="A1051" s="37">
        <v>815</v>
      </c>
      <c r="B1051" s="37">
        <v>1222100000</v>
      </c>
      <c r="C1051" s="37">
        <v>1247932</v>
      </c>
      <c r="D1051" s="37" t="s">
        <v>6141</v>
      </c>
      <c r="E1051" s="37" t="s">
        <v>3424</v>
      </c>
      <c r="F1051" s="37">
        <v>0</v>
      </c>
      <c r="G1051" s="37" t="s">
        <v>143</v>
      </c>
      <c r="H1051" s="37" t="s">
        <v>6142</v>
      </c>
      <c r="I1051" s="37" t="s">
        <v>3423</v>
      </c>
      <c r="J1051" s="53">
        <v>62622</v>
      </c>
    </row>
    <row r="1052" spans="1:10" x14ac:dyDescent="0.25">
      <c r="A1052" s="37">
        <v>815</v>
      </c>
      <c r="B1052" s="37">
        <v>1222100000</v>
      </c>
      <c r="C1052" s="37">
        <v>1247949</v>
      </c>
      <c r="D1052" s="37" t="s">
        <v>6143</v>
      </c>
      <c r="E1052" s="37" t="s">
        <v>3424</v>
      </c>
      <c r="F1052" s="37">
        <v>0</v>
      </c>
      <c r="G1052" s="37" t="s">
        <v>159</v>
      </c>
      <c r="H1052" s="37" t="s">
        <v>6144</v>
      </c>
      <c r="I1052" s="37" t="s">
        <v>3423</v>
      </c>
      <c r="J1052" s="53">
        <v>77683.199999999997</v>
      </c>
    </row>
    <row r="1053" spans="1:10" x14ac:dyDescent="0.25">
      <c r="A1053" s="37">
        <v>815</v>
      </c>
      <c r="B1053" s="37">
        <v>1222100000</v>
      </c>
      <c r="C1053" s="37">
        <v>1247950</v>
      </c>
      <c r="D1053" s="37" t="s">
        <v>735</v>
      </c>
      <c r="E1053" s="37" t="s">
        <v>3424</v>
      </c>
      <c r="F1053" s="37">
        <v>0</v>
      </c>
      <c r="G1053" s="37" t="s">
        <v>6145</v>
      </c>
      <c r="H1053" s="37" t="s">
        <v>6146</v>
      </c>
      <c r="I1053" s="37" t="s">
        <v>3423</v>
      </c>
      <c r="J1053" s="53">
        <v>120540</v>
      </c>
    </row>
    <row r="1054" spans="1:10" x14ac:dyDescent="0.25">
      <c r="A1054" s="37">
        <v>815</v>
      </c>
      <c r="B1054" s="37">
        <v>1222100000</v>
      </c>
      <c r="C1054" s="37">
        <v>1247963</v>
      </c>
      <c r="D1054" s="37" t="s">
        <v>694</v>
      </c>
      <c r="E1054" s="37" t="s">
        <v>3424</v>
      </c>
      <c r="F1054" s="37">
        <v>0</v>
      </c>
      <c r="G1054" s="37" t="s">
        <v>159</v>
      </c>
      <c r="H1054" s="37" t="s">
        <v>4786</v>
      </c>
      <c r="I1054" s="37" t="s">
        <v>3423</v>
      </c>
      <c r="J1054" s="53">
        <v>776508</v>
      </c>
    </row>
    <row r="1055" spans="1:10" x14ac:dyDescent="0.25">
      <c r="A1055" s="37">
        <v>815</v>
      </c>
      <c r="B1055" s="37">
        <v>1222100000</v>
      </c>
      <c r="C1055" s="37">
        <v>1247969</v>
      </c>
      <c r="D1055" s="37" t="s">
        <v>6147</v>
      </c>
      <c r="E1055" s="37" t="s">
        <v>3424</v>
      </c>
      <c r="F1055" s="37">
        <v>0</v>
      </c>
      <c r="G1055" s="37" t="s">
        <v>159</v>
      </c>
      <c r="H1055" s="37" t="s">
        <v>6148</v>
      </c>
      <c r="I1055" s="37" t="s">
        <v>3423</v>
      </c>
      <c r="J1055" s="53">
        <v>31872</v>
      </c>
    </row>
    <row r="1056" spans="1:10" x14ac:dyDescent="0.25">
      <c r="A1056" s="37">
        <v>815</v>
      </c>
      <c r="B1056" s="37">
        <v>1222100000</v>
      </c>
      <c r="C1056" s="37">
        <v>1247974</v>
      </c>
      <c r="D1056" s="37" t="s">
        <v>6149</v>
      </c>
      <c r="E1056" s="37" t="s">
        <v>3424</v>
      </c>
      <c r="F1056" s="37">
        <v>0</v>
      </c>
      <c r="G1056" s="37" t="s">
        <v>159</v>
      </c>
      <c r="H1056" s="37" t="s">
        <v>6150</v>
      </c>
      <c r="I1056" s="37" t="s">
        <v>3423</v>
      </c>
      <c r="J1056" s="53">
        <v>11513.4</v>
      </c>
    </row>
    <row r="1057" spans="1:10" x14ac:dyDescent="0.25">
      <c r="A1057" s="37">
        <v>815</v>
      </c>
      <c r="B1057" s="37">
        <v>1222100000</v>
      </c>
      <c r="C1057" s="37">
        <v>1247977</v>
      </c>
      <c r="D1057" s="37" t="s">
        <v>6151</v>
      </c>
      <c r="E1057" s="37" t="s">
        <v>3424</v>
      </c>
      <c r="F1057" s="37">
        <v>0</v>
      </c>
      <c r="G1057" s="37" t="s">
        <v>3526</v>
      </c>
      <c r="H1057" s="37" t="s">
        <v>6152</v>
      </c>
      <c r="I1057" s="37" t="s">
        <v>3423</v>
      </c>
      <c r="J1057" s="53">
        <v>155700</v>
      </c>
    </row>
    <row r="1058" spans="1:10" x14ac:dyDescent="0.25">
      <c r="A1058" s="37">
        <v>815</v>
      </c>
      <c r="B1058" s="37">
        <v>1222100000</v>
      </c>
      <c r="C1058" s="37">
        <v>1247982</v>
      </c>
      <c r="D1058" s="37" t="s">
        <v>1331</v>
      </c>
      <c r="E1058" s="37" t="s">
        <v>3424</v>
      </c>
      <c r="F1058" s="37">
        <v>0</v>
      </c>
      <c r="G1058" s="37" t="s">
        <v>3526</v>
      </c>
      <c r="H1058" s="37" t="s">
        <v>6153</v>
      </c>
      <c r="I1058" s="37" t="s">
        <v>3423</v>
      </c>
      <c r="J1058" s="53">
        <v>169175.83</v>
      </c>
    </row>
    <row r="1059" spans="1:10" x14ac:dyDescent="0.25">
      <c r="A1059" s="37">
        <v>815</v>
      </c>
      <c r="B1059" s="37">
        <v>1222100000</v>
      </c>
      <c r="C1059" s="37">
        <v>1247983</v>
      </c>
      <c r="D1059" s="37" t="s">
        <v>6154</v>
      </c>
      <c r="E1059" s="37" t="s">
        <v>3424</v>
      </c>
      <c r="F1059" s="37">
        <v>0</v>
      </c>
      <c r="G1059" s="37" t="s">
        <v>143</v>
      </c>
      <c r="H1059" s="37" t="s">
        <v>6155</v>
      </c>
      <c r="I1059" s="37" t="s">
        <v>3423</v>
      </c>
      <c r="J1059" s="53">
        <v>24696</v>
      </c>
    </row>
    <row r="1060" spans="1:10" x14ac:dyDescent="0.25">
      <c r="A1060" s="37">
        <v>815</v>
      </c>
      <c r="B1060" s="37">
        <v>1222100000</v>
      </c>
      <c r="C1060" s="37">
        <v>1247994</v>
      </c>
      <c r="D1060" s="37" t="s">
        <v>6156</v>
      </c>
      <c r="E1060" s="37" t="s">
        <v>3424</v>
      </c>
      <c r="F1060" s="37">
        <v>0</v>
      </c>
      <c r="G1060" s="37" t="s">
        <v>3683</v>
      </c>
      <c r="H1060" s="37" t="s">
        <v>6157</v>
      </c>
      <c r="I1060" s="37" t="s">
        <v>3423</v>
      </c>
      <c r="J1060" s="53">
        <v>35517.599999999999</v>
      </c>
    </row>
    <row r="1061" spans="1:10" x14ac:dyDescent="0.25">
      <c r="A1061" s="37">
        <v>815</v>
      </c>
      <c r="B1061" s="37">
        <v>1222100000</v>
      </c>
      <c r="C1061" s="37">
        <v>1247995</v>
      </c>
      <c r="D1061" s="37" t="s">
        <v>931</v>
      </c>
      <c r="E1061" s="37" t="s">
        <v>3424</v>
      </c>
      <c r="F1061" s="37">
        <v>0</v>
      </c>
      <c r="G1061" s="37" t="s">
        <v>3478</v>
      </c>
      <c r="H1061" s="37" t="s">
        <v>6158</v>
      </c>
      <c r="I1061" s="37" t="s">
        <v>3423</v>
      </c>
      <c r="J1061" s="53">
        <v>199962</v>
      </c>
    </row>
    <row r="1062" spans="1:10" x14ac:dyDescent="0.25">
      <c r="A1062" s="37">
        <v>815</v>
      </c>
      <c r="B1062" s="37">
        <v>1222100000</v>
      </c>
      <c r="C1062" s="37">
        <v>1247996</v>
      </c>
      <c r="D1062" s="37" t="s">
        <v>4787</v>
      </c>
      <c r="E1062" s="37" t="s">
        <v>3424</v>
      </c>
      <c r="F1062" s="37">
        <v>0</v>
      </c>
      <c r="G1062" s="37" t="s">
        <v>159</v>
      </c>
      <c r="H1062" s="37" t="s">
        <v>4788</v>
      </c>
      <c r="I1062" s="37" t="s">
        <v>3423</v>
      </c>
      <c r="J1062" s="53">
        <v>5088</v>
      </c>
    </row>
    <row r="1063" spans="1:10" x14ac:dyDescent="0.25">
      <c r="A1063" s="37">
        <v>815</v>
      </c>
      <c r="B1063" s="37">
        <v>1222100000</v>
      </c>
      <c r="C1063" s="37">
        <v>1248004</v>
      </c>
      <c r="D1063" s="37" t="s">
        <v>4789</v>
      </c>
      <c r="E1063" s="37" t="s">
        <v>3424</v>
      </c>
      <c r="F1063" s="37">
        <v>0</v>
      </c>
      <c r="G1063" s="37" t="s">
        <v>3992</v>
      </c>
      <c r="H1063" s="37" t="s">
        <v>4790</v>
      </c>
      <c r="I1063" s="37" t="s">
        <v>3423</v>
      </c>
      <c r="J1063" s="53">
        <v>89154</v>
      </c>
    </row>
    <row r="1064" spans="1:10" x14ac:dyDescent="0.25">
      <c r="A1064" s="37">
        <v>815</v>
      </c>
      <c r="B1064" s="37">
        <v>1222100000</v>
      </c>
      <c r="C1064" s="37">
        <v>1248005</v>
      </c>
      <c r="D1064" s="37" t="s">
        <v>6159</v>
      </c>
      <c r="E1064" s="37" t="s">
        <v>3424</v>
      </c>
      <c r="F1064" s="37">
        <v>0</v>
      </c>
      <c r="G1064" s="37" t="s">
        <v>3478</v>
      </c>
      <c r="H1064" s="37" t="s">
        <v>6160</v>
      </c>
      <c r="I1064" s="37" t="s">
        <v>3423</v>
      </c>
      <c r="J1064" s="53">
        <v>87836.82</v>
      </c>
    </row>
    <row r="1065" spans="1:10" x14ac:dyDescent="0.25">
      <c r="A1065" s="37">
        <v>815</v>
      </c>
      <c r="B1065" s="37">
        <v>1222100000</v>
      </c>
      <c r="C1065" s="37">
        <v>1248006</v>
      </c>
      <c r="D1065" s="37" t="s">
        <v>6161</v>
      </c>
      <c r="E1065" s="37" t="s">
        <v>3424</v>
      </c>
      <c r="F1065" s="37">
        <v>0</v>
      </c>
      <c r="G1065" s="37" t="s">
        <v>143</v>
      </c>
      <c r="H1065" s="37" t="s">
        <v>6162</v>
      </c>
      <c r="I1065" s="37" t="s">
        <v>3423</v>
      </c>
      <c r="J1065" s="53">
        <v>29376</v>
      </c>
    </row>
    <row r="1066" spans="1:10" x14ac:dyDescent="0.25">
      <c r="A1066" s="37">
        <v>815</v>
      </c>
      <c r="B1066" s="37">
        <v>1222100000</v>
      </c>
      <c r="C1066" s="37">
        <v>1248011</v>
      </c>
      <c r="D1066" s="37" t="s">
        <v>4791</v>
      </c>
      <c r="E1066" s="37" t="s">
        <v>3424</v>
      </c>
      <c r="F1066" s="37">
        <v>0</v>
      </c>
      <c r="G1066" s="37" t="s">
        <v>159</v>
      </c>
      <c r="H1066" s="37" t="s">
        <v>4792</v>
      </c>
      <c r="I1066" s="37" t="s">
        <v>3423</v>
      </c>
      <c r="J1066" s="53">
        <v>726771</v>
      </c>
    </row>
    <row r="1067" spans="1:10" x14ac:dyDescent="0.25">
      <c r="A1067" s="37">
        <v>815</v>
      </c>
      <c r="B1067" s="37">
        <v>1222100000</v>
      </c>
      <c r="C1067" s="37">
        <v>1248012</v>
      </c>
      <c r="D1067" s="37" t="s">
        <v>6163</v>
      </c>
      <c r="E1067" s="37" t="s">
        <v>3424</v>
      </c>
      <c r="F1067" s="37">
        <v>0</v>
      </c>
      <c r="G1067" s="37" t="s">
        <v>159</v>
      </c>
      <c r="H1067" s="37" t="s">
        <v>6164</v>
      </c>
      <c r="I1067" s="37" t="s">
        <v>3423</v>
      </c>
      <c r="J1067" s="53">
        <v>5400</v>
      </c>
    </row>
    <row r="1068" spans="1:10" x14ac:dyDescent="0.25">
      <c r="A1068" s="37">
        <v>815</v>
      </c>
      <c r="B1068" s="37">
        <v>1222100000</v>
      </c>
      <c r="C1068" s="37">
        <v>1248013</v>
      </c>
      <c r="D1068" s="37" t="s">
        <v>760</v>
      </c>
      <c r="E1068" s="37" t="s">
        <v>3424</v>
      </c>
      <c r="F1068" s="37">
        <v>0</v>
      </c>
      <c r="G1068" s="37" t="s">
        <v>3992</v>
      </c>
      <c r="H1068" s="37" t="s">
        <v>6165</v>
      </c>
      <c r="I1068" s="37" t="s">
        <v>3423</v>
      </c>
      <c r="J1068" s="53">
        <v>43812</v>
      </c>
    </row>
    <row r="1069" spans="1:10" x14ac:dyDescent="0.25">
      <c r="A1069" s="37">
        <v>815</v>
      </c>
      <c r="B1069" s="37">
        <v>1222100000</v>
      </c>
      <c r="C1069" s="37">
        <v>1248014</v>
      </c>
      <c r="D1069" s="37" t="s">
        <v>4793</v>
      </c>
      <c r="E1069" s="37" t="s">
        <v>3424</v>
      </c>
      <c r="F1069" s="37">
        <v>0</v>
      </c>
      <c r="G1069" s="37" t="s">
        <v>3478</v>
      </c>
      <c r="H1069" s="37" t="s">
        <v>4794</v>
      </c>
      <c r="I1069" s="37" t="s">
        <v>3423</v>
      </c>
      <c r="J1069" s="53">
        <v>151072.62</v>
      </c>
    </row>
    <row r="1070" spans="1:10" x14ac:dyDescent="0.25">
      <c r="A1070" s="37">
        <v>815</v>
      </c>
      <c r="B1070" s="37">
        <v>1222100000</v>
      </c>
      <c r="C1070" s="37">
        <v>1248015</v>
      </c>
      <c r="D1070" s="37" t="s">
        <v>6166</v>
      </c>
      <c r="E1070" s="37" t="s">
        <v>3424</v>
      </c>
      <c r="F1070" s="37">
        <v>0</v>
      </c>
      <c r="G1070" s="37" t="s">
        <v>159</v>
      </c>
      <c r="H1070" s="37" t="s">
        <v>6167</v>
      </c>
      <c r="I1070" s="37" t="s">
        <v>3423</v>
      </c>
      <c r="J1070" s="53">
        <v>29075.81</v>
      </c>
    </row>
    <row r="1071" spans="1:10" x14ac:dyDescent="0.25">
      <c r="A1071" s="37">
        <v>815</v>
      </c>
      <c r="B1071" s="37">
        <v>1222100000</v>
      </c>
      <c r="C1071" s="37">
        <v>1248017</v>
      </c>
      <c r="D1071" s="37" t="s">
        <v>660</v>
      </c>
      <c r="E1071" s="37" t="s">
        <v>3424</v>
      </c>
      <c r="F1071" s="37">
        <v>0</v>
      </c>
      <c r="G1071" s="37" t="s">
        <v>159</v>
      </c>
      <c r="H1071" s="37" t="s">
        <v>6168</v>
      </c>
      <c r="I1071" s="37" t="s">
        <v>3423</v>
      </c>
      <c r="J1071" s="53">
        <v>115542</v>
      </c>
    </row>
    <row r="1072" spans="1:10" x14ac:dyDescent="0.25">
      <c r="A1072" s="37">
        <v>815</v>
      </c>
      <c r="B1072" s="37">
        <v>1222100000</v>
      </c>
      <c r="C1072" s="37">
        <v>1248022</v>
      </c>
      <c r="D1072" s="37" t="s">
        <v>2246</v>
      </c>
      <c r="E1072" s="37" t="s">
        <v>3424</v>
      </c>
      <c r="F1072" s="37">
        <v>0</v>
      </c>
      <c r="G1072" s="37" t="s">
        <v>4238</v>
      </c>
      <c r="H1072" s="37" t="s">
        <v>4795</v>
      </c>
      <c r="I1072" s="37" t="s">
        <v>3423</v>
      </c>
      <c r="J1072" s="53">
        <v>4984117.58</v>
      </c>
    </row>
    <row r="1073" spans="1:10" x14ac:dyDescent="0.25">
      <c r="A1073" s="37">
        <v>815</v>
      </c>
      <c r="B1073" s="37">
        <v>1222100000</v>
      </c>
      <c r="C1073" s="37">
        <v>1248027</v>
      </c>
      <c r="D1073" s="37" t="s">
        <v>4796</v>
      </c>
      <c r="E1073" s="37" t="s">
        <v>3424</v>
      </c>
      <c r="F1073" s="37">
        <v>0</v>
      </c>
      <c r="G1073" s="37" t="s">
        <v>159</v>
      </c>
      <c r="H1073" s="37" t="s">
        <v>4797</v>
      </c>
      <c r="I1073" s="37" t="s">
        <v>3423</v>
      </c>
      <c r="J1073" s="53">
        <v>193788</v>
      </c>
    </row>
    <row r="1074" spans="1:10" x14ac:dyDescent="0.25">
      <c r="A1074" s="37">
        <v>815</v>
      </c>
      <c r="B1074" s="37">
        <v>1222100000</v>
      </c>
      <c r="C1074" s="37">
        <v>1248031</v>
      </c>
      <c r="D1074" s="37" t="s">
        <v>6169</v>
      </c>
      <c r="E1074" s="37" t="s">
        <v>3424</v>
      </c>
      <c r="F1074" s="37">
        <v>0</v>
      </c>
      <c r="G1074" s="37" t="s">
        <v>159</v>
      </c>
      <c r="H1074" s="37" t="s">
        <v>6170</v>
      </c>
      <c r="I1074" s="37" t="s">
        <v>3423</v>
      </c>
      <c r="J1074" s="53">
        <v>128880</v>
      </c>
    </row>
    <row r="1075" spans="1:10" x14ac:dyDescent="0.25">
      <c r="A1075" s="37">
        <v>815</v>
      </c>
      <c r="B1075" s="37">
        <v>1222100000</v>
      </c>
      <c r="C1075" s="37">
        <v>1248032</v>
      </c>
      <c r="D1075" s="37" t="s">
        <v>4798</v>
      </c>
      <c r="E1075" s="37" t="s">
        <v>3424</v>
      </c>
      <c r="F1075" s="37">
        <v>0</v>
      </c>
      <c r="G1075" s="37" t="s">
        <v>159</v>
      </c>
      <c r="H1075" s="37" t="s">
        <v>4799</v>
      </c>
      <c r="I1075" s="37" t="s">
        <v>3423</v>
      </c>
      <c r="J1075" s="53">
        <v>187692</v>
      </c>
    </row>
    <row r="1076" spans="1:10" x14ac:dyDescent="0.25">
      <c r="A1076" s="37">
        <v>815</v>
      </c>
      <c r="B1076" s="37">
        <v>1222100000</v>
      </c>
      <c r="C1076" s="37">
        <v>1248033</v>
      </c>
      <c r="D1076" s="37" t="s">
        <v>4800</v>
      </c>
      <c r="E1076" s="37" t="s">
        <v>3424</v>
      </c>
      <c r="F1076" s="37">
        <v>0</v>
      </c>
      <c r="G1076" s="37" t="s">
        <v>3434</v>
      </c>
      <c r="H1076" s="37" t="s">
        <v>4801</v>
      </c>
      <c r="I1076" s="37" t="s">
        <v>3423</v>
      </c>
      <c r="J1076" s="53">
        <v>2732752.75</v>
      </c>
    </row>
    <row r="1077" spans="1:10" x14ac:dyDescent="0.25">
      <c r="A1077" s="37">
        <v>815</v>
      </c>
      <c r="B1077" s="37">
        <v>1222100000</v>
      </c>
      <c r="C1077" s="37">
        <v>1248034</v>
      </c>
      <c r="D1077" s="37" t="s">
        <v>4802</v>
      </c>
      <c r="E1077" s="37" t="s">
        <v>3424</v>
      </c>
      <c r="F1077" s="37">
        <v>0</v>
      </c>
      <c r="G1077" s="37" t="s">
        <v>3455</v>
      </c>
      <c r="H1077" s="37" t="s">
        <v>4803</v>
      </c>
      <c r="I1077" s="37" t="s">
        <v>3423</v>
      </c>
      <c r="J1077" s="53">
        <v>814121.05</v>
      </c>
    </row>
    <row r="1078" spans="1:10" x14ac:dyDescent="0.25">
      <c r="A1078" s="37">
        <v>815</v>
      </c>
      <c r="B1078" s="37">
        <v>1222100000</v>
      </c>
      <c r="C1078" s="37">
        <v>1248037</v>
      </c>
      <c r="D1078" s="37" t="s">
        <v>6171</v>
      </c>
      <c r="E1078" s="37" t="s">
        <v>3424</v>
      </c>
      <c r="F1078" s="37">
        <v>0</v>
      </c>
      <c r="G1078" s="37" t="s">
        <v>2283</v>
      </c>
      <c r="H1078" s="37" t="s">
        <v>6172</v>
      </c>
      <c r="I1078" s="37" t="s">
        <v>3423</v>
      </c>
      <c r="J1078" s="53">
        <v>6960</v>
      </c>
    </row>
    <row r="1079" spans="1:10" x14ac:dyDescent="0.25">
      <c r="A1079" s="37">
        <v>815</v>
      </c>
      <c r="B1079" s="37">
        <v>1222100000</v>
      </c>
      <c r="C1079" s="37">
        <v>1248038</v>
      </c>
      <c r="D1079" s="37" t="s">
        <v>4804</v>
      </c>
      <c r="E1079" s="37" t="s">
        <v>3424</v>
      </c>
      <c r="F1079" s="37">
        <v>0</v>
      </c>
      <c r="G1079" s="37" t="s">
        <v>3455</v>
      </c>
      <c r="H1079" s="37" t="s">
        <v>4805</v>
      </c>
      <c r="I1079" s="37" t="s">
        <v>3423</v>
      </c>
      <c r="J1079" s="53">
        <v>1565064</v>
      </c>
    </row>
    <row r="1080" spans="1:10" x14ac:dyDescent="0.25">
      <c r="A1080" s="37">
        <v>815</v>
      </c>
      <c r="B1080" s="37">
        <v>1222100000</v>
      </c>
      <c r="C1080" s="37">
        <v>1248041</v>
      </c>
      <c r="D1080" s="37" t="s">
        <v>6173</v>
      </c>
      <c r="E1080" s="37" t="s">
        <v>3424</v>
      </c>
      <c r="F1080" s="37">
        <v>0</v>
      </c>
      <c r="G1080" s="37" t="s">
        <v>159</v>
      </c>
      <c r="H1080" s="37" t="s">
        <v>6174</v>
      </c>
      <c r="I1080" s="37" t="s">
        <v>3423</v>
      </c>
      <c r="J1080" s="53">
        <v>58224</v>
      </c>
    </row>
    <row r="1081" spans="1:10" x14ac:dyDescent="0.25">
      <c r="A1081" s="37">
        <v>815</v>
      </c>
      <c r="B1081" s="37">
        <v>1222100000</v>
      </c>
      <c r="C1081" s="37">
        <v>1248042</v>
      </c>
      <c r="D1081" s="37" t="s">
        <v>6175</v>
      </c>
      <c r="E1081" s="37" t="s">
        <v>3424</v>
      </c>
      <c r="F1081" s="37">
        <v>0</v>
      </c>
      <c r="G1081" s="37" t="s">
        <v>3588</v>
      </c>
      <c r="H1081" s="37" t="s">
        <v>6176</v>
      </c>
      <c r="I1081" s="37" t="s">
        <v>3423</v>
      </c>
      <c r="J1081" s="53">
        <v>181710</v>
      </c>
    </row>
    <row r="1082" spans="1:10" x14ac:dyDescent="0.25">
      <c r="A1082" s="37">
        <v>815</v>
      </c>
      <c r="B1082" s="37">
        <v>1222100000</v>
      </c>
      <c r="C1082" s="37">
        <v>1248043</v>
      </c>
      <c r="D1082" s="37" t="s">
        <v>6177</v>
      </c>
      <c r="E1082" s="37" t="s">
        <v>3424</v>
      </c>
      <c r="F1082" s="37">
        <v>0</v>
      </c>
      <c r="G1082" s="37" t="s">
        <v>159</v>
      </c>
      <c r="H1082" s="37" t="s">
        <v>6178</v>
      </c>
      <c r="I1082" s="37" t="s">
        <v>3423</v>
      </c>
      <c r="J1082" s="53">
        <v>87264</v>
      </c>
    </row>
    <row r="1083" spans="1:10" x14ac:dyDescent="0.25">
      <c r="A1083" s="37">
        <v>815</v>
      </c>
      <c r="B1083" s="37">
        <v>1222100000</v>
      </c>
      <c r="C1083" s="37">
        <v>1248044</v>
      </c>
      <c r="D1083" s="37" t="s">
        <v>4806</v>
      </c>
      <c r="E1083" s="37" t="s">
        <v>3424</v>
      </c>
      <c r="F1083" s="37">
        <v>0</v>
      </c>
      <c r="G1083" s="37" t="s">
        <v>159</v>
      </c>
      <c r="H1083" s="37" t="s">
        <v>4807</v>
      </c>
      <c r="I1083" s="37" t="s">
        <v>3423</v>
      </c>
      <c r="J1083" s="53">
        <v>934764.6</v>
      </c>
    </row>
    <row r="1084" spans="1:10" x14ac:dyDescent="0.25">
      <c r="A1084" s="37">
        <v>815</v>
      </c>
      <c r="B1084" s="37">
        <v>1222100000</v>
      </c>
      <c r="C1084" s="37">
        <v>1248045</v>
      </c>
      <c r="D1084" s="37" t="s">
        <v>1425</v>
      </c>
      <c r="E1084" s="37" t="s">
        <v>3424</v>
      </c>
      <c r="F1084" s="37">
        <v>0</v>
      </c>
      <c r="G1084" s="37" t="s">
        <v>159</v>
      </c>
      <c r="H1084" s="37" t="s">
        <v>6179</v>
      </c>
      <c r="I1084" s="37" t="s">
        <v>3423</v>
      </c>
      <c r="J1084" s="53">
        <v>615078</v>
      </c>
    </row>
    <row r="1085" spans="1:10" x14ac:dyDescent="0.25">
      <c r="A1085" s="37">
        <v>815</v>
      </c>
      <c r="B1085" s="37">
        <v>1222100000</v>
      </c>
      <c r="C1085" s="37">
        <v>1248046</v>
      </c>
      <c r="D1085" s="37" t="s">
        <v>4808</v>
      </c>
      <c r="E1085" s="37" t="s">
        <v>3424</v>
      </c>
      <c r="F1085" s="37">
        <v>0</v>
      </c>
      <c r="G1085" s="37" t="s">
        <v>159</v>
      </c>
      <c r="H1085" s="37" t="s">
        <v>4809</v>
      </c>
      <c r="I1085" s="37" t="s">
        <v>3423</v>
      </c>
      <c r="J1085" s="53">
        <v>17593.560000000001</v>
      </c>
    </row>
    <row r="1086" spans="1:10" x14ac:dyDescent="0.25">
      <c r="A1086" s="37">
        <v>815</v>
      </c>
      <c r="B1086" s="37">
        <v>1222100000</v>
      </c>
      <c r="C1086" s="37">
        <v>1248048</v>
      </c>
      <c r="D1086" s="37" t="s">
        <v>6180</v>
      </c>
      <c r="E1086" s="37" t="s">
        <v>3424</v>
      </c>
      <c r="F1086" s="37">
        <v>0</v>
      </c>
      <c r="G1086" s="37" t="s">
        <v>159</v>
      </c>
      <c r="H1086" s="37" t="s">
        <v>6181</v>
      </c>
      <c r="I1086" s="37" t="s">
        <v>3423</v>
      </c>
      <c r="J1086" s="53">
        <v>101304</v>
      </c>
    </row>
    <row r="1087" spans="1:10" x14ac:dyDescent="0.25">
      <c r="A1087" s="37">
        <v>815</v>
      </c>
      <c r="B1087" s="37">
        <v>1222100000</v>
      </c>
      <c r="C1087" s="37">
        <v>1248049</v>
      </c>
      <c r="D1087" s="37" t="s">
        <v>4810</v>
      </c>
      <c r="E1087" s="37" t="s">
        <v>3424</v>
      </c>
      <c r="F1087" s="37">
        <v>0</v>
      </c>
      <c r="G1087" s="37" t="s">
        <v>159</v>
      </c>
      <c r="H1087" s="37" t="s">
        <v>4811</v>
      </c>
      <c r="I1087" s="37" t="s">
        <v>3423</v>
      </c>
      <c r="J1087" s="53">
        <v>859578</v>
      </c>
    </row>
    <row r="1088" spans="1:10" x14ac:dyDescent="0.25">
      <c r="A1088" s="37">
        <v>815</v>
      </c>
      <c r="B1088" s="37">
        <v>1222100000</v>
      </c>
      <c r="C1088" s="37">
        <v>1248050</v>
      </c>
      <c r="D1088" s="37" t="s">
        <v>6182</v>
      </c>
      <c r="E1088" s="37" t="s">
        <v>3424</v>
      </c>
      <c r="F1088" s="37">
        <v>0</v>
      </c>
      <c r="G1088" s="37" t="s">
        <v>143</v>
      </c>
      <c r="H1088" s="37" t="s">
        <v>6183</v>
      </c>
      <c r="I1088" s="37" t="s">
        <v>3423</v>
      </c>
      <c r="J1088" s="53">
        <v>54792</v>
      </c>
    </row>
    <row r="1089" spans="1:10" x14ac:dyDescent="0.25">
      <c r="A1089" s="37">
        <v>815</v>
      </c>
      <c r="B1089" s="37">
        <v>1222100000</v>
      </c>
      <c r="C1089" s="37">
        <v>1248051</v>
      </c>
      <c r="D1089" s="37" t="s">
        <v>1131</v>
      </c>
      <c r="E1089" s="37" t="s">
        <v>3424</v>
      </c>
      <c r="F1089" s="37">
        <v>0</v>
      </c>
      <c r="G1089" s="37" t="s">
        <v>3665</v>
      </c>
      <c r="H1089" s="37" t="s">
        <v>4812</v>
      </c>
      <c r="I1089" s="37" t="s">
        <v>3423</v>
      </c>
      <c r="J1089" s="53">
        <v>232751.95</v>
      </c>
    </row>
    <row r="1090" spans="1:10" x14ac:dyDescent="0.25">
      <c r="A1090" s="37">
        <v>815</v>
      </c>
      <c r="B1090" s="37">
        <v>1222100000</v>
      </c>
      <c r="C1090" s="37">
        <v>1248060</v>
      </c>
      <c r="D1090" s="37" t="s">
        <v>6184</v>
      </c>
      <c r="E1090" s="37" t="s">
        <v>3424</v>
      </c>
      <c r="F1090" s="37">
        <v>0</v>
      </c>
      <c r="G1090" s="37" t="s">
        <v>3588</v>
      </c>
      <c r="H1090" s="37" t="s">
        <v>6185</v>
      </c>
      <c r="I1090" s="37" t="s">
        <v>3423</v>
      </c>
      <c r="J1090" s="53">
        <v>63114.59</v>
      </c>
    </row>
    <row r="1091" spans="1:10" x14ac:dyDescent="0.25">
      <c r="A1091" s="37">
        <v>815</v>
      </c>
      <c r="B1091" s="37">
        <v>1222100000</v>
      </c>
      <c r="C1091" s="37">
        <v>1248061</v>
      </c>
      <c r="D1091" s="37" t="s">
        <v>6186</v>
      </c>
      <c r="E1091" s="37" t="s">
        <v>3424</v>
      </c>
      <c r="F1091" s="37">
        <v>0</v>
      </c>
      <c r="G1091" s="37" t="s">
        <v>3442</v>
      </c>
      <c r="H1091" s="37" t="s">
        <v>6187</v>
      </c>
      <c r="I1091" s="37" t="s">
        <v>3423</v>
      </c>
      <c r="J1091" s="53">
        <v>73566</v>
      </c>
    </row>
    <row r="1092" spans="1:10" x14ac:dyDescent="0.25">
      <c r="A1092" s="37">
        <v>815</v>
      </c>
      <c r="B1092" s="37">
        <v>1222100000</v>
      </c>
      <c r="C1092" s="37">
        <v>1248066</v>
      </c>
      <c r="D1092" s="37" t="s">
        <v>6188</v>
      </c>
      <c r="E1092" s="37" t="s">
        <v>3424</v>
      </c>
      <c r="F1092" s="37">
        <v>0</v>
      </c>
      <c r="G1092" s="37" t="s">
        <v>3455</v>
      </c>
      <c r="H1092" s="37" t="s">
        <v>6189</v>
      </c>
      <c r="I1092" s="37" t="s">
        <v>3423</v>
      </c>
      <c r="J1092" s="53">
        <v>153360</v>
      </c>
    </row>
    <row r="1093" spans="1:10" x14ac:dyDescent="0.25">
      <c r="A1093" s="37">
        <v>815</v>
      </c>
      <c r="B1093" s="37">
        <v>1222100000</v>
      </c>
      <c r="C1093" s="37">
        <v>1248067</v>
      </c>
      <c r="D1093" s="37" t="s">
        <v>4813</v>
      </c>
      <c r="E1093" s="37" t="s">
        <v>3424</v>
      </c>
      <c r="F1093" s="37">
        <v>0</v>
      </c>
      <c r="G1093" s="37" t="s">
        <v>3442</v>
      </c>
      <c r="H1093" s="37" t="s">
        <v>4814</v>
      </c>
      <c r="I1093" s="37" t="s">
        <v>3423</v>
      </c>
      <c r="J1093" s="53">
        <v>274896</v>
      </c>
    </row>
    <row r="1094" spans="1:10" x14ac:dyDescent="0.25">
      <c r="A1094" s="37">
        <v>815</v>
      </c>
      <c r="B1094" s="37">
        <v>1222100000</v>
      </c>
      <c r="C1094" s="37">
        <v>1248070</v>
      </c>
      <c r="D1094" s="37" t="s">
        <v>4815</v>
      </c>
      <c r="E1094" s="37" t="s">
        <v>3424</v>
      </c>
      <c r="F1094" s="37">
        <v>0</v>
      </c>
      <c r="G1094" s="37" t="s">
        <v>3455</v>
      </c>
      <c r="H1094" s="37" t="s">
        <v>4816</v>
      </c>
      <c r="I1094" s="37" t="s">
        <v>3423</v>
      </c>
      <c r="J1094" s="53">
        <v>550314.46</v>
      </c>
    </row>
    <row r="1095" spans="1:10" x14ac:dyDescent="0.25">
      <c r="A1095" s="37">
        <v>815</v>
      </c>
      <c r="B1095" s="37">
        <v>1222100000</v>
      </c>
      <c r="C1095" s="37">
        <v>1248073</v>
      </c>
      <c r="D1095" s="37" t="s">
        <v>6190</v>
      </c>
      <c r="E1095" s="37" t="s">
        <v>3424</v>
      </c>
      <c r="F1095" s="37">
        <v>0</v>
      </c>
      <c r="G1095" s="37" t="s">
        <v>2283</v>
      </c>
      <c r="H1095" s="37" t="s">
        <v>6191</v>
      </c>
      <c r="I1095" s="37" t="s">
        <v>3423</v>
      </c>
      <c r="J1095" s="53">
        <v>79464</v>
      </c>
    </row>
    <row r="1096" spans="1:10" x14ac:dyDescent="0.25">
      <c r="A1096" s="37">
        <v>815</v>
      </c>
      <c r="B1096" s="37">
        <v>1222100000</v>
      </c>
      <c r="C1096" s="37">
        <v>1248074</v>
      </c>
      <c r="D1096" s="37" t="s">
        <v>6192</v>
      </c>
      <c r="E1096" s="37" t="s">
        <v>3424</v>
      </c>
      <c r="F1096" s="37">
        <v>0</v>
      </c>
      <c r="G1096" s="37" t="s">
        <v>159</v>
      </c>
      <c r="H1096" s="37" t="s">
        <v>6193</v>
      </c>
      <c r="I1096" s="37" t="s">
        <v>3423</v>
      </c>
      <c r="J1096" s="53">
        <v>64152</v>
      </c>
    </row>
    <row r="1097" spans="1:10" x14ac:dyDescent="0.25">
      <c r="A1097" s="37">
        <v>815</v>
      </c>
      <c r="B1097" s="37">
        <v>1222100000</v>
      </c>
      <c r="C1097" s="37">
        <v>1248075</v>
      </c>
      <c r="D1097" s="37" t="s">
        <v>4817</v>
      </c>
      <c r="E1097" s="37" t="s">
        <v>3424</v>
      </c>
      <c r="F1097" s="37">
        <v>0</v>
      </c>
      <c r="G1097" s="37" t="s">
        <v>159</v>
      </c>
      <c r="H1097" s="37" t="s">
        <v>4818</v>
      </c>
      <c r="I1097" s="37" t="s">
        <v>3423</v>
      </c>
      <c r="J1097" s="53">
        <v>43038</v>
      </c>
    </row>
    <row r="1098" spans="1:10" x14ac:dyDescent="0.25">
      <c r="A1098" s="37">
        <v>815</v>
      </c>
      <c r="B1098" s="37">
        <v>1222100000</v>
      </c>
      <c r="C1098" s="37">
        <v>1248076</v>
      </c>
      <c r="D1098" s="37" t="s">
        <v>4819</v>
      </c>
      <c r="E1098" s="37" t="s">
        <v>3424</v>
      </c>
      <c r="F1098" s="37">
        <v>0</v>
      </c>
      <c r="G1098" s="37" t="s">
        <v>159</v>
      </c>
      <c r="H1098" s="37" t="s">
        <v>4820</v>
      </c>
      <c r="I1098" s="37" t="s">
        <v>3423</v>
      </c>
      <c r="J1098" s="53">
        <v>3280164</v>
      </c>
    </row>
    <row r="1099" spans="1:10" x14ac:dyDescent="0.25">
      <c r="A1099" s="37">
        <v>815</v>
      </c>
      <c r="B1099" s="37">
        <v>1222100000</v>
      </c>
      <c r="C1099" s="37">
        <v>1248078</v>
      </c>
      <c r="D1099" s="37" t="s">
        <v>1427</v>
      </c>
      <c r="E1099" s="37" t="s">
        <v>3424</v>
      </c>
      <c r="F1099" s="37">
        <v>0</v>
      </c>
      <c r="G1099" s="37" t="s">
        <v>159</v>
      </c>
      <c r="H1099" s="37" t="s">
        <v>6194</v>
      </c>
      <c r="I1099" s="37" t="s">
        <v>3423</v>
      </c>
      <c r="J1099" s="53">
        <v>232620</v>
      </c>
    </row>
    <row r="1100" spans="1:10" x14ac:dyDescent="0.25">
      <c r="A1100" s="37">
        <v>815</v>
      </c>
      <c r="B1100" s="37">
        <v>1222100000</v>
      </c>
      <c r="C1100" s="37">
        <v>1248079</v>
      </c>
      <c r="D1100" s="37" t="s">
        <v>1210</v>
      </c>
      <c r="E1100" s="37" t="s">
        <v>3424</v>
      </c>
      <c r="F1100" s="37">
        <v>0</v>
      </c>
      <c r="G1100" s="37" t="s">
        <v>3871</v>
      </c>
      <c r="H1100" s="37" t="s">
        <v>6195</v>
      </c>
      <c r="I1100" s="37" t="s">
        <v>3423</v>
      </c>
      <c r="J1100" s="53">
        <v>93600</v>
      </c>
    </row>
    <row r="1101" spans="1:10" x14ac:dyDescent="0.25">
      <c r="A1101" s="37">
        <v>815</v>
      </c>
      <c r="B1101" s="37">
        <v>1222100000</v>
      </c>
      <c r="C1101" s="37">
        <v>1248081</v>
      </c>
      <c r="D1101" s="37" t="s">
        <v>6196</v>
      </c>
      <c r="E1101" s="37" t="s">
        <v>3424</v>
      </c>
      <c r="F1101" s="37">
        <v>0</v>
      </c>
      <c r="G1101" s="37" t="s">
        <v>3478</v>
      </c>
      <c r="H1101" s="37" t="s">
        <v>6197</v>
      </c>
      <c r="I1101" s="37" t="s">
        <v>3423</v>
      </c>
      <c r="J1101" s="53">
        <v>69336</v>
      </c>
    </row>
    <row r="1102" spans="1:10" x14ac:dyDescent="0.25">
      <c r="A1102" s="37">
        <v>815</v>
      </c>
      <c r="B1102" s="37">
        <v>1222100000</v>
      </c>
      <c r="C1102" s="37">
        <v>1248082</v>
      </c>
      <c r="D1102" s="37" t="s">
        <v>6198</v>
      </c>
      <c r="E1102" s="37" t="s">
        <v>3424</v>
      </c>
      <c r="F1102" s="37">
        <v>0</v>
      </c>
      <c r="G1102" s="37" t="s">
        <v>159</v>
      </c>
      <c r="H1102" s="37" t="s">
        <v>4497</v>
      </c>
      <c r="I1102" s="37" t="s">
        <v>3423</v>
      </c>
      <c r="J1102" s="53">
        <v>44160</v>
      </c>
    </row>
    <row r="1103" spans="1:10" x14ac:dyDescent="0.25">
      <c r="A1103" s="37">
        <v>815</v>
      </c>
      <c r="B1103" s="37">
        <v>1222100000</v>
      </c>
      <c r="C1103" s="37">
        <v>1248090</v>
      </c>
      <c r="D1103" s="37" t="s">
        <v>6199</v>
      </c>
      <c r="E1103" s="37" t="s">
        <v>3424</v>
      </c>
      <c r="F1103" s="37">
        <v>0</v>
      </c>
      <c r="G1103" s="37" t="s">
        <v>3526</v>
      </c>
      <c r="H1103" s="37" t="s">
        <v>6200</v>
      </c>
      <c r="I1103" s="37" t="s">
        <v>3423</v>
      </c>
      <c r="J1103" s="53">
        <v>25151.74</v>
      </c>
    </row>
    <row r="1104" spans="1:10" x14ac:dyDescent="0.25">
      <c r="A1104" s="37">
        <v>815</v>
      </c>
      <c r="B1104" s="37">
        <v>1222100000</v>
      </c>
      <c r="C1104" s="37">
        <v>1248098</v>
      </c>
      <c r="D1104" s="37" t="s">
        <v>4821</v>
      </c>
      <c r="E1104" s="37" t="s">
        <v>3424</v>
      </c>
      <c r="F1104" s="37">
        <v>0</v>
      </c>
      <c r="G1104" s="37" t="s">
        <v>2283</v>
      </c>
      <c r="H1104" s="37" t="s">
        <v>4822</v>
      </c>
      <c r="I1104" s="37" t="s">
        <v>3423</v>
      </c>
      <c r="J1104" s="53">
        <v>60450</v>
      </c>
    </row>
    <row r="1105" spans="1:10" x14ac:dyDescent="0.25">
      <c r="A1105" s="37">
        <v>815</v>
      </c>
      <c r="B1105" s="37">
        <v>1222100000</v>
      </c>
      <c r="C1105" s="37">
        <v>1248107</v>
      </c>
      <c r="D1105" s="37" t="s">
        <v>1182</v>
      </c>
      <c r="E1105" s="37" t="s">
        <v>3424</v>
      </c>
      <c r="F1105" s="37">
        <v>0</v>
      </c>
      <c r="G1105" s="37" t="s">
        <v>159</v>
      </c>
      <c r="H1105" s="37" t="s">
        <v>6201</v>
      </c>
      <c r="I1105" s="37" t="s">
        <v>3423</v>
      </c>
      <c r="J1105" s="53">
        <v>234000</v>
      </c>
    </row>
    <row r="1106" spans="1:10" x14ac:dyDescent="0.25">
      <c r="A1106" s="37">
        <v>815</v>
      </c>
      <c r="B1106" s="37">
        <v>1222100000</v>
      </c>
      <c r="C1106" s="37">
        <v>1248128</v>
      </c>
      <c r="D1106" s="37" t="s">
        <v>6202</v>
      </c>
      <c r="E1106" s="37" t="s">
        <v>3424</v>
      </c>
      <c r="F1106" s="37">
        <v>0</v>
      </c>
      <c r="G1106" s="37" t="s">
        <v>157</v>
      </c>
      <c r="H1106" s="37" t="s">
        <v>6203</v>
      </c>
      <c r="I1106" s="37" t="s">
        <v>3423</v>
      </c>
      <c r="J1106" s="53">
        <v>10128</v>
      </c>
    </row>
    <row r="1107" spans="1:10" x14ac:dyDescent="0.25">
      <c r="A1107" s="37">
        <v>815</v>
      </c>
      <c r="B1107" s="37">
        <v>1222100000</v>
      </c>
      <c r="C1107" s="37">
        <v>1248142</v>
      </c>
      <c r="D1107" s="37" t="s">
        <v>4825</v>
      </c>
      <c r="E1107" s="37" t="s">
        <v>3424</v>
      </c>
      <c r="F1107" s="37">
        <v>0</v>
      </c>
      <c r="G1107" s="37" t="s">
        <v>157</v>
      </c>
      <c r="H1107" s="37" t="s">
        <v>4826</v>
      </c>
      <c r="I1107" s="37" t="s">
        <v>3423</v>
      </c>
      <c r="J1107" s="53">
        <v>139230</v>
      </c>
    </row>
    <row r="1108" spans="1:10" x14ac:dyDescent="0.25">
      <c r="A1108" s="37">
        <v>815</v>
      </c>
      <c r="B1108" s="37">
        <v>1222100000</v>
      </c>
      <c r="C1108" s="37">
        <v>1248146</v>
      </c>
      <c r="D1108" s="37" t="s">
        <v>6204</v>
      </c>
      <c r="E1108" s="37" t="s">
        <v>3424</v>
      </c>
      <c r="F1108" s="37">
        <v>0</v>
      </c>
      <c r="G1108" s="37" t="s">
        <v>159</v>
      </c>
      <c r="H1108" s="37" t="s">
        <v>6205</v>
      </c>
      <c r="I1108" s="37" t="s">
        <v>3423</v>
      </c>
      <c r="J1108" s="53">
        <v>67362</v>
      </c>
    </row>
    <row r="1109" spans="1:10" x14ac:dyDescent="0.25">
      <c r="A1109" s="37">
        <v>815</v>
      </c>
      <c r="B1109" s="37">
        <v>1222100000</v>
      </c>
      <c r="C1109" s="37">
        <v>1248147</v>
      </c>
      <c r="D1109" s="37" t="s">
        <v>4827</v>
      </c>
      <c r="E1109" s="37" t="s">
        <v>3424</v>
      </c>
      <c r="F1109" s="37">
        <v>0</v>
      </c>
      <c r="G1109" s="37" t="s">
        <v>159</v>
      </c>
      <c r="H1109" s="37" t="s">
        <v>4828</v>
      </c>
      <c r="I1109" s="37" t="s">
        <v>3423</v>
      </c>
      <c r="J1109" s="53">
        <v>800940</v>
      </c>
    </row>
    <row r="1110" spans="1:10" x14ac:dyDescent="0.25">
      <c r="A1110" s="37">
        <v>815</v>
      </c>
      <c r="B1110" s="37">
        <v>1222100000</v>
      </c>
      <c r="C1110" s="37">
        <v>1248150</v>
      </c>
      <c r="D1110" s="37" t="s">
        <v>6206</v>
      </c>
      <c r="E1110" s="37" t="s">
        <v>3424</v>
      </c>
      <c r="F1110" s="37">
        <v>0</v>
      </c>
      <c r="G1110" s="37" t="s">
        <v>159</v>
      </c>
      <c r="H1110" s="37" t="s">
        <v>6207</v>
      </c>
      <c r="I1110" s="37" t="s">
        <v>3423</v>
      </c>
      <c r="J1110" s="53">
        <v>12768</v>
      </c>
    </row>
    <row r="1111" spans="1:10" x14ac:dyDescent="0.25">
      <c r="A1111" s="37">
        <v>815</v>
      </c>
      <c r="B1111" s="37">
        <v>1222100000</v>
      </c>
      <c r="C1111" s="37">
        <v>1248151</v>
      </c>
      <c r="D1111" s="37" t="s">
        <v>6208</v>
      </c>
      <c r="E1111" s="37" t="s">
        <v>3424</v>
      </c>
      <c r="F1111" s="37">
        <v>0</v>
      </c>
      <c r="G1111" s="37" t="s">
        <v>143</v>
      </c>
      <c r="H1111" s="37" t="s">
        <v>6209</v>
      </c>
      <c r="I1111" s="37" t="s">
        <v>3423</v>
      </c>
      <c r="J1111" s="53">
        <v>11424</v>
      </c>
    </row>
    <row r="1112" spans="1:10" x14ac:dyDescent="0.25">
      <c r="A1112" s="37">
        <v>815</v>
      </c>
      <c r="B1112" s="37">
        <v>1222100000</v>
      </c>
      <c r="C1112" s="37">
        <v>1248153</v>
      </c>
      <c r="D1112" s="37" t="s">
        <v>6210</v>
      </c>
      <c r="E1112" s="37" t="s">
        <v>3424</v>
      </c>
      <c r="F1112" s="37">
        <v>0</v>
      </c>
      <c r="G1112" s="37" t="s">
        <v>3442</v>
      </c>
      <c r="H1112" s="37" t="s">
        <v>6211</v>
      </c>
      <c r="I1112" s="37" t="s">
        <v>3423</v>
      </c>
      <c r="J1112" s="53">
        <v>96929.88</v>
      </c>
    </row>
    <row r="1113" spans="1:10" x14ac:dyDescent="0.25">
      <c r="A1113" s="37">
        <v>815</v>
      </c>
      <c r="B1113" s="37">
        <v>1222100000</v>
      </c>
      <c r="C1113" s="37">
        <v>1248162</v>
      </c>
      <c r="D1113" s="37" t="s">
        <v>4829</v>
      </c>
      <c r="E1113" s="37" t="s">
        <v>3424</v>
      </c>
      <c r="F1113" s="37">
        <v>0</v>
      </c>
      <c r="G1113" s="37" t="s">
        <v>3571</v>
      </c>
      <c r="H1113" s="37" t="s">
        <v>4830</v>
      </c>
      <c r="I1113" s="37" t="s">
        <v>3423</v>
      </c>
      <c r="J1113" s="53">
        <v>5016</v>
      </c>
    </row>
    <row r="1114" spans="1:10" x14ac:dyDescent="0.25">
      <c r="A1114" s="37">
        <v>815</v>
      </c>
      <c r="B1114" s="37">
        <v>1222100000</v>
      </c>
      <c r="C1114" s="37">
        <v>1248163</v>
      </c>
      <c r="D1114" s="37" t="s">
        <v>4831</v>
      </c>
      <c r="E1114" s="37" t="s">
        <v>3424</v>
      </c>
      <c r="F1114" s="37">
        <v>0</v>
      </c>
      <c r="G1114" s="37" t="s">
        <v>143</v>
      </c>
      <c r="H1114" s="37" t="s">
        <v>4832</v>
      </c>
      <c r="I1114" s="37" t="s">
        <v>3423</v>
      </c>
      <c r="J1114" s="53">
        <v>366030</v>
      </c>
    </row>
    <row r="1115" spans="1:10" x14ac:dyDescent="0.25">
      <c r="A1115" s="37">
        <v>815</v>
      </c>
      <c r="B1115" s="37">
        <v>1222100000</v>
      </c>
      <c r="C1115" s="37">
        <v>1248172</v>
      </c>
      <c r="D1115" s="37" t="s">
        <v>4833</v>
      </c>
      <c r="E1115" s="37" t="s">
        <v>3424</v>
      </c>
      <c r="F1115" s="37">
        <v>0</v>
      </c>
      <c r="G1115" s="37" t="s">
        <v>159</v>
      </c>
      <c r="H1115" s="37" t="s">
        <v>4834</v>
      </c>
      <c r="I1115" s="37" t="s">
        <v>3423</v>
      </c>
      <c r="J1115" s="53">
        <v>48660</v>
      </c>
    </row>
    <row r="1116" spans="1:10" x14ac:dyDescent="0.25">
      <c r="A1116" s="37">
        <v>815</v>
      </c>
      <c r="B1116" s="37">
        <v>1222100000</v>
      </c>
      <c r="C1116" s="37">
        <v>1248173</v>
      </c>
      <c r="D1116" s="37" t="s">
        <v>6212</v>
      </c>
      <c r="E1116" s="37" t="s">
        <v>3424</v>
      </c>
      <c r="F1116" s="37">
        <v>0</v>
      </c>
      <c r="G1116" s="37" t="s">
        <v>159</v>
      </c>
      <c r="H1116" s="37" t="s">
        <v>6213</v>
      </c>
      <c r="I1116" s="37" t="s">
        <v>3423</v>
      </c>
      <c r="J1116" s="53">
        <v>33864</v>
      </c>
    </row>
    <row r="1117" spans="1:10" x14ac:dyDescent="0.25">
      <c r="A1117" s="37">
        <v>815</v>
      </c>
      <c r="B1117" s="37">
        <v>1222100000</v>
      </c>
      <c r="C1117" s="37">
        <v>1248177</v>
      </c>
      <c r="D1117" s="37" t="s">
        <v>4835</v>
      </c>
      <c r="E1117" s="37" t="s">
        <v>3424</v>
      </c>
      <c r="F1117" s="37">
        <v>0</v>
      </c>
      <c r="G1117" s="37" t="s">
        <v>159</v>
      </c>
      <c r="H1117" s="37" t="s">
        <v>4836</v>
      </c>
      <c r="I1117" s="37" t="s">
        <v>3423</v>
      </c>
      <c r="J1117" s="53">
        <v>144725.95000000001</v>
      </c>
    </row>
    <row r="1118" spans="1:10" x14ac:dyDescent="0.25">
      <c r="A1118" s="37">
        <v>815</v>
      </c>
      <c r="B1118" s="37">
        <v>1222100000</v>
      </c>
      <c r="C1118" s="37">
        <v>1248179</v>
      </c>
      <c r="D1118" s="37" t="s">
        <v>6214</v>
      </c>
      <c r="E1118" s="37" t="s">
        <v>3424</v>
      </c>
      <c r="F1118" s="37">
        <v>0</v>
      </c>
      <c r="G1118" s="37" t="s">
        <v>143</v>
      </c>
      <c r="H1118" s="37" t="s">
        <v>6215</v>
      </c>
      <c r="I1118" s="37" t="s">
        <v>3423</v>
      </c>
      <c r="J1118" s="53">
        <v>14076</v>
      </c>
    </row>
    <row r="1119" spans="1:10" x14ac:dyDescent="0.25">
      <c r="A1119" s="37">
        <v>815</v>
      </c>
      <c r="B1119" s="37">
        <v>1222100000</v>
      </c>
      <c r="C1119" s="37">
        <v>1248181</v>
      </c>
      <c r="D1119" s="37" t="s">
        <v>6216</v>
      </c>
      <c r="E1119" s="37" t="s">
        <v>3424</v>
      </c>
      <c r="F1119" s="37">
        <v>0</v>
      </c>
      <c r="G1119" s="37" t="s">
        <v>3478</v>
      </c>
      <c r="H1119" s="37" t="s">
        <v>6217</v>
      </c>
      <c r="I1119" s="37" t="s">
        <v>3423</v>
      </c>
      <c r="J1119" s="53">
        <v>34440</v>
      </c>
    </row>
    <row r="1120" spans="1:10" x14ac:dyDescent="0.25">
      <c r="A1120" s="37">
        <v>815</v>
      </c>
      <c r="B1120" s="37">
        <v>1222100000</v>
      </c>
      <c r="C1120" s="37">
        <v>1248184</v>
      </c>
      <c r="D1120" s="37" t="s">
        <v>6218</v>
      </c>
      <c r="E1120" s="37" t="s">
        <v>3424</v>
      </c>
      <c r="F1120" s="37">
        <v>0</v>
      </c>
      <c r="G1120" s="37" t="s">
        <v>159</v>
      </c>
      <c r="H1120" s="37" t="s">
        <v>5585</v>
      </c>
      <c r="I1120" s="37" t="s">
        <v>3423</v>
      </c>
      <c r="J1120" s="53">
        <v>8900.4</v>
      </c>
    </row>
    <row r="1121" spans="1:10" x14ac:dyDescent="0.25">
      <c r="A1121" s="37">
        <v>815</v>
      </c>
      <c r="B1121" s="37">
        <v>1222100000</v>
      </c>
      <c r="C1121" s="37">
        <v>1248185</v>
      </c>
      <c r="D1121" s="37" t="s">
        <v>4837</v>
      </c>
      <c r="E1121" s="37" t="s">
        <v>3424</v>
      </c>
      <c r="F1121" s="37">
        <v>0</v>
      </c>
      <c r="G1121" s="37" t="s">
        <v>159</v>
      </c>
      <c r="H1121" s="37" t="s">
        <v>4838</v>
      </c>
      <c r="I1121" s="37" t="s">
        <v>3423</v>
      </c>
      <c r="J1121" s="53">
        <v>194299.92</v>
      </c>
    </row>
    <row r="1122" spans="1:10" x14ac:dyDescent="0.25">
      <c r="A1122" s="37">
        <v>815</v>
      </c>
      <c r="B1122" s="37">
        <v>1222100000</v>
      </c>
      <c r="C1122" s="37">
        <v>1248188</v>
      </c>
      <c r="D1122" s="37" t="s">
        <v>6219</v>
      </c>
      <c r="E1122" s="37" t="s">
        <v>3424</v>
      </c>
      <c r="F1122" s="37">
        <v>0</v>
      </c>
      <c r="G1122" s="37" t="s">
        <v>3571</v>
      </c>
      <c r="H1122" s="37" t="s">
        <v>6220</v>
      </c>
      <c r="I1122" s="37" t="s">
        <v>3423</v>
      </c>
      <c r="J1122" s="53">
        <v>15030</v>
      </c>
    </row>
    <row r="1123" spans="1:10" x14ac:dyDescent="0.25">
      <c r="A1123" s="37">
        <v>815</v>
      </c>
      <c r="B1123" s="37">
        <v>1222100000</v>
      </c>
      <c r="C1123" s="37">
        <v>1248193</v>
      </c>
      <c r="D1123" s="37" t="s">
        <v>1580</v>
      </c>
      <c r="E1123" s="37" t="s">
        <v>3424</v>
      </c>
      <c r="F1123" s="37">
        <v>0</v>
      </c>
      <c r="G1123" s="37" t="s">
        <v>159</v>
      </c>
      <c r="H1123" s="37" t="s">
        <v>6221</v>
      </c>
      <c r="I1123" s="37" t="s">
        <v>3423</v>
      </c>
      <c r="J1123" s="53">
        <v>21780</v>
      </c>
    </row>
    <row r="1124" spans="1:10" x14ac:dyDescent="0.25">
      <c r="A1124" s="37">
        <v>815</v>
      </c>
      <c r="B1124" s="37">
        <v>1222100000</v>
      </c>
      <c r="C1124" s="37">
        <v>1248201</v>
      </c>
      <c r="D1124" s="37" t="s">
        <v>4841</v>
      </c>
      <c r="E1124" s="37" t="s">
        <v>3424</v>
      </c>
      <c r="F1124" s="37">
        <v>0</v>
      </c>
      <c r="G1124" s="37" t="s">
        <v>159</v>
      </c>
      <c r="H1124" s="37" t="s">
        <v>4842</v>
      </c>
      <c r="I1124" s="37" t="s">
        <v>3423</v>
      </c>
      <c r="J1124" s="53">
        <v>293184.25</v>
      </c>
    </row>
    <row r="1125" spans="1:10" x14ac:dyDescent="0.25">
      <c r="A1125" s="37">
        <v>815</v>
      </c>
      <c r="B1125" s="37">
        <v>1222100000</v>
      </c>
      <c r="C1125" s="37">
        <v>1248209</v>
      </c>
      <c r="D1125" s="37" t="s">
        <v>4843</v>
      </c>
      <c r="E1125" s="37" t="s">
        <v>3424</v>
      </c>
      <c r="F1125" s="37">
        <v>0</v>
      </c>
      <c r="G1125" s="37" t="s">
        <v>1</v>
      </c>
      <c r="H1125" s="37" t="s">
        <v>4844</v>
      </c>
      <c r="I1125" s="37" t="s">
        <v>3423</v>
      </c>
      <c r="J1125" s="53">
        <v>40344</v>
      </c>
    </row>
    <row r="1126" spans="1:10" x14ac:dyDescent="0.25">
      <c r="A1126" s="37">
        <v>815</v>
      </c>
      <c r="B1126" s="37">
        <v>1222100000</v>
      </c>
      <c r="C1126" s="37">
        <v>1248210</v>
      </c>
      <c r="D1126" s="37" t="s">
        <v>4845</v>
      </c>
      <c r="E1126" s="37" t="s">
        <v>3424</v>
      </c>
      <c r="F1126" s="37">
        <v>0</v>
      </c>
      <c r="G1126" s="37" t="s">
        <v>159</v>
      </c>
      <c r="H1126" s="37" t="s">
        <v>4846</v>
      </c>
      <c r="I1126" s="37" t="s">
        <v>3423</v>
      </c>
      <c r="J1126" s="53">
        <v>566751</v>
      </c>
    </row>
    <row r="1127" spans="1:10" x14ac:dyDescent="0.25">
      <c r="A1127" s="37">
        <v>815</v>
      </c>
      <c r="B1127" s="37">
        <v>1222100000</v>
      </c>
      <c r="C1127" s="37">
        <v>1248211</v>
      </c>
      <c r="D1127" s="37" t="s">
        <v>6222</v>
      </c>
      <c r="E1127" s="37" t="s">
        <v>3424</v>
      </c>
      <c r="F1127" s="37">
        <v>0</v>
      </c>
      <c r="G1127" s="37" t="s">
        <v>159</v>
      </c>
      <c r="H1127" s="37" t="s">
        <v>6223</v>
      </c>
      <c r="I1127" s="37" t="s">
        <v>3423</v>
      </c>
      <c r="J1127" s="53">
        <v>130872</v>
      </c>
    </row>
    <row r="1128" spans="1:10" x14ac:dyDescent="0.25">
      <c r="A1128" s="37">
        <v>815</v>
      </c>
      <c r="B1128" s="37">
        <v>1222100000</v>
      </c>
      <c r="C1128" s="37">
        <v>1248213</v>
      </c>
      <c r="D1128" s="37" t="s">
        <v>6224</v>
      </c>
      <c r="E1128" s="37" t="s">
        <v>3424</v>
      </c>
      <c r="F1128" s="37">
        <v>0</v>
      </c>
      <c r="G1128" s="37" t="s">
        <v>3442</v>
      </c>
      <c r="H1128" s="37" t="s">
        <v>6225</v>
      </c>
      <c r="I1128" s="37" t="s">
        <v>3423</v>
      </c>
      <c r="J1128" s="53">
        <v>35639.99</v>
      </c>
    </row>
    <row r="1129" spans="1:10" x14ac:dyDescent="0.25">
      <c r="A1129" s="37">
        <v>815</v>
      </c>
      <c r="B1129" s="37">
        <v>1222100000</v>
      </c>
      <c r="C1129" s="37">
        <v>1248214</v>
      </c>
      <c r="D1129" s="37" t="s">
        <v>6226</v>
      </c>
      <c r="E1129" s="37" t="s">
        <v>3424</v>
      </c>
      <c r="F1129" s="37">
        <v>0</v>
      </c>
      <c r="G1129" s="37" t="s">
        <v>159</v>
      </c>
      <c r="H1129" s="37" t="s">
        <v>6227</v>
      </c>
      <c r="I1129" s="37" t="s">
        <v>3423</v>
      </c>
      <c r="J1129" s="53">
        <v>1536</v>
      </c>
    </row>
    <row r="1130" spans="1:10" x14ac:dyDescent="0.25">
      <c r="A1130" s="37">
        <v>815</v>
      </c>
      <c r="B1130" s="37">
        <v>1222100000</v>
      </c>
      <c r="C1130" s="37">
        <v>1248215</v>
      </c>
      <c r="D1130" s="37" t="s">
        <v>6228</v>
      </c>
      <c r="E1130" s="37" t="s">
        <v>3424</v>
      </c>
      <c r="F1130" s="37">
        <v>0</v>
      </c>
      <c r="G1130" s="37" t="s">
        <v>159</v>
      </c>
      <c r="H1130" s="37" t="s">
        <v>6229</v>
      </c>
      <c r="I1130" s="37" t="s">
        <v>3423</v>
      </c>
      <c r="J1130" s="53">
        <v>506772</v>
      </c>
    </row>
    <row r="1131" spans="1:10" x14ac:dyDescent="0.25">
      <c r="A1131" s="37">
        <v>815</v>
      </c>
      <c r="B1131" s="37">
        <v>1222100000</v>
      </c>
      <c r="C1131" s="37">
        <v>1248225</v>
      </c>
      <c r="D1131" s="37" t="s">
        <v>4847</v>
      </c>
      <c r="E1131" s="37" t="s">
        <v>3424</v>
      </c>
      <c r="F1131" s="37">
        <v>0</v>
      </c>
      <c r="G1131" s="37" t="s">
        <v>159</v>
      </c>
      <c r="H1131" s="37" t="s">
        <v>4848</v>
      </c>
      <c r="I1131" s="37" t="s">
        <v>3423</v>
      </c>
      <c r="J1131" s="53">
        <v>2965053.36</v>
      </c>
    </row>
    <row r="1132" spans="1:10" x14ac:dyDescent="0.25">
      <c r="A1132" s="37">
        <v>815</v>
      </c>
      <c r="B1132" s="37">
        <v>1222100000</v>
      </c>
      <c r="C1132" s="37">
        <v>1248226</v>
      </c>
      <c r="D1132" s="37" t="s">
        <v>4849</v>
      </c>
      <c r="E1132" s="37" t="s">
        <v>3424</v>
      </c>
      <c r="F1132" s="37">
        <v>0</v>
      </c>
      <c r="G1132" s="37" t="s">
        <v>3515</v>
      </c>
      <c r="H1132" s="37" t="s">
        <v>4850</v>
      </c>
      <c r="I1132" s="37" t="s">
        <v>3423</v>
      </c>
      <c r="J1132" s="53">
        <v>37677.24</v>
      </c>
    </row>
    <row r="1133" spans="1:10" x14ac:dyDescent="0.25">
      <c r="A1133" s="37">
        <v>815</v>
      </c>
      <c r="B1133" s="37">
        <v>1222100000</v>
      </c>
      <c r="C1133" s="37">
        <v>1248234</v>
      </c>
      <c r="D1133" s="37" t="s">
        <v>4851</v>
      </c>
      <c r="E1133" s="37" t="s">
        <v>3424</v>
      </c>
      <c r="F1133" s="37">
        <v>0</v>
      </c>
      <c r="G1133" s="37" t="s">
        <v>159</v>
      </c>
      <c r="H1133" s="37" t="s">
        <v>4852</v>
      </c>
      <c r="I1133" s="37" t="s">
        <v>3423</v>
      </c>
      <c r="J1133" s="53">
        <v>153623.88</v>
      </c>
    </row>
    <row r="1134" spans="1:10" x14ac:dyDescent="0.25">
      <c r="A1134" s="37">
        <v>815</v>
      </c>
      <c r="B1134" s="37">
        <v>1222100000</v>
      </c>
      <c r="C1134" s="37">
        <v>1248235</v>
      </c>
      <c r="D1134" s="37" t="s">
        <v>6230</v>
      </c>
      <c r="E1134" s="37" t="s">
        <v>3424</v>
      </c>
      <c r="F1134" s="37">
        <v>0</v>
      </c>
      <c r="G1134" s="37" t="s">
        <v>2285</v>
      </c>
      <c r="H1134" s="37" t="s">
        <v>6231</v>
      </c>
      <c r="I1134" s="37" t="s">
        <v>3423</v>
      </c>
      <c r="J1134" s="53">
        <v>48000</v>
      </c>
    </row>
    <row r="1135" spans="1:10" x14ac:dyDescent="0.25">
      <c r="A1135" s="37">
        <v>815</v>
      </c>
      <c r="B1135" s="37">
        <v>1222100000</v>
      </c>
      <c r="C1135" s="37">
        <v>1248236</v>
      </c>
      <c r="D1135" s="37" t="s">
        <v>4853</v>
      </c>
      <c r="E1135" s="37" t="s">
        <v>3424</v>
      </c>
      <c r="F1135" s="37">
        <v>0</v>
      </c>
      <c r="G1135" s="37" t="s">
        <v>3442</v>
      </c>
      <c r="H1135" s="37" t="s">
        <v>4854</v>
      </c>
      <c r="I1135" s="37" t="s">
        <v>3423</v>
      </c>
      <c r="J1135" s="53">
        <v>23808</v>
      </c>
    </row>
    <row r="1136" spans="1:10" x14ac:dyDescent="0.25">
      <c r="A1136" s="37">
        <v>815</v>
      </c>
      <c r="B1136" s="37">
        <v>1222100000</v>
      </c>
      <c r="C1136" s="37">
        <v>1248239</v>
      </c>
      <c r="D1136" s="37" t="s">
        <v>4855</v>
      </c>
      <c r="E1136" s="37" t="s">
        <v>3424</v>
      </c>
      <c r="F1136" s="37">
        <v>0</v>
      </c>
      <c r="G1136" s="37" t="s">
        <v>3455</v>
      </c>
      <c r="H1136" s="37" t="s">
        <v>4856</v>
      </c>
      <c r="I1136" s="37" t="s">
        <v>3423</v>
      </c>
      <c r="J1136" s="53">
        <v>1169679.8400000001</v>
      </c>
    </row>
    <row r="1137" spans="1:10" x14ac:dyDescent="0.25">
      <c r="A1137" s="37">
        <v>815</v>
      </c>
      <c r="B1137" s="37">
        <v>1222100000</v>
      </c>
      <c r="C1137" s="37">
        <v>1248241</v>
      </c>
      <c r="D1137" s="37" t="s">
        <v>6232</v>
      </c>
      <c r="E1137" s="37" t="s">
        <v>3424</v>
      </c>
      <c r="F1137" s="37">
        <v>0</v>
      </c>
      <c r="G1137" s="37" t="s">
        <v>3780</v>
      </c>
      <c r="H1137" s="37" t="s">
        <v>6233</v>
      </c>
      <c r="I1137" s="37" t="s">
        <v>3423</v>
      </c>
      <c r="J1137" s="53">
        <v>43085.760000000002</v>
      </c>
    </row>
    <row r="1138" spans="1:10" x14ac:dyDescent="0.25">
      <c r="A1138" s="37">
        <v>815</v>
      </c>
      <c r="B1138" s="37">
        <v>1222100000</v>
      </c>
      <c r="C1138" s="37">
        <v>1248245</v>
      </c>
      <c r="D1138" s="37" t="s">
        <v>4857</v>
      </c>
      <c r="E1138" s="37" t="s">
        <v>3424</v>
      </c>
      <c r="F1138" s="37">
        <v>0</v>
      </c>
      <c r="G1138" s="37" t="s">
        <v>4858</v>
      </c>
      <c r="H1138" s="37" t="s">
        <v>4859</v>
      </c>
      <c r="I1138" s="37" t="s">
        <v>3423</v>
      </c>
      <c r="J1138" s="53">
        <v>161805</v>
      </c>
    </row>
    <row r="1139" spans="1:10" x14ac:dyDescent="0.25">
      <c r="A1139" s="37">
        <v>815</v>
      </c>
      <c r="B1139" s="37">
        <v>1222100000</v>
      </c>
      <c r="C1139" s="37">
        <v>1248248</v>
      </c>
      <c r="D1139" s="37" t="s">
        <v>4860</v>
      </c>
      <c r="E1139" s="37" t="s">
        <v>3424</v>
      </c>
      <c r="F1139" s="37">
        <v>0</v>
      </c>
      <c r="G1139" s="37" t="s">
        <v>3442</v>
      </c>
      <c r="H1139" s="37" t="s">
        <v>4861</v>
      </c>
      <c r="I1139" s="37" t="s">
        <v>3423</v>
      </c>
      <c r="J1139" s="53">
        <v>1820430.47</v>
      </c>
    </row>
    <row r="1140" spans="1:10" x14ac:dyDescent="0.25">
      <c r="A1140" s="37">
        <v>815</v>
      </c>
      <c r="B1140" s="37">
        <v>1222100000</v>
      </c>
      <c r="C1140" s="37">
        <v>1248250</v>
      </c>
      <c r="D1140" s="37" t="s">
        <v>4862</v>
      </c>
      <c r="E1140" s="37" t="s">
        <v>3424</v>
      </c>
      <c r="F1140" s="37">
        <v>0</v>
      </c>
      <c r="G1140" s="37" t="s">
        <v>3442</v>
      </c>
      <c r="H1140" s="37" t="s">
        <v>4863</v>
      </c>
      <c r="I1140" s="37" t="s">
        <v>3423</v>
      </c>
      <c r="J1140" s="53">
        <v>94760.95</v>
      </c>
    </row>
    <row r="1141" spans="1:10" x14ac:dyDescent="0.25">
      <c r="A1141" s="37">
        <v>815</v>
      </c>
      <c r="B1141" s="37">
        <v>1222100000</v>
      </c>
      <c r="C1141" s="37">
        <v>1248255</v>
      </c>
      <c r="D1141" s="37" t="s">
        <v>952</v>
      </c>
      <c r="E1141" s="37" t="s">
        <v>3424</v>
      </c>
      <c r="F1141" s="37">
        <v>0</v>
      </c>
      <c r="G1141" s="37" t="s">
        <v>159</v>
      </c>
      <c r="H1141" s="37" t="s">
        <v>4864</v>
      </c>
      <c r="I1141" s="37" t="s">
        <v>3423</v>
      </c>
      <c r="J1141" s="53">
        <v>56322</v>
      </c>
    </row>
    <row r="1142" spans="1:10" x14ac:dyDescent="0.25">
      <c r="A1142" s="37">
        <v>815</v>
      </c>
      <c r="B1142" s="37">
        <v>1222100000</v>
      </c>
      <c r="C1142" s="37">
        <v>1248257</v>
      </c>
      <c r="D1142" s="37" t="s">
        <v>4865</v>
      </c>
      <c r="E1142" s="37" t="s">
        <v>3424</v>
      </c>
      <c r="F1142" s="37">
        <v>0</v>
      </c>
      <c r="G1142" s="37" t="s">
        <v>3442</v>
      </c>
      <c r="H1142" s="37" t="s">
        <v>4866</v>
      </c>
      <c r="I1142" s="37" t="s">
        <v>3423</v>
      </c>
      <c r="J1142" s="53">
        <v>39150</v>
      </c>
    </row>
    <row r="1143" spans="1:10" x14ac:dyDescent="0.25">
      <c r="A1143" s="37">
        <v>815</v>
      </c>
      <c r="B1143" s="37">
        <v>1222100000</v>
      </c>
      <c r="C1143" s="37">
        <v>1248262</v>
      </c>
      <c r="D1143" s="37" t="s">
        <v>4867</v>
      </c>
      <c r="E1143" s="37" t="s">
        <v>3424</v>
      </c>
      <c r="F1143" s="37">
        <v>0</v>
      </c>
      <c r="G1143" s="37" t="s">
        <v>159</v>
      </c>
      <c r="H1143" s="37" t="s">
        <v>4868</v>
      </c>
      <c r="I1143" s="37" t="s">
        <v>3423</v>
      </c>
      <c r="J1143" s="53">
        <v>383808</v>
      </c>
    </row>
    <row r="1144" spans="1:10" x14ac:dyDescent="0.25">
      <c r="A1144" s="37">
        <v>815</v>
      </c>
      <c r="B1144" s="37">
        <v>1222100000</v>
      </c>
      <c r="C1144" s="37">
        <v>1248263</v>
      </c>
      <c r="D1144" s="37" t="s">
        <v>6234</v>
      </c>
      <c r="E1144" s="37" t="s">
        <v>3424</v>
      </c>
      <c r="F1144" s="37">
        <v>0</v>
      </c>
      <c r="G1144" s="37" t="s">
        <v>159</v>
      </c>
      <c r="H1144" s="37" t="s">
        <v>6235</v>
      </c>
      <c r="I1144" s="37" t="s">
        <v>3423</v>
      </c>
      <c r="J1144" s="53">
        <v>154032</v>
      </c>
    </row>
    <row r="1145" spans="1:10" x14ac:dyDescent="0.25">
      <c r="A1145" s="37">
        <v>815</v>
      </c>
      <c r="B1145" s="37">
        <v>1222100000</v>
      </c>
      <c r="C1145" s="37">
        <v>1248264</v>
      </c>
      <c r="D1145" s="37" t="s">
        <v>4869</v>
      </c>
      <c r="E1145" s="37" t="s">
        <v>3424</v>
      </c>
      <c r="F1145" s="37">
        <v>0</v>
      </c>
      <c r="G1145" s="37" t="s">
        <v>3455</v>
      </c>
      <c r="H1145" s="37" t="s">
        <v>4870</v>
      </c>
      <c r="I1145" s="37" t="s">
        <v>3423</v>
      </c>
      <c r="J1145" s="53">
        <v>245652</v>
      </c>
    </row>
    <row r="1146" spans="1:10" x14ac:dyDescent="0.25">
      <c r="A1146" s="37">
        <v>815</v>
      </c>
      <c r="B1146" s="37">
        <v>1222100000</v>
      </c>
      <c r="C1146" s="37">
        <v>1248265</v>
      </c>
      <c r="D1146" s="37" t="s">
        <v>6236</v>
      </c>
      <c r="E1146" s="37" t="s">
        <v>3424</v>
      </c>
      <c r="F1146" s="37">
        <v>0</v>
      </c>
      <c r="G1146" s="37" t="s">
        <v>159</v>
      </c>
      <c r="H1146" s="37" t="s">
        <v>6237</v>
      </c>
      <c r="I1146" s="37" t="s">
        <v>3423</v>
      </c>
      <c r="J1146" s="53">
        <v>18582</v>
      </c>
    </row>
    <row r="1147" spans="1:10" x14ac:dyDescent="0.25">
      <c r="A1147" s="37">
        <v>815</v>
      </c>
      <c r="B1147" s="37">
        <v>1222100000</v>
      </c>
      <c r="C1147" s="37">
        <v>1248266</v>
      </c>
      <c r="D1147" s="37" t="s">
        <v>1990</v>
      </c>
      <c r="E1147" s="37" t="s">
        <v>3424</v>
      </c>
      <c r="F1147" s="37">
        <v>0</v>
      </c>
      <c r="G1147" s="37" t="s">
        <v>4535</v>
      </c>
      <c r="H1147" s="37" t="s">
        <v>4536</v>
      </c>
      <c r="I1147" s="37" t="s">
        <v>3423</v>
      </c>
      <c r="J1147" s="53">
        <v>1303693.8</v>
      </c>
    </row>
    <row r="1148" spans="1:10" x14ac:dyDescent="0.25">
      <c r="A1148" s="37">
        <v>815</v>
      </c>
      <c r="B1148" s="37">
        <v>1222100000</v>
      </c>
      <c r="C1148" s="37">
        <v>1248273</v>
      </c>
      <c r="D1148" s="37" t="s">
        <v>6238</v>
      </c>
      <c r="E1148" s="37" t="s">
        <v>3424</v>
      </c>
      <c r="F1148" s="37">
        <v>0</v>
      </c>
      <c r="G1148" s="37" t="s">
        <v>3949</v>
      </c>
      <c r="H1148" s="37" t="s">
        <v>6239</v>
      </c>
      <c r="I1148" s="37" t="s">
        <v>3423</v>
      </c>
      <c r="J1148" s="53">
        <v>698895.6</v>
      </c>
    </row>
    <row r="1149" spans="1:10" x14ac:dyDescent="0.25">
      <c r="A1149" s="37">
        <v>815</v>
      </c>
      <c r="B1149" s="37">
        <v>1222100000</v>
      </c>
      <c r="C1149" s="37">
        <v>1248274</v>
      </c>
      <c r="D1149" s="37" t="s">
        <v>4871</v>
      </c>
      <c r="E1149" s="37" t="s">
        <v>3424</v>
      </c>
      <c r="F1149" s="37">
        <v>0</v>
      </c>
      <c r="G1149" s="37" t="s">
        <v>4535</v>
      </c>
      <c r="H1149" s="37" t="s">
        <v>4872</v>
      </c>
      <c r="I1149" s="37" t="s">
        <v>3423</v>
      </c>
      <c r="J1149" s="53">
        <v>91208.85</v>
      </c>
    </row>
    <row r="1150" spans="1:10" x14ac:dyDescent="0.25">
      <c r="A1150" s="37">
        <v>815</v>
      </c>
      <c r="B1150" s="37">
        <v>1222100000</v>
      </c>
      <c r="C1150" s="37">
        <v>1248282</v>
      </c>
      <c r="D1150" s="37" t="s">
        <v>4873</v>
      </c>
      <c r="E1150" s="37" t="s">
        <v>3424</v>
      </c>
      <c r="F1150" s="37">
        <v>0</v>
      </c>
      <c r="G1150" s="37" t="s">
        <v>3455</v>
      </c>
      <c r="H1150" s="37" t="s">
        <v>4874</v>
      </c>
      <c r="I1150" s="37" t="s">
        <v>3423</v>
      </c>
      <c r="J1150" s="53">
        <v>56994</v>
      </c>
    </row>
    <row r="1151" spans="1:10" x14ac:dyDescent="0.25">
      <c r="A1151" s="37">
        <v>815</v>
      </c>
      <c r="B1151" s="37">
        <v>1222100000</v>
      </c>
      <c r="C1151" s="37">
        <v>1248283</v>
      </c>
      <c r="D1151" s="37" t="s">
        <v>1992</v>
      </c>
      <c r="E1151" s="37" t="s">
        <v>3424</v>
      </c>
      <c r="F1151" s="37">
        <v>0</v>
      </c>
      <c r="G1151" s="37" t="s">
        <v>4535</v>
      </c>
      <c r="H1151" s="37" t="s">
        <v>4875</v>
      </c>
      <c r="I1151" s="37" t="s">
        <v>3423</v>
      </c>
      <c r="J1151" s="53">
        <v>1575839.4</v>
      </c>
    </row>
    <row r="1152" spans="1:10" x14ac:dyDescent="0.25">
      <c r="A1152" s="37">
        <v>815</v>
      </c>
      <c r="B1152" s="37">
        <v>1222100000</v>
      </c>
      <c r="C1152" s="37">
        <v>1248288</v>
      </c>
      <c r="D1152" s="37" t="s">
        <v>6240</v>
      </c>
      <c r="E1152" s="37" t="s">
        <v>3424</v>
      </c>
      <c r="F1152" s="37">
        <v>0</v>
      </c>
      <c r="G1152" s="37" t="s">
        <v>159</v>
      </c>
      <c r="H1152" s="37" t="s">
        <v>6241</v>
      </c>
      <c r="I1152" s="37" t="s">
        <v>3423</v>
      </c>
      <c r="J1152" s="53">
        <v>66636</v>
      </c>
    </row>
    <row r="1153" spans="1:10" x14ac:dyDescent="0.25">
      <c r="A1153" s="37">
        <v>815</v>
      </c>
      <c r="B1153" s="37">
        <v>1222100000</v>
      </c>
      <c r="C1153" s="37">
        <v>1248289</v>
      </c>
      <c r="D1153" s="37" t="s">
        <v>4876</v>
      </c>
      <c r="E1153" s="37" t="s">
        <v>3424</v>
      </c>
      <c r="F1153" s="37">
        <v>0</v>
      </c>
      <c r="G1153" s="37" t="s">
        <v>4535</v>
      </c>
      <c r="H1153" s="37" t="s">
        <v>4877</v>
      </c>
      <c r="I1153" s="37" t="s">
        <v>3423</v>
      </c>
      <c r="J1153" s="53">
        <v>1520985.6</v>
      </c>
    </row>
    <row r="1154" spans="1:10" x14ac:dyDescent="0.25">
      <c r="A1154" s="37">
        <v>815</v>
      </c>
      <c r="B1154" s="37">
        <v>1222100000</v>
      </c>
      <c r="C1154" s="37">
        <v>1248291</v>
      </c>
      <c r="D1154" s="37" t="s">
        <v>4878</v>
      </c>
      <c r="E1154" s="37" t="s">
        <v>3424</v>
      </c>
      <c r="F1154" s="37">
        <v>0</v>
      </c>
      <c r="G1154" s="37" t="s">
        <v>159</v>
      </c>
      <c r="H1154" s="37" t="s">
        <v>4879</v>
      </c>
      <c r="I1154" s="37" t="s">
        <v>3423</v>
      </c>
      <c r="J1154" s="53">
        <v>6143228.0199999996</v>
      </c>
    </row>
    <row r="1155" spans="1:10" x14ac:dyDescent="0.25">
      <c r="A1155" s="37">
        <v>815</v>
      </c>
      <c r="B1155" s="37">
        <v>1222100000</v>
      </c>
      <c r="C1155" s="37">
        <v>1248301</v>
      </c>
      <c r="D1155" s="37" t="s">
        <v>4880</v>
      </c>
      <c r="E1155" s="37" t="s">
        <v>3424</v>
      </c>
      <c r="F1155" s="37">
        <v>0</v>
      </c>
      <c r="G1155" s="37" t="s">
        <v>4535</v>
      </c>
      <c r="H1155" s="37" t="s">
        <v>4881</v>
      </c>
      <c r="I1155" s="37" t="s">
        <v>3423</v>
      </c>
      <c r="J1155" s="53">
        <v>81750</v>
      </c>
    </row>
    <row r="1156" spans="1:10" x14ac:dyDescent="0.25">
      <c r="A1156" s="37">
        <v>815</v>
      </c>
      <c r="B1156" s="37">
        <v>1222100000</v>
      </c>
      <c r="C1156" s="37">
        <v>1248302</v>
      </c>
      <c r="D1156" s="37" t="s">
        <v>4882</v>
      </c>
      <c r="E1156" s="37" t="s">
        <v>3424</v>
      </c>
      <c r="F1156" s="37">
        <v>0</v>
      </c>
      <c r="G1156" s="37" t="s">
        <v>4535</v>
      </c>
      <c r="H1156" s="37" t="s">
        <v>4881</v>
      </c>
      <c r="I1156" s="37" t="s">
        <v>3423</v>
      </c>
      <c r="J1156" s="53">
        <v>175779</v>
      </c>
    </row>
    <row r="1157" spans="1:10" x14ac:dyDescent="0.25">
      <c r="A1157" s="37">
        <v>815</v>
      </c>
      <c r="B1157" s="37">
        <v>1222100000</v>
      </c>
      <c r="C1157" s="37">
        <v>1248303</v>
      </c>
      <c r="D1157" s="37" t="s">
        <v>4883</v>
      </c>
      <c r="E1157" s="37" t="s">
        <v>3424</v>
      </c>
      <c r="F1157" s="37">
        <v>0</v>
      </c>
      <c r="G1157" s="37" t="s">
        <v>4884</v>
      </c>
      <c r="H1157" s="37" t="s">
        <v>4885</v>
      </c>
      <c r="I1157" s="37" t="s">
        <v>3423</v>
      </c>
      <c r="J1157" s="53">
        <v>346234.8</v>
      </c>
    </row>
    <row r="1158" spans="1:10" x14ac:dyDescent="0.25">
      <c r="A1158" s="37">
        <v>815</v>
      </c>
      <c r="B1158" s="37">
        <v>1222100000</v>
      </c>
      <c r="C1158" s="37">
        <v>1248304</v>
      </c>
      <c r="D1158" s="37" t="s">
        <v>1919</v>
      </c>
      <c r="E1158" s="37" t="s">
        <v>3424</v>
      </c>
      <c r="F1158" s="37">
        <v>0</v>
      </c>
      <c r="G1158" s="37" t="s">
        <v>4535</v>
      </c>
      <c r="H1158" s="37" t="s">
        <v>4886</v>
      </c>
      <c r="I1158" s="37" t="s">
        <v>3423</v>
      </c>
      <c r="J1158" s="53">
        <v>2193519.6</v>
      </c>
    </row>
    <row r="1159" spans="1:10" x14ac:dyDescent="0.25">
      <c r="A1159" s="37">
        <v>815</v>
      </c>
      <c r="B1159" s="37">
        <v>1222100000</v>
      </c>
      <c r="C1159" s="37">
        <v>1248305</v>
      </c>
      <c r="D1159" s="37" t="s">
        <v>4887</v>
      </c>
      <c r="E1159" s="37" t="s">
        <v>3424</v>
      </c>
      <c r="F1159" s="37">
        <v>0</v>
      </c>
      <c r="G1159" s="37" t="s">
        <v>4535</v>
      </c>
      <c r="H1159" s="37" t="s">
        <v>4888</v>
      </c>
      <c r="I1159" s="37" t="s">
        <v>3423</v>
      </c>
      <c r="J1159" s="53">
        <v>188962.8</v>
      </c>
    </row>
    <row r="1160" spans="1:10" x14ac:dyDescent="0.25">
      <c r="A1160" s="37">
        <v>815</v>
      </c>
      <c r="B1160" s="37">
        <v>1222100000</v>
      </c>
      <c r="C1160" s="37">
        <v>1248306</v>
      </c>
      <c r="D1160" s="37" t="s">
        <v>4889</v>
      </c>
      <c r="E1160" s="37" t="s">
        <v>3424</v>
      </c>
      <c r="F1160" s="37">
        <v>0</v>
      </c>
      <c r="G1160" s="37" t="s">
        <v>4041</v>
      </c>
      <c r="H1160" s="37" t="s">
        <v>4890</v>
      </c>
      <c r="I1160" s="37" t="s">
        <v>3423</v>
      </c>
      <c r="J1160" s="53">
        <v>778618.8</v>
      </c>
    </row>
    <row r="1161" spans="1:10" x14ac:dyDescent="0.25">
      <c r="A1161" s="37">
        <v>815</v>
      </c>
      <c r="B1161" s="37">
        <v>1222100000</v>
      </c>
      <c r="C1161" s="37">
        <v>1248307</v>
      </c>
      <c r="D1161" s="37" t="s">
        <v>4891</v>
      </c>
      <c r="E1161" s="37" t="s">
        <v>3424</v>
      </c>
      <c r="F1161" s="37">
        <v>0</v>
      </c>
      <c r="G1161" s="37" t="s">
        <v>143</v>
      </c>
      <c r="H1161" s="37" t="s">
        <v>4892</v>
      </c>
      <c r="I1161" s="37" t="s">
        <v>3423</v>
      </c>
      <c r="J1161" s="53">
        <v>201791.9</v>
      </c>
    </row>
    <row r="1162" spans="1:10" x14ac:dyDescent="0.25">
      <c r="A1162" s="37">
        <v>815</v>
      </c>
      <c r="B1162" s="37">
        <v>1222100000</v>
      </c>
      <c r="C1162" s="37">
        <v>1248308</v>
      </c>
      <c r="D1162" s="37" t="s">
        <v>1150</v>
      </c>
      <c r="E1162" s="37" t="s">
        <v>3424</v>
      </c>
      <c r="F1162" s="37">
        <v>0</v>
      </c>
      <c r="G1162" s="37" t="s">
        <v>2283</v>
      </c>
      <c r="H1162" s="37" t="s">
        <v>4893</v>
      </c>
      <c r="I1162" s="37" t="s">
        <v>3423</v>
      </c>
      <c r="J1162" s="53">
        <v>476442</v>
      </c>
    </row>
    <row r="1163" spans="1:10" x14ac:dyDescent="0.25">
      <c r="A1163" s="37">
        <v>815</v>
      </c>
      <c r="B1163" s="37">
        <v>1222100000</v>
      </c>
      <c r="C1163" s="37">
        <v>1248309</v>
      </c>
      <c r="D1163" s="37" t="s">
        <v>6242</v>
      </c>
      <c r="E1163" s="37" t="s">
        <v>3424</v>
      </c>
      <c r="F1163" s="37">
        <v>0</v>
      </c>
      <c r="G1163" s="37" t="s">
        <v>159</v>
      </c>
      <c r="H1163" s="37" t="s">
        <v>6243</v>
      </c>
      <c r="I1163" s="37" t="s">
        <v>3423</v>
      </c>
      <c r="J1163" s="53">
        <v>52224</v>
      </c>
    </row>
    <row r="1164" spans="1:10" x14ac:dyDescent="0.25">
      <c r="A1164" s="37">
        <v>815</v>
      </c>
      <c r="B1164" s="37">
        <v>1222100000</v>
      </c>
      <c r="C1164" s="37">
        <v>1248310</v>
      </c>
      <c r="D1164" s="37" t="s">
        <v>4894</v>
      </c>
      <c r="E1164" s="37" t="s">
        <v>3424</v>
      </c>
      <c r="F1164" s="37">
        <v>0</v>
      </c>
      <c r="G1164" s="37" t="s">
        <v>4895</v>
      </c>
      <c r="H1164" s="37" t="s">
        <v>4896</v>
      </c>
      <c r="I1164" s="37" t="s">
        <v>3423</v>
      </c>
      <c r="J1164" s="53">
        <v>994322.4</v>
      </c>
    </row>
    <row r="1165" spans="1:10" x14ac:dyDescent="0.25">
      <c r="A1165" s="37">
        <v>815</v>
      </c>
      <c r="B1165" s="37">
        <v>1222100000</v>
      </c>
      <c r="C1165" s="37">
        <v>1248311</v>
      </c>
      <c r="D1165" s="37" t="s">
        <v>4897</v>
      </c>
      <c r="E1165" s="37" t="s">
        <v>3424</v>
      </c>
      <c r="F1165" s="37">
        <v>0</v>
      </c>
      <c r="G1165" s="37" t="s">
        <v>4535</v>
      </c>
      <c r="H1165" s="37" t="s">
        <v>4898</v>
      </c>
      <c r="I1165" s="37" t="s">
        <v>3423</v>
      </c>
      <c r="J1165" s="53">
        <v>285630</v>
      </c>
    </row>
    <row r="1166" spans="1:10" x14ac:dyDescent="0.25">
      <c r="A1166" s="37">
        <v>815</v>
      </c>
      <c r="B1166" s="37">
        <v>1222100000</v>
      </c>
      <c r="C1166" s="37">
        <v>1248315</v>
      </c>
      <c r="D1166" s="37" t="s">
        <v>4901</v>
      </c>
      <c r="E1166" s="37" t="s">
        <v>3424</v>
      </c>
      <c r="F1166" s="37">
        <v>0</v>
      </c>
      <c r="G1166" s="37" t="s">
        <v>3442</v>
      </c>
      <c r="H1166" s="37" t="s">
        <v>4902</v>
      </c>
      <c r="I1166" s="37" t="s">
        <v>3423</v>
      </c>
      <c r="J1166" s="53">
        <v>120120</v>
      </c>
    </row>
    <row r="1167" spans="1:10" x14ac:dyDescent="0.25">
      <c r="A1167" s="37">
        <v>815</v>
      </c>
      <c r="B1167" s="37">
        <v>1222100000</v>
      </c>
      <c r="C1167" s="37">
        <v>1248319</v>
      </c>
      <c r="D1167" s="37" t="s">
        <v>4903</v>
      </c>
      <c r="E1167" s="37" t="s">
        <v>3424</v>
      </c>
      <c r="F1167" s="37">
        <v>0</v>
      </c>
      <c r="G1167" s="37" t="s">
        <v>4535</v>
      </c>
      <c r="H1167" s="37" t="s">
        <v>4904</v>
      </c>
      <c r="I1167" s="37" t="s">
        <v>3423</v>
      </c>
      <c r="J1167" s="53">
        <v>507054</v>
      </c>
    </row>
    <row r="1168" spans="1:10" x14ac:dyDescent="0.25">
      <c r="A1168" s="37">
        <v>815</v>
      </c>
      <c r="B1168" s="37">
        <v>1222100000</v>
      </c>
      <c r="C1168" s="37">
        <v>1248324</v>
      </c>
      <c r="D1168" s="37" t="s">
        <v>4905</v>
      </c>
      <c r="E1168" s="37" t="s">
        <v>3424</v>
      </c>
      <c r="F1168" s="37">
        <v>0</v>
      </c>
      <c r="G1168" s="37" t="s">
        <v>159</v>
      </c>
      <c r="H1168" s="37" t="s">
        <v>4906</v>
      </c>
      <c r="I1168" s="37" t="s">
        <v>3423</v>
      </c>
      <c r="J1168" s="53">
        <v>290184</v>
      </c>
    </row>
    <row r="1169" spans="1:10" x14ac:dyDescent="0.25">
      <c r="A1169" s="37">
        <v>815</v>
      </c>
      <c r="B1169" s="37">
        <v>1222100000</v>
      </c>
      <c r="C1169" s="37">
        <v>1248325</v>
      </c>
      <c r="D1169" s="37" t="s">
        <v>4907</v>
      </c>
      <c r="E1169" s="37" t="s">
        <v>3424</v>
      </c>
      <c r="F1169" s="37">
        <v>0</v>
      </c>
      <c r="G1169" s="37" t="s">
        <v>4535</v>
      </c>
      <c r="H1169" s="37" t="s">
        <v>4908</v>
      </c>
      <c r="I1169" s="37" t="s">
        <v>3423</v>
      </c>
      <c r="J1169" s="53">
        <v>3001288.08</v>
      </c>
    </row>
    <row r="1170" spans="1:10" x14ac:dyDescent="0.25">
      <c r="A1170" s="37">
        <v>815</v>
      </c>
      <c r="B1170" s="37">
        <v>1222100000</v>
      </c>
      <c r="C1170" s="37">
        <v>1248330</v>
      </c>
      <c r="D1170" s="37" t="s">
        <v>2230</v>
      </c>
      <c r="E1170" s="37" t="s">
        <v>3424</v>
      </c>
      <c r="F1170" s="37">
        <v>0</v>
      </c>
      <c r="G1170" s="37" t="s">
        <v>159</v>
      </c>
      <c r="H1170" s="37" t="s">
        <v>4909</v>
      </c>
      <c r="I1170" s="37" t="s">
        <v>3423</v>
      </c>
      <c r="J1170" s="53">
        <v>79913.09</v>
      </c>
    </row>
    <row r="1171" spans="1:10" x14ac:dyDescent="0.25">
      <c r="A1171" s="37">
        <v>815</v>
      </c>
      <c r="B1171" s="37">
        <v>1222100000</v>
      </c>
      <c r="C1171" s="37">
        <v>1248334</v>
      </c>
      <c r="D1171" s="37" t="s">
        <v>4910</v>
      </c>
      <c r="E1171" s="37" t="s">
        <v>3424</v>
      </c>
      <c r="F1171" s="37">
        <v>0</v>
      </c>
      <c r="G1171" s="37" t="s">
        <v>4911</v>
      </c>
      <c r="H1171" s="37" t="s">
        <v>4912</v>
      </c>
      <c r="I1171" s="37" t="s">
        <v>3423</v>
      </c>
      <c r="J1171" s="53">
        <v>102048</v>
      </c>
    </row>
    <row r="1172" spans="1:10" x14ac:dyDescent="0.25">
      <c r="A1172" s="37">
        <v>815</v>
      </c>
      <c r="B1172" s="37">
        <v>1222100000</v>
      </c>
      <c r="C1172" s="37">
        <v>1248335</v>
      </c>
      <c r="D1172" s="37" t="s">
        <v>6244</v>
      </c>
      <c r="E1172" s="37" t="s">
        <v>3424</v>
      </c>
      <c r="F1172" s="37">
        <v>0</v>
      </c>
      <c r="G1172" s="37" t="s">
        <v>159</v>
      </c>
      <c r="H1172" s="37" t="s">
        <v>6245</v>
      </c>
      <c r="I1172" s="37" t="s">
        <v>3423</v>
      </c>
      <c r="J1172" s="53">
        <v>13601.95</v>
      </c>
    </row>
    <row r="1173" spans="1:10" x14ac:dyDescent="0.25">
      <c r="A1173" s="37">
        <v>815</v>
      </c>
      <c r="B1173" s="37">
        <v>1222100000</v>
      </c>
      <c r="C1173" s="37">
        <v>1248336</v>
      </c>
      <c r="D1173" s="37" t="s">
        <v>6246</v>
      </c>
      <c r="E1173" s="37" t="s">
        <v>3424</v>
      </c>
      <c r="F1173" s="37">
        <v>0</v>
      </c>
      <c r="G1173" s="37" t="s">
        <v>159</v>
      </c>
      <c r="H1173" s="37" t="s">
        <v>6247</v>
      </c>
      <c r="I1173" s="37" t="s">
        <v>3423</v>
      </c>
      <c r="J1173" s="53">
        <v>22685.88</v>
      </c>
    </row>
    <row r="1174" spans="1:10" x14ac:dyDescent="0.25">
      <c r="A1174" s="37">
        <v>815</v>
      </c>
      <c r="B1174" s="37">
        <v>1222100000</v>
      </c>
      <c r="C1174" s="37">
        <v>1248338</v>
      </c>
      <c r="D1174" s="37" t="s">
        <v>6248</v>
      </c>
      <c r="E1174" s="37" t="s">
        <v>3424</v>
      </c>
      <c r="F1174" s="37">
        <v>0</v>
      </c>
      <c r="G1174" s="37" t="s">
        <v>3683</v>
      </c>
      <c r="H1174" s="37" t="s">
        <v>6249</v>
      </c>
      <c r="I1174" s="37" t="s">
        <v>3423</v>
      </c>
      <c r="J1174" s="53">
        <v>23328</v>
      </c>
    </row>
    <row r="1175" spans="1:10" x14ac:dyDescent="0.25">
      <c r="A1175" s="37">
        <v>815</v>
      </c>
      <c r="B1175" s="37">
        <v>1222100000</v>
      </c>
      <c r="C1175" s="37">
        <v>1248339</v>
      </c>
      <c r="D1175" s="37" t="s">
        <v>4913</v>
      </c>
      <c r="E1175" s="37" t="s">
        <v>3424</v>
      </c>
      <c r="F1175" s="37">
        <v>0</v>
      </c>
      <c r="G1175" s="37" t="s">
        <v>159</v>
      </c>
      <c r="H1175" s="37" t="s">
        <v>4914</v>
      </c>
      <c r="I1175" s="37" t="s">
        <v>3423</v>
      </c>
      <c r="J1175" s="53">
        <v>397413</v>
      </c>
    </row>
    <row r="1176" spans="1:10" x14ac:dyDescent="0.25">
      <c r="A1176" s="37">
        <v>815</v>
      </c>
      <c r="B1176" s="37">
        <v>1222100000</v>
      </c>
      <c r="C1176" s="37">
        <v>1248343</v>
      </c>
      <c r="D1176" s="37" t="s">
        <v>976</v>
      </c>
      <c r="E1176" s="37" t="s">
        <v>3424</v>
      </c>
      <c r="F1176" s="37">
        <v>0</v>
      </c>
      <c r="G1176" s="37" t="s">
        <v>159</v>
      </c>
      <c r="H1176" s="37" t="s">
        <v>6250</v>
      </c>
      <c r="I1176" s="37" t="s">
        <v>3423</v>
      </c>
      <c r="J1176" s="53">
        <v>4104</v>
      </c>
    </row>
    <row r="1177" spans="1:10" x14ac:dyDescent="0.25">
      <c r="A1177" s="37">
        <v>815</v>
      </c>
      <c r="B1177" s="37">
        <v>1222100000</v>
      </c>
      <c r="C1177" s="37">
        <v>1248345</v>
      </c>
      <c r="D1177" s="37" t="s">
        <v>6251</v>
      </c>
      <c r="E1177" s="37" t="s">
        <v>3424</v>
      </c>
      <c r="F1177" s="37">
        <v>0</v>
      </c>
      <c r="G1177" s="37" t="s">
        <v>159</v>
      </c>
      <c r="H1177" s="37" t="s">
        <v>6252</v>
      </c>
      <c r="I1177" s="37" t="s">
        <v>3423</v>
      </c>
      <c r="J1177" s="53">
        <v>6888</v>
      </c>
    </row>
    <row r="1178" spans="1:10" x14ac:dyDescent="0.25">
      <c r="A1178" s="37">
        <v>815</v>
      </c>
      <c r="B1178" s="37">
        <v>1222100000</v>
      </c>
      <c r="C1178" s="37">
        <v>1248348</v>
      </c>
      <c r="D1178" s="37" t="s">
        <v>1272</v>
      </c>
      <c r="E1178" s="37" t="s">
        <v>3424</v>
      </c>
      <c r="F1178" s="37">
        <v>0</v>
      </c>
      <c r="G1178" s="37" t="s">
        <v>143</v>
      </c>
      <c r="H1178" s="37" t="s">
        <v>4915</v>
      </c>
      <c r="I1178" s="37" t="s">
        <v>3423</v>
      </c>
      <c r="J1178" s="53">
        <v>55890</v>
      </c>
    </row>
    <row r="1179" spans="1:10" x14ac:dyDescent="0.25">
      <c r="A1179" s="37">
        <v>815</v>
      </c>
      <c r="B1179" s="37">
        <v>1222100000</v>
      </c>
      <c r="C1179" s="37">
        <v>1248355</v>
      </c>
      <c r="D1179" s="37" t="s">
        <v>6253</v>
      </c>
      <c r="E1179" s="37" t="s">
        <v>3424</v>
      </c>
      <c r="F1179" s="37">
        <v>0</v>
      </c>
      <c r="G1179" s="37" t="s">
        <v>3442</v>
      </c>
      <c r="H1179" s="37" t="s">
        <v>6254</v>
      </c>
      <c r="I1179" s="37" t="s">
        <v>3423</v>
      </c>
      <c r="J1179" s="53">
        <v>29118</v>
      </c>
    </row>
    <row r="1180" spans="1:10" x14ac:dyDescent="0.25">
      <c r="A1180" s="37">
        <v>815</v>
      </c>
      <c r="B1180" s="37">
        <v>1222100000</v>
      </c>
      <c r="C1180" s="37">
        <v>1248356</v>
      </c>
      <c r="D1180" s="37" t="s">
        <v>4918</v>
      </c>
      <c r="E1180" s="37" t="s">
        <v>3424</v>
      </c>
      <c r="F1180" s="37">
        <v>0</v>
      </c>
      <c r="G1180" s="37" t="s">
        <v>159</v>
      </c>
      <c r="H1180" s="37" t="s">
        <v>4919</v>
      </c>
      <c r="I1180" s="37" t="s">
        <v>3423</v>
      </c>
      <c r="J1180" s="53">
        <v>443304</v>
      </c>
    </row>
    <row r="1181" spans="1:10" x14ac:dyDescent="0.25">
      <c r="A1181" s="37">
        <v>815</v>
      </c>
      <c r="B1181" s="37">
        <v>1222100000</v>
      </c>
      <c r="C1181" s="37">
        <v>1248357</v>
      </c>
      <c r="D1181" s="37" t="s">
        <v>2041</v>
      </c>
      <c r="E1181" s="37" t="s">
        <v>3424</v>
      </c>
      <c r="F1181" s="37">
        <v>0</v>
      </c>
      <c r="G1181" s="37" t="s">
        <v>4535</v>
      </c>
      <c r="H1181" s="37" t="s">
        <v>4920</v>
      </c>
      <c r="I1181" s="37" t="s">
        <v>3423</v>
      </c>
      <c r="J1181" s="53">
        <v>369835.2</v>
      </c>
    </row>
    <row r="1182" spans="1:10" x14ac:dyDescent="0.25">
      <c r="A1182" s="37">
        <v>815</v>
      </c>
      <c r="B1182" s="37">
        <v>1222100000</v>
      </c>
      <c r="C1182" s="37">
        <v>1248359</v>
      </c>
      <c r="D1182" s="37" t="s">
        <v>4921</v>
      </c>
      <c r="E1182" s="37" t="s">
        <v>3424</v>
      </c>
      <c r="F1182" s="37">
        <v>0</v>
      </c>
      <c r="G1182" s="37" t="s">
        <v>3442</v>
      </c>
      <c r="H1182" s="37" t="s">
        <v>4922</v>
      </c>
      <c r="I1182" s="37" t="s">
        <v>3423</v>
      </c>
      <c r="J1182" s="53">
        <v>118130.85</v>
      </c>
    </row>
    <row r="1183" spans="1:10" x14ac:dyDescent="0.25">
      <c r="A1183" s="37">
        <v>815</v>
      </c>
      <c r="B1183" s="37">
        <v>1222100000</v>
      </c>
      <c r="C1183" s="37">
        <v>1248360</v>
      </c>
      <c r="D1183" s="37" t="s">
        <v>2009</v>
      </c>
      <c r="E1183" s="37" t="s">
        <v>3424</v>
      </c>
      <c r="F1183" s="37">
        <v>0</v>
      </c>
      <c r="G1183" s="37" t="s">
        <v>4535</v>
      </c>
      <c r="H1183" s="37" t="s">
        <v>4923</v>
      </c>
      <c r="I1183" s="37" t="s">
        <v>3423</v>
      </c>
      <c r="J1183" s="53">
        <v>361164</v>
      </c>
    </row>
    <row r="1184" spans="1:10" x14ac:dyDescent="0.25">
      <c r="A1184" s="37">
        <v>815</v>
      </c>
      <c r="B1184" s="37">
        <v>1222100000</v>
      </c>
      <c r="C1184" s="37">
        <v>1248362</v>
      </c>
      <c r="D1184" s="37" t="s">
        <v>6255</v>
      </c>
      <c r="E1184" s="37" t="s">
        <v>3424</v>
      </c>
      <c r="F1184" s="37">
        <v>0</v>
      </c>
      <c r="G1184" s="37" t="s">
        <v>4215</v>
      </c>
      <c r="H1184" s="37" t="s">
        <v>6256</v>
      </c>
      <c r="I1184" s="37" t="s">
        <v>3423</v>
      </c>
      <c r="J1184" s="53">
        <v>199462.44</v>
      </c>
    </row>
    <row r="1185" spans="1:10" x14ac:dyDescent="0.25">
      <c r="A1185" s="37">
        <v>815</v>
      </c>
      <c r="B1185" s="37">
        <v>1222100000</v>
      </c>
      <c r="C1185" s="37">
        <v>1248363</v>
      </c>
      <c r="D1185" s="37" t="s">
        <v>4924</v>
      </c>
      <c r="E1185" s="37" t="s">
        <v>3424</v>
      </c>
      <c r="F1185" s="37">
        <v>0</v>
      </c>
      <c r="G1185" s="37" t="s">
        <v>3683</v>
      </c>
      <c r="H1185" s="37" t="s">
        <v>4925</v>
      </c>
      <c r="I1185" s="37" t="s">
        <v>3423</v>
      </c>
      <c r="J1185" s="53">
        <v>60480</v>
      </c>
    </row>
    <row r="1186" spans="1:10" x14ac:dyDescent="0.25">
      <c r="A1186" s="37">
        <v>815</v>
      </c>
      <c r="B1186" s="37">
        <v>1222100000</v>
      </c>
      <c r="C1186" s="37">
        <v>1248364</v>
      </c>
      <c r="D1186" s="37" t="s">
        <v>6257</v>
      </c>
      <c r="E1186" s="37" t="s">
        <v>3424</v>
      </c>
      <c r="F1186" s="37">
        <v>0</v>
      </c>
      <c r="G1186" s="37" t="s">
        <v>3683</v>
      </c>
      <c r="H1186" s="37" t="s">
        <v>6258</v>
      </c>
      <c r="I1186" s="37" t="s">
        <v>3423</v>
      </c>
      <c r="J1186" s="53">
        <v>7104</v>
      </c>
    </row>
    <row r="1187" spans="1:10" x14ac:dyDescent="0.25">
      <c r="A1187" s="37">
        <v>815</v>
      </c>
      <c r="B1187" s="37">
        <v>1222100000</v>
      </c>
      <c r="C1187" s="37">
        <v>1248370</v>
      </c>
      <c r="D1187" s="37" t="s">
        <v>4926</v>
      </c>
      <c r="E1187" s="37" t="s">
        <v>3424</v>
      </c>
      <c r="F1187" s="37">
        <v>0</v>
      </c>
      <c r="G1187" s="37" t="s">
        <v>4927</v>
      </c>
      <c r="H1187" s="37" t="s">
        <v>4928</v>
      </c>
      <c r="I1187" s="37" t="s">
        <v>3423</v>
      </c>
      <c r="J1187" s="53">
        <v>670470.6</v>
      </c>
    </row>
    <row r="1188" spans="1:10" x14ac:dyDescent="0.25">
      <c r="A1188" s="37">
        <v>815</v>
      </c>
      <c r="B1188" s="37">
        <v>1222100000</v>
      </c>
      <c r="C1188" s="37">
        <v>1248372</v>
      </c>
      <c r="D1188" s="37" t="s">
        <v>4929</v>
      </c>
      <c r="E1188" s="37" t="s">
        <v>3424</v>
      </c>
      <c r="F1188" s="37">
        <v>0</v>
      </c>
      <c r="G1188" s="37" t="s">
        <v>143</v>
      </c>
      <c r="H1188" s="37" t="s">
        <v>4930</v>
      </c>
      <c r="I1188" s="37" t="s">
        <v>3423</v>
      </c>
      <c r="J1188" s="53">
        <v>36270</v>
      </c>
    </row>
    <row r="1189" spans="1:10" x14ac:dyDescent="0.25">
      <c r="A1189" s="37">
        <v>815</v>
      </c>
      <c r="B1189" s="37">
        <v>1222100000</v>
      </c>
      <c r="C1189" s="37">
        <v>1248373</v>
      </c>
      <c r="D1189" s="37" t="s">
        <v>6259</v>
      </c>
      <c r="E1189" s="37" t="s">
        <v>3424</v>
      </c>
      <c r="F1189" s="37">
        <v>0</v>
      </c>
      <c r="G1189" s="37" t="s">
        <v>3455</v>
      </c>
      <c r="H1189" s="37" t="s">
        <v>6260</v>
      </c>
      <c r="I1189" s="37" t="s">
        <v>3423</v>
      </c>
      <c r="J1189" s="53">
        <v>35588.400000000001</v>
      </c>
    </row>
    <row r="1190" spans="1:10" x14ac:dyDescent="0.25">
      <c r="A1190" s="37">
        <v>815</v>
      </c>
      <c r="B1190" s="37">
        <v>1222100000</v>
      </c>
      <c r="C1190" s="37">
        <v>1248374</v>
      </c>
      <c r="D1190" s="37" t="s">
        <v>4931</v>
      </c>
      <c r="E1190" s="37" t="s">
        <v>3424</v>
      </c>
      <c r="F1190" s="37">
        <v>0</v>
      </c>
      <c r="G1190" s="37" t="s">
        <v>3455</v>
      </c>
      <c r="H1190" s="37" t="s">
        <v>4932</v>
      </c>
      <c r="I1190" s="37" t="s">
        <v>3423</v>
      </c>
      <c r="J1190" s="53">
        <v>214899</v>
      </c>
    </row>
    <row r="1191" spans="1:10" x14ac:dyDescent="0.25">
      <c r="A1191" s="37">
        <v>815</v>
      </c>
      <c r="B1191" s="37">
        <v>1222100000</v>
      </c>
      <c r="C1191" s="37">
        <v>1248375</v>
      </c>
      <c r="D1191" s="37" t="s">
        <v>4933</v>
      </c>
      <c r="E1191" s="37" t="s">
        <v>3424</v>
      </c>
      <c r="F1191" s="37">
        <v>0</v>
      </c>
      <c r="G1191" s="37" t="s">
        <v>4535</v>
      </c>
      <c r="H1191" s="37" t="s">
        <v>4934</v>
      </c>
      <c r="I1191" s="37" t="s">
        <v>3423</v>
      </c>
      <c r="J1191" s="53">
        <v>439674</v>
      </c>
    </row>
    <row r="1192" spans="1:10" x14ac:dyDescent="0.25">
      <c r="A1192" s="37">
        <v>815</v>
      </c>
      <c r="B1192" s="37">
        <v>1222100000</v>
      </c>
      <c r="C1192" s="37">
        <v>1248381</v>
      </c>
      <c r="D1192" s="37" t="s">
        <v>4935</v>
      </c>
      <c r="E1192" s="37" t="s">
        <v>3424</v>
      </c>
      <c r="F1192" s="37">
        <v>0</v>
      </c>
      <c r="G1192" s="37" t="s">
        <v>4535</v>
      </c>
      <c r="H1192" s="37" t="s">
        <v>4936</v>
      </c>
      <c r="I1192" s="37" t="s">
        <v>3423</v>
      </c>
      <c r="J1192" s="53">
        <v>738057.6</v>
      </c>
    </row>
    <row r="1193" spans="1:10" x14ac:dyDescent="0.25">
      <c r="A1193" s="37">
        <v>815</v>
      </c>
      <c r="B1193" s="37">
        <v>1222100000</v>
      </c>
      <c r="C1193" s="37">
        <v>1248382</v>
      </c>
      <c r="D1193" s="37" t="s">
        <v>4937</v>
      </c>
      <c r="E1193" s="37" t="s">
        <v>3424</v>
      </c>
      <c r="F1193" s="37">
        <v>0</v>
      </c>
      <c r="G1193" s="37" t="s">
        <v>159</v>
      </c>
      <c r="H1193" s="37" t="s">
        <v>4938</v>
      </c>
      <c r="I1193" s="37" t="s">
        <v>3423</v>
      </c>
      <c r="J1193" s="53">
        <v>69240</v>
      </c>
    </row>
    <row r="1194" spans="1:10" x14ac:dyDescent="0.25">
      <c r="A1194" s="37">
        <v>815</v>
      </c>
      <c r="B1194" s="37">
        <v>1222100000</v>
      </c>
      <c r="C1194" s="37">
        <v>1248383</v>
      </c>
      <c r="D1194" s="37" t="s">
        <v>4939</v>
      </c>
      <c r="E1194" s="37" t="s">
        <v>3424</v>
      </c>
      <c r="F1194" s="37">
        <v>0</v>
      </c>
      <c r="G1194" s="37" t="s">
        <v>157</v>
      </c>
      <c r="H1194" s="37" t="s">
        <v>4940</v>
      </c>
      <c r="I1194" s="37" t="s">
        <v>3423</v>
      </c>
      <c r="J1194" s="53">
        <v>55800</v>
      </c>
    </row>
    <row r="1195" spans="1:10" x14ac:dyDescent="0.25">
      <c r="A1195" s="37">
        <v>815</v>
      </c>
      <c r="B1195" s="37">
        <v>1222100000</v>
      </c>
      <c r="C1195" s="37">
        <v>1248384</v>
      </c>
      <c r="D1195" s="37" t="s">
        <v>4941</v>
      </c>
      <c r="E1195" s="37" t="s">
        <v>3424</v>
      </c>
      <c r="F1195" s="37">
        <v>0</v>
      </c>
      <c r="G1195" s="37" t="s">
        <v>3442</v>
      </c>
      <c r="H1195" s="37" t="s">
        <v>4942</v>
      </c>
      <c r="I1195" s="37" t="s">
        <v>3423</v>
      </c>
      <c r="J1195" s="53">
        <v>184680</v>
      </c>
    </row>
    <row r="1196" spans="1:10" x14ac:dyDescent="0.25">
      <c r="A1196" s="37">
        <v>815</v>
      </c>
      <c r="B1196" s="37">
        <v>1222100000</v>
      </c>
      <c r="C1196" s="37">
        <v>1248385</v>
      </c>
      <c r="D1196" s="37" t="s">
        <v>4943</v>
      </c>
      <c r="E1196" s="37" t="s">
        <v>3424</v>
      </c>
      <c r="F1196" s="37">
        <v>0</v>
      </c>
      <c r="G1196" s="37" t="s">
        <v>4535</v>
      </c>
      <c r="H1196" s="37" t="s">
        <v>4944</v>
      </c>
      <c r="I1196" s="37" t="s">
        <v>3423</v>
      </c>
      <c r="J1196" s="53">
        <v>312660</v>
      </c>
    </row>
    <row r="1197" spans="1:10" x14ac:dyDescent="0.25">
      <c r="A1197" s="37">
        <v>815</v>
      </c>
      <c r="B1197" s="37">
        <v>1222100000</v>
      </c>
      <c r="C1197" s="37">
        <v>1248386</v>
      </c>
      <c r="D1197" s="37" t="s">
        <v>6261</v>
      </c>
      <c r="E1197" s="37" t="s">
        <v>3424</v>
      </c>
      <c r="F1197" s="37">
        <v>0</v>
      </c>
      <c r="G1197" s="37" t="s">
        <v>143</v>
      </c>
      <c r="H1197" s="37" t="s">
        <v>6262</v>
      </c>
      <c r="I1197" s="37" t="s">
        <v>3423</v>
      </c>
      <c r="J1197" s="53">
        <v>45518.400000000001</v>
      </c>
    </row>
    <row r="1198" spans="1:10" x14ac:dyDescent="0.25">
      <c r="A1198" s="37">
        <v>815</v>
      </c>
      <c r="B1198" s="37">
        <v>1222100000</v>
      </c>
      <c r="C1198" s="37">
        <v>1248387</v>
      </c>
      <c r="D1198" s="37" t="s">
        <v>4945</v>
      </c>
      <c r="E1198" s="37" t="s">
        <v>3424</v>
      </c>
      <c r="F1198" s="37">
        <v>0</v>
      </c>
      <c r="G1198" s="37" t="s">
        <v>143</v>
      </c>
      <c r="H1198" s="37" t="s">
        <v>4946</v>
      </c>
      <c r="I1198" s="37" t="s">
        <v>3423</v>
      </c>
      <c r="J1198" s="53">
        <v>128813.84</v>
      </c>
    </row>
    <row r="1199" spans="1:10" x14ac:dyDescent="0.25">
      <c r="A1199" s="37">
        <v>815</v>
      </c>
      <c r="B1199" s="37">
        <v>1222100000</v>
      </c>
      <c r="C1199" s="37">
        <v>1248390</v>
      </c>
      <c r="D1199" s="37" t="s">
        <v>6263</v>
      </c>
      <c r="E1199" s="37" t="s">
        <v>3424</v>
      </c>
      <c r="F1199" s="37">
        <v>0</v>
      </c>
      <c r="G1199" s="37" t="s">
        <v>159</v>
      </c>
      <c r="H1199" s="37" t="s">
        <v>6264</v>
      </c>
      <c r="I1199" s="37" t="s">
        <v>3423</v>
      </c>
      <c r="J1199" s="53">
        <v>10860</v>
      </c>
    </row>
    <row r="1200" spans="1:10" x14ac:dyDescent="0.25">
      <c r="A1200" s="37">
        <v>815</v>
      </c>
      <c r="B1200" s="37">
        <v>1222100000</v>
      </c>
      <c r="C1200" s="37">
        <v>1248392</v>
      </c>
      <c r="D1200" s="37" t="s">
        <v>4947</v>
      </c>
      <c r="E1200" s="37" t="s">
        <v>3424</v>
      </c>
      <c r="F1200" s="37">
        <v>0</v>
      </c>
      <c r="G1200" s="37" t="s">
        <v>3571</v>
      </c>
      <c r="H1200" s="37" t="s">
        <v>4948</v>
      </c>
      <c r="I1200" s="37" t="s">
        <v>3423</v>
      </c>
      <c r="J1200" s="53">
        <v>22752</v>
      </c>
    </row>
    <row r="1201" spans="1:10" x14ac:dyDescent="0.25">
      <c r="A1201" s="37">
        <v>815</v>
      </c>
      <c r="B1201" s="37">
        <v>1222100000</v>
      </c>
      <c r="C1201" s="37">
        <v>1248396</v>
      </c>
      <c r="D1201" s="37" t="s">
        <v>4949</v>
      </c>
      <c r="E1201" s="37" t="s">
        <v>3424</v>
      </c>
      <c r="F1201" s="37">
        <v>0</v>
      </c>
      <c r="G1201" s="37" t="s">
        <v>3554</v>
      </c>
      <c r="H1201" s="37" t="s">
        <v>4950</v>
      </c>
      <c r="I1201" s="37" t="s">
        <v>3423</v>
      </c>
      <c r="J1201" s="53">
        <v>174432</v>
      </c>
    </row>
    <row r="1202" spans="1:10" x14ac:dyDescent="0.25">
      <c r="A1202" s="37">
        <v>815</v>
      </c>
      <c r="B1202" s="37">
        <v>1222100000</v>
      </c>
      <c r="C1202" s="37">
        <v>1248398</v>
      </c>
      <c r="D1202" s="37" t="s">
        <v>4951</v>
      </c>
      <c r="E1202" s="37" t="s">
        <v>3424</v>
      </c>
      <c r="F1202" s="37">
        <v>0</v>
      </c>
      <c r="G1202" s="37" t="s">
        <v>4927</v>
      </c>
      <c r="H1202" s="37" t="s">
        <v>4952</v>
      </c>
      <c r="I1202" s="37" t="s">
        <v>3423</v>
      </c>
      <c r="J1202" s="53">
        <v>348628.8</v>
      </c>
    </row>
    <row r="1203" spans="1:10" x14ac:dyDescent="0.25">
      <c r="A1203" s="37">
        <v>815</v>
      </c>
      <c r="B1203" s="37">
        <v>1222100000</v>
      </c>
      <c r="C1203" s="37">
        <v>1248399</v>
      </c>
      <c r="D1203" s="37" t="s">
        <v>4953</v>
      </c>
      <c r="E1203" s="37" t="s">
        <v>3424</v>
      </c>
      <c r="F1203" s="37">
        <v>0</v>
      </c>
      <c r="G1203" s="37" t="s">
        <v>4895</v>
      </c>
      <c r="H1203" s="37" t="s">
        <v>4954</v>
      </c>
      <c r="I1203" s="37" t="s">
        <v>3423</v>
      </c>
      <c r="J1203" s="53">
        <v>521280</v>
      </c>
    </row>
    <row r="1204" spans="1:10" x14ac:dyDescent="0.25">
      <c r="A1204" s="37">
        <v>815</v>
      </c>
      <c r="B1204" s="37">
        <v>1222100000</v>
      </c>
      <c r="C1204" s="37">
        <v>1248400</v>
      </c>
      <c r="D1204" s="37" t="s">
        <v>4955</v>
      </c>
      <c r="E1204" s="37" t="s">
        <v>3424</v>
      </c>
      <c r="F1204" s="37">
        <v>0</v>
      </c>
      <c r="G1204" s="37" t="s">
        <v>4535</v>
      </c>
      <c r="H1204" s="37" t="s">
        <v>4956</v>
      </c>
      <c r="I1204" s="37" t="s">
        <v>3423</v>
      </c>
      <c r="J1204" s="53">
        <v>289733.65999999997</v>
      </c>
    </row>
    <row r="1205" spans="1:10" x14ac:dyDescent="0.25">
      <c r="A1205" s="37">
        <v>815</v>
      </c>
      <c r="B1205" s="37">
        <v>1222100000</v>
      </c>
      <c r="C1205" s="37">
        <v>1248412</v>
      </c>
      <c r="D1205" s="37" t="s">
        <v>4961</v>
      </c>
      <c r="E1205" s="37" t="s">
        <v>3424</v>
      </c>
      <c r="F1205" s="37">
        <v>0</v>
      </c>
      <c r="G1205" s="37" t="s">
        <v>143</v>
      </c>
      <c r="H1205" s="37" t="s">
        <v>4962</v>
      </c>
      <c r="I1205" s="37" t="s">
        <v>3423</v>
      </c>
      <c r="J1205" s="53">
        <v>450912</v>
      </c>
    </row>
    <row r="1206" spans="1:10" x14ac:dyDescent="0.25">
      <c r="A1206" s="37">
        <v>815</v>
      </c>
      <c r="B1206" s="37">
        <v>1222100000</v>
      </c>
      <c r="C1206" s="37">
        <v>1248414</v>
      </c>
      <c r="D1206" s="37" t="s">
        <v>1321</v>
      </c>
      <c r="E1206" s="37" t="s">
        <v>3424</v>
      </c>
      <c r="F1206" s="37">
        <v>0</v>
      </c>
      <c r="G1206" s="37" t="s">
        <v>159</v>
      </c>
      <c r="H1206" s="37" t="s">
        <v>4963</v>
      </c>
      <c r="I1206" s="37" t="s">
        <v>3423</v>
      </c>
      <c r="J1206" s="53">
        <v>468120</v>
      </c>
    </row>
    <row r="1207" spans="1:10" x14ac:dyDescent="0.25">
      <c r="A1207" s="37">
        <v>815</v>
      </c>
      <c r="B1207" s="37">
        <v>1222100000</v>
      </c>
      <c r="C1207" s="37">
        <v>1248415</v>
      </c>
      <c r="D1207" s="37" t="s">
        <v>4964</v>
      </c>
      <c r="E1207" s="37" t="s">
        <v>3424</v>
      </c>
      <c r="F1207" s="37">
        <v>0</v>
      </c>
      <c r="G1207" s="37" t="s">
        <v>159</v>
      </c>
      <c r="H1207" s="37" t="s">
        <v>4965</v>
      </c>
      <c r="I1207" s="37" t="s">
        <v>3423</v>
      </c>
      <c r="J1207" s="53">
        <v>646469.82999999996</v>
      </c>
    </row>
    <row r="1208" spans="1:10" x14ac:dyDescent="0.25">
      <c r="A1208" s="37">
        <v>815</v>
      </c>
      <c r="B1208" s="37">
        <v>1222100000</v>
      </c>
      <c r="C1208" s="37">
        <v>1248416</v>
      </c>
      <c r="D1208" s="37" t="s">
        <v>4966</v>
      </c>
      <c r="E1208" s="37" t="s">
        <v>3424</v>
      </c>
      <c r="F1208" s="37">
        <v>0</v>
      </c>
      <c r="G1208" s="37" t="s">
        <v>4535</v>
      </c>
      <c r="H1208" s="37" t="s">
        <v>4967</v>
      </c>
      <c r="I1208" s="37" t="s">
        <v>3423</v>
      </c>
      <c r="J1208" s="53">
        <v>452371.20000000001</v>
      </c>
    </row>
    <row r="1209" spans="1:10" x14ac:dyDescent="0.25">
      <c r="A1209" s="37">
        <v>815</v>
      </c>
      <c r="B1209" s="37">
        <v>1222100000</v>
      </c>
      <c r="C1209" s="37">
        <v>1248417</v>
      </c>
      <c r="D1209" s="37" t="s">
        <v>2187</v>
      </c>
      <c r="E1209" s="37" t="s">
        <v>3424</v>
      </c>
      <c r="F1209" s="37">
        <v>0</v>
      </c>
      <c r="G1209" s="37" t="s">
        <v>3627</v>
      </c>
      <c r="H1209" s="37" t="s">
        <v>4968</v>
      </c>
      <c r="I1209" s="37" t="s">
        <v>3423</v>
      </c>
      <c r="J1209" s="53">
        <v>39984</v>
      </c>
    </row>
    <row r="1210" spans="1:10" x14ac:dyDescent="0.25">
      <c r="A1210" s="37">
        <v>815</v>
      </c>
      <c r="B1210" s="37">
        <v>1222100000</v>
      </c>
      <c r="C1210" s="37">
        <v>1248418</v>
      </c>
      <c r="D1210" s="37" t="s">
        <v>4969</v>
      </c>
      <c r="E1210" s="37" t="s">
        <v>3424</v>
      </c>
      <c r="F1210" s="37">
        <v>0</v>
      </c>
      <c r="G1210" s="37" t="s">
        <v>3455</v>
      </c>
      <c r="H1210" s="37" t="s">
        <v>4970</v>
      </c>
      <c r="I1210" s="37" t="s">
        <v>3423</v>
      </c>
      <c r="J1210" s="53">
        <v>30948</v>
      </c>
    </row>
    <row r="1211" spans="1:10" x14ac:dyDescent="0.25">
      <c r="A1211" s="37">
        <v>815</v>
      </c>
      <c r="B1211" s="37">
        <v>1222100000</v>
      </c>
      <c r="C1211" s="37">
        <v>1248419</v>
      </c>
      <c r="D1211" s="37" t="s">
        <v>6265</v>
      </c>
      <c r="E1211" s="37" t="s">
        <v>3424</v>
      </c>
      <c r="F1211" s="37">
        <v>0</v>
      </c>
      <c r="G1211" s="37" t="s">
        <v>3526</v>
      </c>
      <c r="H1211" s="37" t="s">
        <v>6266</v>
      </c>
      <c r="I1211" s="37" t="s">
        <v>3423</v>
      </c>
      <c r="J1211" s="53">
        <v>43200</v>
      </c>
    </row>
    <row r="1212" spans="1:10" x14ac:dyDescent="0.25">
      <c r="A1212" s="37">
        <v>815</v>
      </c>
      <c r="B1212" s="37">
        <v>1222100000</v>
      </c>
      <c r="C1212" s="37">
        <v>1248421</v>
      </c>
      <c r="D1212" s="37" t="s">
        <v>4971</v>
      </c>
      <c r="E1212" s="37" t="s">
        <v>3424</v>
      </c>
      <c r="F1212" s="37">
        <v>0</v>
      </c>
      <c r="G1212" s="37" t="s">
        <v>2283</v>
      </c>
      <c r="H1212" s="37" t="s">
        <v>4972</v>
      </c>
      <c r="I1212" s="37" t="s">
        <v>3423</v>
      </c>
      <c r="J1212" s="53">
        <v>93084</v>
      </c>
    </row>
    <row r="1213" spans="1:10" x14ac:dyDescent="0.25">
      <c r="A1213" s="37">
        <v>815</v>
      </c>
      <c r="B1213" s="37">
        <v>1222100000</v>
      </c>
      <c r="C1213" s="37">
        <v>1248431</v>
      </c>
      <c r="D1213" s="37" t="s">
        <v>4973</v>
      </c>
      <c r="E1213" s="37" t="s">
        <v>3424</v>
      </c>
      <c r="F1213" s="37">
        <v>0</v>
      </c>
      <c r="G1213" s="37" t="s">
        <v>3683</v>
      </c>
      <c r="H1213" s="37" t="s">
        <v>4974</v>
      </c>
      <c r="I1213" s="37" t="s">
        <v>3423</v>
      </c>
      <c r="J1213" s="53">
        <v>102360</v>
      </c>
    </row>
    <row r="1214" spans="1:10" x14ac:dyDescent="0.25">
      <c r="A1214" s="37">
        <v>815</v>
      </c>
      <c r="B1214" s="37">
        <v>1222100000</v>
      </c>
      <c r="C1214" s="37">
        <v>1248438</v>
      </c>
      <c r="D1214" s="37" t="s">
        <v>4975</v>
      </c>
      <c r="E1214" s="37" t="s">
        <v>3424</v>
      </c>
      <c r="F1214" s="37">
        <v>0</v>
      </c>
      <c r="G1214" s="37" t="s">
        <v>4535</v>
      </c>
      <c r="H1214" s="37" t="s">
        <v>4976</v>
      </c>
      <c r="I1214" s="37" t="s">
        <v>3423</v>
      </c>
      <c r="J1214" s="53">
        <v>701607</v>
      </c>
    </row>
    <row r="1215" spans="1:10" x14ac:dyDescent="0.25">
      <c r="A1215" s="37">
        <v>815</v>
      </c>
      <c r="B1215" s="37">
        <v>1222100000</v>
      </c>
      <c r="C1215" s="37">
        <v>1248439</v>
      </c>
      <c r="D1215" s="37" t="s">
        <v>4977</v>
      </c>
      <c r="E1215" s="37" t="s">
        <v>3424</v>
      </c>
      <c r="F1215" s="37">
        <v>0</v>
      </c>
      <c r="G1215" s="37" t="s">
        <v>2283</v>
      </c>
      <c r="H1215" s="37" t="s">
        <v>4978</v>
      </c>
      <c r="I1215" s="37" t="s">
        <v>3423</v>
      </c>
      <c r="J1215" s="53">
        <v>21600</v>
      </c>
    </row>
    <row r="1216" spans="1:10" x14ac:dyDescent="0.25">
      <c r="A1216" s="37">
        <v>815</v>
      </c>
      <c r="B1216" s="37">
        <v>1222100000</v>
      </c>
      <c r="C1216" s="37">
        <v>1248447</v>
      </c>
      <c r="D1216" s="37" t="s">
        <v>4979</v>
      </c>
      <c r="E1216" s="37" t="s">
        <v>3424</v>
      </c>
      <c r="F1216" s="37">
        <v>0</v>
      </c>
      <c r="G1216" s="37" t="s">
        <v>159</v>
      </c>
      <c r="H1216" s="37" t="s">
        <v>4980</v>
      </c>
      <c r="I1216" s="37" t="s">
        <v>3423</v>
      </c>
      <c r="J1216" s="53">
        <v>42048</v>
      </c>
    </row>
    <row r="1217" spans="1:10" x14ac:dyDescent="0.25">
      <c r="A1217" s="37">
        <v>815</v>
      </c>
      <c r="B1217" s="37">
        <v>1222100000</v>
      </c>
      <c r="C1217" s="37">
        <v>1248452</v>
      </c>
      <c r="D1217" s="37" t="s">
        <v>4981</v>
      </c>
      <c r="E1217" s="37" t="s">
        <v>3424</v>
      </c>
      <c r="F1217" s="37">
        <v>0</v>
      </c>
      <c r="G1217" s="37" t="s">
        <v>4535</v>
      </c>
      <c r="H1217" s="37" t="s">
        <v>4982</v>
      </c>
      <c r="I1217" s="37" t="s">
        <v>3423</v>
      </c>
      <c r="J1217" s="53">
        <v>81750</v>
      </c>
    </row>
    <row r="1218" spans="1:10" x14ac:dyDescent="0.25">
      <c r="A1218" s="37">
        <v>815</v>
      </c>
      <c r="B1218" s="37">
        <v>1222100000</v>
      </c>
      <c r="C1218" s="37">
        <v>1248453</v>
      </c>
      <c r="D1218" s="37" t="s">
        <v>4983</v>
      </c>
      <c r="E1218" s="37" t="s">
        <v>3424</v>
      </c>
      <c r="F1218" s="37">
        <v>0</v>
      </c>
      <c r="G1218" s="37" t="s">
        <v>4984</v>
      </c>
      <c r="H1218" s="37" t="s">
        <v>4985</v>
      </c>
      <c r="I1218" s="37" t="s">
        <v>3423</v>
      </c>
      <c r="J1218" s="53">
        <v>80520</v>
      </c>
    </row>
    <row r="1219" spans="1:10" x14ac:dyDescent="0.25">
      <c r="A1219" s="37">
        <v>815</v>
      </c>
      <c r="B1219" s="37">
        <v>1222100000</v>
      </c>
      <c r="C1219" s="37">
        <v>1248468</v>
      </c>
      <c r="D1219" s="37" t="s">
        <v>4992</v>
      </c>
      <c r="E1219" s="37" t="s">
        <v>3424</v>
      </c>
      <c r="F1219" s="37">
        <v>0</v>
      </c>
      <c r="G1219" s="37" t="s">
        <v>3478</v>
      </c>
      <c r="H1219" s="37" t="s">
        <v>4993</v>
      </c>
      <c r="I1219" s="37" t="s">
        <v>3423</v>
      </c>
      <c r="J1219" s="53">
        <v>98112</v>
      </c>
    </row>
    <row r="1220" spans="1:10" x14ac:dyDescent="0.25">
      <c r="A1220" s="37">
        <v>815</v>
      </c>
      <c r="B1220" s="37">
        <v>1222100000</v>
      </c>
      <c r="C1220" s="37">
        <v>1248469</v>
      </c>
      <c r="D1220" s="37" t="s">
        <v>4994</v>
      </c>
      <c r="E1220" s="37" t="s">
        <v>3424</v>
      </c>
      <c r="F1220" s="37">
        <v>0</v>
      </c>
      <c r="G1220" s="37" t="s">
        <v>3442</v>
      </c>
      <c r="H1220" s="37" t="s">
        <v>4995</v>
      </c>
      <c r="I1220" s="37" t="s">
        <v>3423</v>
      </c>
      <c r="J1220" s="53">
        <v>103584</v>
      </c>
    </row>
    <row r="1221" spans="1:10" x14ac:dyDescent="0.25">
      <c r="A1221" s="37">
        <v>815</v>
      </c>
      <c r="B1221" s="37">
        <v>1222100000</v>
      </c>
      <c r="C1221" s="37">
        <v>1248475</v>
      </c>
      <c r="D1221" s="37" t="s">
        <v>4996</v>
      </c>
      <c r="E1221" s="37" t="s">
        <v>3424</v>
      </c>
      <c r="F1221" s="37">
        <v>0</v>
      </c>
      <c r="G1221" s="37" t="s">
        <v>3455</v>
      </c>
      <c r="H1221" s="37" t="s">
        <v>4997</v>
      </c>
      <c r="I1221" s="37" t="s">
        <v>3423</v>
      </c>
      <c r="J1221" s="53">
        <v>85914</v>
      </c>
    </row>
    <row r="1222" spans="1:10" x14ac:dyDescent="0.25">
      <c r="A1222" s="37">
        <v>815</v>
      </c>
      <c r="B1222" s="37">
        <v>1222100000</v>
      </c>
      <c r="C1222" s="37">
        <v>1248480</v>
      </c>
      <c r="D1222" s="37" t="s">
        <v>4998</v>
      </c>
      <c r="E1222" s="37" t="s">
        <v>3424</v>
      </c>
      <c r="F1222" s="37">
        <v>0</v>
      </c>
      <c r="G1222" s="37" t="s">
        <v>2284</v>
      </c>
      <c r="H1222" s="37" t="s">
        <v>4999</v>
      </c>
      <c r="I1222" s="37" t="s">
        <v>3423</v>
      </c>
      <c r="J1222" s="53">
        <v>40029.26</v>
      </c>
    </row>
    <row r="1223" spans="1:10" x14ac:dyDescent="0.25">
      <c r="A1223" s="37">
        <v>815</v>
      </c>
      <c r="B1223" s="37">
        <v>1222100000</v>
      </c>
      <c r="C1223" s="37">
        <v>1248481</v>
      </c>
      <c r="D1223" s="37" t="s">
        <v>5000</v>
      </c>
      <c r="E1223" s="37" t="s">
        <v>3424</v>
      </c>
      <c r="F1223" s="37">
        <v>0</v>
      </c>
      <c r="G1223" s="37" t="s">
        <v>3526</v>
      </c>
      <c r="H1223" s="37" t="s">
        <v>5001</v>
      </c>
      <c r="I1223" s="37" t="s">
        <v>3423</v>
      </c>
      <c r="J1223" s="53">
        <v>23700</v>
      </c>
    </row>
    <row r="1224" spans="1:10" x14ac:dyDescent="0.25">
      <c r="A1224" s="37">
        <v>815</v>
      </c>
      <c r="B1224" s="37">
        <v>1222100000</v>
      </c>
      <c r="C1224" s="37">
        <v>1248484</v>
      </c>
      <c r="D1224" s="37" t="s">
        <v>6267</v>
      </c>
      <c r="E1224" s="37" t="s">
        <v>3424</v>
      </c>
      <c r="F1224" s="37">
        <v>0</v>
      </c>
      <c r="G1224" s="37" t="s">
        <v>159</v>
      </c>
      <c r="H1224" s="37" t="s">
        <v>6268</v>
      </c>
      <c r="I1224" s="37" t="s">
        <v>3423</v>
      </c>
      <c r="J1224" s="53">
        <v>21900</v>
      </c>
    </row>
    <row r="1225" spans="1:10" x14ac:dyDescent="0.25">
      <c r="A1225" s="37">
        <v>815</v>
      </c>
      <c r="B1225" s="37">
        <v>1222100000</v>
      </c>
      <c r="C1225" s="37">
        <v>1248487</v>
      </c>
      <c r="D1225" s="37" t="s">
        <v>2019</v>
      </c>
      <c r="E1225" s="37" t="s">
        <v>3424</v>
      </c>
      <c r="F1225" s="37">
        <v>0</v>
      </c>
      <c r="G1225" s="37" t="s">
        <v>5004</v>
      </c>
      <c r="H1225" s="37" t="s">
        <v>5005</v>
      </c>
      <c r="I1225" s="37" t="s">
        <v>3423</v>
      </c>
      <c r="J1225" s="53">
        <v>150660</v>
      </c>
    </row>
    <row r="1226" spans="1:10" x14ac:dyDescent="0.25">
      <c r="A1226" s="37">
        <v>815</v>
      </c>
      <c r="B1226" s="37">
        <v>1222100000</v>
      </c>
      <c r="C1226" s="37">
        <v>1248490</v>
      </c>
      <c r="D1226" s="37" t="s">
        <v>2038</v>
      </c>
      <c r="E1226" s="37" t="s">
        <v>3424</v>
      </c>
      <c r="F1226" s="37">
        <v>0</v>
      </c>
      <c r="G1226" s="37" t="s">
        <v>4535</v>
      </c>
      <c r="H1226" s="37" t="s">
        <v>5008</v>
      </c>
      <c r="I1226" s="37" t="s">
        <v>3423</v>
      </c>
      <c r="J1226" s="53">
        <v>536739.6</v>
      </c>
    </row>
    <row r="1227" spans="1:10" x14ac:dyDescent="0.25">
      <c r="A1227" s="37">
        <v>815</v>
      </c>
      <c r="B1227" s="37">
        <v>1222100000</v>
      </c>
      <c r="C1227" s="37">
        <v>1248493</v>
      </c>
      <c r="D1227" s="37" t="s">
        <v>5011</v>
      </c>
      <c r="E1227" s="37" t="s">
        <v>3424</v>
      </c>
      <c r="F1227" s="37">
        <v>0</v>
      </c>
      <c r="G1227" s="37" t="s">
        <v>159</v>
      </c>
      <c r="H1227" s="37" t="s">
        <v>5012</v>
      </c>
      <c r="I1227" s="37" t="s">
        <v>3423</v>
      </c>
      <c r="J1227" s="53">
        <v>100224</v>
      </c>
    </row>
    <row r="1228" spans="1:10" x14ac:dyDescent="0.25">
      <c r="A1228" s="37">
        <v>815</v>
      </c>
      <c r="B1228" s="37">
        <v>1222100000</v>
      </c>
      <c r="C1228" s="37">
        <v>1248494</v>
      </c>
      <c r="D1228" s="37" t="s">
        <v>5013</v>
      </c>
      <c r="E1228" s="37" t="s">
        <v>3424</v>
      </c>
      <c r="F1228" s="37">
        <v>0</v>
      </c>
      <c r="G1228" s="37" t="s">
        <v>3442</v>
      </c>
      <c r="H1228" s="37" t="s">
        <v>5014</v>
      </c>
      <c r="I1228" s="37" t="s">
        <v>3423</v>
      </c>
      <c r="J1228" s="53">
        <v>45792</v>
      </c>
    </row>
    <row r="1229" spans="1:10" x14ac:dyDescent="0.25">
      <c r="A1229" s="37">
        <v>815</v>
      </c>
      <c r="B1229" s="37">
        <v>1222100000</v>
      </c>
      <c r="C1229" s="37">
        <v>1248496</v>
      </c>
      <c r="D1229" s="37" t="s">
        <v>1274</v>
      </c>
      <c r="E1229" s="37" t="s">
        <v>3424</v>
      </c>
      <c r="F1229" s="37">
        <v>0</v>
      </c>
      <c r="G1229" s="37" t="s">
        <v>2283</v>
      </c>
      <c r="H1229" s="37" t="s">
        <v>5015</v>
      </c>
      <c r="I1229" s="37" t="s">
        <v>3423</v>
      </c>
      <c r="J1229" s="53">
        <v>901320</v>
      </c>
    </row>
    <row r="1230" spans="1:10" x14ac:dyDescent="0.25">
      <c r="A1230" s="37">
        <v>815</v>
      </c>
      <c r="B1230" s="37">
        <v>1222100000</v>
      </c>
      <c r="C1230" s="37">
        <v>1248499</v>
      </c>
      <c r="D1230" s="37" t="s">
        <v>5016</v>
      </c>
      <c r="E1230" s="37" t="s">
        <v>3424</v>
      </c>
      <c r="F1230" s="37">
        <v>0</v>
      </c>
      <c r="G1230" s="37" t="s">
        <v>159</v>
      </c>
      <c r="H1230" s="37" t="s">
        <v>5017</v>
      </c>
      <c r="I1230" s="37" t="s">
        <v>3423</v>
      </c>
      <c r="J1230" s="53">
        <v>80640</v>
      </c>
    </row>
    <row r="1231" spans="1:10" x14ac:dyDescent="0.25">
      <c r="A1231" s="37">
        <v>815</v>
      </c>
      <c r="B1231" s="37">
        <v>1222100000</v>
      </c>
      <c r="C1231" s="37">
        <v>1248507</v>
      </c>
      <c r="D1231" s="37" t="s">
        <v>5020</v>
      </c>
      <c r="E1231" s="37" t="s">
        <v>3424</v>
      </c>
      <c r="F1231" s="37">
        <v>0</v>
      </c>
      <c r="G1231" s="37" t="s">
        <v>159</v>
      </c>
      <c r="H1231" s="37" t="s">
        <v>4497</v>
      </c>
      <c r="I1231" s="37" t="s">
        <v>3423</v>
      </c>
      <c r="J1231" s="53">
        <v>6342</v>
      </c>
    </row>
    <row r="1233" spans="1:10" x14ac:dyDescent="0.25">
      <c r="A1233" s="36">
        <v>815</v>
      </c>
      <c r="B1233" s="36">
        <v>1222100000</v>
      </c>
      <c r="I1233" s="36" t="s">
        <v>3423</v>
      </c>
      <c r="J1233" s="64">
        <v>3995065069.1900001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7109-DBCD-498D-AFE1-D249981769B8}">
  <dimension ref="A1:C1214"/>
  <sheetViews>
    <sheetView workbookViewId="0">
      <selection activeCell="I14" sqref="I14"/>
    </sheetView>
  </sheetViews>
  <sheetFormatPr baseColWidth="10" defaultColWidth="9" defaultRowHeight="13.8" x14ac:dyDescent="0.25"/>
  <cols>
    <col min="1" max="1" width="9" style="36"/>
    <col min="2" max="2" width="16.5" style="64" customWidth="1"/>
    <col min="3" max="16384" width="9" style="36"/>
  </cols>
  <sheetData>
    <row r="1" spans="1:3" x14ac:dyDescent="0.25">
      <c r="A1" s="65" t="s">
        <v>1584</v>
      </c>
      <c r="B1" s="66" t="s">
        <v>6269</v>
      </c>
      <c r="C1" s="65" t="s">
        <v>6270</v>
      </c>
    </row>
    <row r="2" spans="1:3" x14ac:dyDescent="0.25">
      <c r="A2" s="37">
        <v>1706</v>
      </c>
      <c r="B2" s="53">
        <v>-64179.6</v>
      </c>
      <c r="C2" s="37" t="s">
        <v>3423</v>
      </c>
    </row>
    <row r="3" spans="1:3" x14ac:dyDescent="0.25">
      <c r="A3" s="37">
        <v>1707</v>
      </c>
      <c r="B3" s="53">
        <v>-314788.8</v>
      </c>
      <c r="C3" s="37" t="s">
        <v>3423</v>
      </c>
    </row>
    <row r="4" spans="1:3" x14ac:dyDescent="0.25">
      <c r="A4" s="37">
        <v>1046246</v>
      </c>
      <c r="B4" s="53">
        <v>-595764</v>
      </c>
      <c r="C4" s="37" t="s">
        <v>3423</v>
      </c>
    </row>
    <row r="5" spans="1:3" x14ac:dyDescent="0.25">
      <c r="A5" s="37">
        <v>1046254</v>
      </c>
      <c r="B5" s="53">
        <v>-7296849</v>
      </c>
      <c r="C5" s="37" t="s">
        <v>3423</v>
      </c>
    </row>
    <row r="6" spans="1:3" x14ac:dyDescent="0.25">
      <c r="A6" s="37">
        <v>1046271</v>
      </c>
      <c r="B6" s="53">
        <v>-15447995.98</v>
      </c>
      <c r="C6" s="37" t="s">
        <v>3423</v>
      </c>
    </row>
    <row r="7" spans="1:3" x14ac:dyDescent="0.25">
      <c r="A7" s="37">
        <v>1046281</v>
      </c>
      <c r="B7" s="53">
        <v>-1497054</v>
      </c>
      <c r="C7" s="37" t="s">
        <v>3423</v>
      </c>
    </row>
    <row r="8" spans="1:3" x14ac:dyDescent="0.25">
      <c r="A8" s="37">
        <v>1046300</v>
      </c>
      <c r="B8" s="53">
        <v>-298545.76</v>
      </c>
      <c r="C8" s="37" t="s">
        <v>3423</v>
      </c>
    </row>
    <row r="9" spans="1:3" x14ac:dyDescent="0.25">
      <c r="A9" s="37">
        <v>1046301</v>
      </c>
      <c r="B9" s="53">
        <v>-3136697.1</v>
      </c>
      <c r="C9" s="37" t="s">
        <v>3423</v>
      </c>
    </row>
    <row r="10" spans="1:3" x14ac:dyDescent="0.25">
      <c r="A10" s="37">
        <v>1046324</v>
      </c>
      <c r="B10" s="53">
        <v>-16307.4</v>
      </c>
      <c r="C10" s="37" t="s">
        <v>3423</v>
      </c>
    </row>
    <row r="11" spans="1:3" x14ac:dyDescent="0.25">
      <c r="A11" s="37">
        <v>1046342</v>
      </c>
      <c r="B11" s="53">
        <v>-4919733.88</v>
      </c>
      <c r="C11" s="37" t="s">
        <v>3423</v>
      </c>
    </row>
    <row r="12" spans="1:3" x14ac:dyDescent="0.25">
      <c r="A12" s="37">
        <v>1046344</v>
      </c>
      <c r="B12" s="53">
        <v>-3565273.2</v>
      </c>
      <c r="C12" s="37" t="s">
        <v>3423</v>
      </c>
    </row>
    <row r="13" spans="1:3" x14ac:dyDescent="0.25">
      <c r="A13" s="37">
        <v>1046352</v>
      </c>
      <c r="B13" s="53">
        <v>-10985263.34</v>
      </c>
      <c r="C13" s="37" t="s">
        <v>3423</v>
      </c>
    </row>
    <row r="14" spans="1:3" x14ac:dyDescent="0.25">
      <c r="A14" s="37">
        <v>1046357</v>
      </c>
      <c r="B14" s="53">
        <v>-12922585.539999999</v>
      </c>
      <c r="C14" s="37" t="s">
        <v>3423</v>
      </c>
    </row>
    <row r="15" spans="1:3" x14ac:dyDescent="0.25">
      <c r="A15" s="37">
        <v>1046358</v>
      </c>
      <c r="B15" s="53">
        <v>-65366794.840000004</v>
      </c>
      <c r="C15" s="37" t="s">
        <v>3423</v>
      </c>
    </row>
    <row r="16" spans="1:3" x14ac:dyDescent="0.25">
      <c r="A16" s="37">
        <v>1046363</v>
      </c>
      <c r="B16" s="53">
        <v>-26360672.82</v>
      </c>
      <c r="C16" s="37" t="s">
        <v>3423</v>
      </c>
    </row>
    <row r="17" spans="1:3" x14ac:dyDescent="0.25">
      <c r="A17" s="37">
        <v>1046365</v>
      </c>
      <c r="B17" s="53">
        <v>-12750442.289999999</v>
      </c>
      <c r="C17" s="37" t="s">
        <v>3423</v>
      </c>
    </row>
    <row r="18" spans="1:3" x14ac:dyDescent="0.25">
      <c r="A18" s="37">
        <v>1046366</v>
      </c>
      <c r="B18" s="53">
        <v>-1125928.8600000001</v>
      </c>
      <c r="C18" s="37" t="s">
        <v>3423</v>
      </c>
    </row>
    <row r="19" spans="1:3" x14ac:dyDescent="0.25">
      <c r="A19" s="37">
        <v>1046370</v>
      </c>
      <c r="B19" s="53">
        <v>-286238533.56</v>
      </c>
      <c r="C19" s="37" t="s">
        <v>3423</v>
      </c>
    </row>
    <row r="20" spans="1:3" x14ac:dyDescent="0.25">
      <c r="A20" s="37">
        <v>1046392</v>
      </c>
      <c r="B20" s="53">
        <v>-631114.96</v>
      </c>
      <c r="C20" s="37" t="s">
        <v>3423</v>
      </c>
    </row>
    <row r="21" spans="1:3" x14ac:dyDescent="0.25">
      <c r="A21" s="37">
        <v>1046393</v>
      </c>
      <c r="B21" s="53">
        <v>-9460115.5800000001</v>
      </c>
      <c r="C21" s="37" t="s">
        <v>3423</v>
      </c>
    </row>
    <row r="22" spans="1:3" x14ac:dyDescent="0.25">
      <c r="A22" s="37">
        <v>1046394</v>
      </c>
      <c r="B22" s="53">
        <v>-1126788.77</v>
      </c>
      <c r="C22" s="37" t="s">
        <v>3423</v>
      </c>
    </row>
    <row r="23" spans="1:3" x14ac:dyDescent="0.25">
      <c r="A23" s="37">
        <v>1046410</v>
      </c>
      <c r="B23" s="53">
        <v>-65436</v>
      </c>
      <c r="C23" s="37" t="s">
        <v>3423</v>
      </c>
    </row>
    <row r="24" spans="1:3" x14ac:dyDescent="0.25">
      <c r="A24" s="37">
        <v>1046411</v>
      </c>
      <c r="B24" s="53">
        <v>-2593315.9300000002</v>
      </c>
      <c r="C24" s="37" t="s">
        <v>3423</v>
      </c>
    </row>
    <row r="25" spans="1:3" x14ac:dyDescent="0.25">
      <c r="A25" s="37">
        <v>1046413</v>
      </c>
      <c r="B25" s="53">
        <v>-25979439.600000001</v>
      </c>
      <c r="C25" s="37" t="s">
        <v>3423</v>
      </c>
    </row>
    <row r="26" spans="1:3" x14ac:dyDescent="0.25">
      <c r="A26" s="37">
        <v>1046414</v>
      </c>
      <c r="B26" s="53">
        <v>-56197371.689999998</v>
      </c>
      <c r="C26" s="37" t="s">
        <v>3423</v>
      </c>
    </row>
    <row r="27" spans="1:3" x14ac:dyDescent="0.25">
      <c r="A27" s="37">
        <v>1046415</v>
      </c>
      <c r="B27" s="53">
        <v>-4224991.3</v>
      </c>
      <c r="C27" s="37" t="s">
        <v>3423</v>
      </c>
    </row>
    <row r="28" spans="1:3" x14ac:dyDescent="0.25">
      <c r="A28" s="37">
        <v>1046417</v>
      </c>
      <c r="B28" s="53">
        <v>-2666571</v>
      </c>
      <c r="C28" s="37" t="s">
        <v>3423</v>
      </c>
    </row>
    <row r="29" spans="1:3" x14ac:dyDescent="0.25">
      <c r="A29" s="37">
        <v>1046426</v>
      </c>
      <c r="B29" s="53">
        <v>-565861.68000000005</v>
      </c>
      <c r="C29" s="37" t="s">
        <v>3423</v>
      </c>
    </row>
    <row r="30" spans="1:3" x14ac:dyDescent="0.25">
      <c r="A30" s="37">
        <v>1046436</v>
      </c>
      <c r="B30" s="53">
        <v>-99276</v>
      </c>
      <c r="C30" s="37" t="s">
        <v>3423</v>
      </c>
    </row>
    <row r="31" spans="1:3" x14ac:dyDescent="0.25">
      <c r="A31" s="37">
        <v>1046439</v>
      </c>
      <c r="B31" s="53">
        <v>-26160.02</v>
      </c>
      <c r="C31" s="37" t="s">
        <v>3423</v>
      </c>
    </row>
    <row r="32" spans="1:3" x14ac:dyDescent="0.25">
      <c r="A32" s="37">
        <v>1046450</v>
      </c>
      <c r="B32" s="53">
        <v>-61817.87</v>
      </c>
      <c r="C32" s="37" t="s">
        <v>3423</v>
      </c>
    </row>
    <row r="33" spans="1:3" x14ac:dyDescent="0.25">
      <c r="A33" s="37">
        <v>1046494</v>
      </c>
      <c r="B33" s="53">
        <v>-68040</v>
      </c>
      <c r="C33" s="37" t="s">
        <v>3423</v>
      </c>
    </row>
    <row r="34" spans="1:3" x14ac:dyDescent="0.25">
      <c r="A34" s="37">
        <v>1046520</v>
      </c>
      <c r="B34" s="53">
        <v>-7041809.8200000003</v>
      </c>
      <c r="C34" s="37" t="s">
        <v>3423</v>
      </c>
    </row>
    <row r="35" spans="1:3" x14ac:dyDescent="0.25">
      <c r="A35" s="37">
        <v>1046531</v>
      </c>
      <c r="B35" s="53">
        <v>-577535.4</v>
      </c>
      <c r="C35" s="37" t="s">
        <v>3423</v>
      </c>
    </row>
    <row r="36" spans="1:3" x14ac:dyDescent="0.25">
      <c r="A36" s="37">
        <v>1046537</v>
      </c>
      <c r="B36" s="53">
        <v>-20103220.800000001</v>
      </c>
      <c r="C36" s="37" t="s">
        <v>3423</v>
      </c>
    </row>
    <row r="37" spans="1:3" x14ac:dyDescent="0.25">
      <c r="A37" s="37">
        <v>1046539</v>
      </c>
      <c r="B37" s="53">
        <v>-1249525.75</v>
      </c>
      <c r="C37" s="37" t="s">
        <v>3423</v>
      </c>
    </row>
    <row r="38" spans="1:3" x14ac:dyDescent="0.25">
      <c r="A38" s="37">
        <v>1046542</v>
      </c>
      <c r="B38" s="53">
        <v>-12527098.49</v>
      </c>
      <c r="C38" s="37" t="s">
        <v>3423</v>
      </c>
    </row>
    <row r="39" spans="1:3" x14ac:dyDescent="0.25">
      <c r="A39" s="37">
        <v>1046559</v>
      </c>
      <c r="B39" s="53">
        <v>-1345000</v>
      </c>
      <c r="C39" s="37" t="s">
        <v>3423</v>
      </c>
    </row>
    <row r="40" spans="1:3" x14ac:dyDescent="0.25">
      <c r="A40" s="37">
        <v>1046599</v>
      </c>
      <c r="B40" s="53">
        <v>-5123149.55</v>
      </c>
      <c r="C40" s="37" t="s">
        <v>3423</v>
      </c>
    </row>
    <row r="41" spans="1:3" x14ac:dyDescent="0.25">
      <c r="A41" s="37">
        <v>1046602</v>
      </c>
      <c r="B41" s="53">
        <v>-227568</v>
      </c>
      <c r="C41" s="37" t="s">
        <v>3423</v>
      </c>
    </row>
    <row r="42" spans="1:3" x14ac:dyDescent="0.25">
      <c r="A42" s="37">
        <v>1046612</v>
      </c>
      <c r="B42" s="53">
        <v>-698340</v>
      </c>
      <c r="C42" s="37" t="s">
        <v>3423</v>
      </c>
    </row>
    <row r="43" spans="1:3" x14ac:dyDescent="0.25">
      <c r="A43" s="37">
        <v>1046645</v>
      </c>
      <c r="B43" s="53">
        <v>-1327325.3999999999</v>
      </c>
      <c r="C43" s="37" t="s">
        <v>3423</v>
      </c>
    </row>
    <row r="44" spans="1:3" x14ac:dyDescent="0.25">
      <c r="A44" s="37">
        <v>1046681</v>
      </c>
      <c r="B44" s="53">
        <v>-20856</v>
      </c>
      <c r="C44" s="37" t="s">
        <v>3423</v>
      </c>
    </row>
    <row r="45" spans="1:3" x14ac:dyDescent="0.25">
      <c r="A45" s="37">
        <v>1046739</v>
      </c>
      <c r="B45" s="53">
        <v>-6200774.9000000004</v>
      </c>
      <c r="C45" s="37" t="s">
        <v>3423</v>
      </c>
    </row>
    <row r="46" spans="1:3" x14ac:dyDescent="0.25">
      <c r="A46" s="37">
        <v>1046757</v>
      </c>
      <c r="B46" s="53">
        <v>-220000</v>
      </c>
      <c r="C46" s="37" t="s">
        <v>3423</v>
      </c>
    </row>
    <row r="47" spans="1:3" x14ac:dyDescent="0.25">
      <c r="A47" s="37">
        <v>1046787</v>
      </c>
      <c r="B47" s="53">
        <v>-240000</v>
      </c>
      <c r="C47" s="37" t="s">
        <v>3423</v>
      </c>
    </row>
    <row r="48" spans="1:3" x14ac:dyDescent="0.25">
      <c r="A48" s="37">
        <v>1046788</v>
      </c>
      <c r="B48" s="53">
        <v>-5639756.96</v>
      </c>
      <c r="C48" s="37" t="s">
        <v>3423</v>
      </c>
    </row>
    <row r="49" spans="1:3" x14ac:dyDescent="0.25">
      <c r="A49" s="37">
        <v>1046793</v>
      </c>
      <c r="B49" s="53">
        <v>-55000700</v>
      </c>
      <c r="C49" s="37" t="s">
        <v>3423</v>
      </c>
    </row>
    <row r="50" spans="1:3" x14ac:dyDescent="0.25">
      <c r="A50" s="37">
        <v>1046804</v>
      </c>
      <c r="B50" s="53">
        <v>-66718378.789999999</v>
      </c>
      <c r="C50" s="37" t="s">
        <v>3423</v>
      </c>
    </row>
    <row r="51" spans="1:3" x14ac:dyDescent="0.25">
      <c r="A51" s="37">
        <v>1046810</v>
      </c>
      <c r="B51" s="53">
        <v>-35694343.689999998</v>
      </c>
      <c r="C51" s="37" t="s">
        <v>3423</v>
      </c>
    </row>
    <row r="52" spans="1:3" x14ac:dyDescent="0.25">
      <c r="A52" s="37">
        <v>1046879</v>
      </c>
      <c r="B52" s="53">
        <v>-255432.51</v>
      </c>
      <c r="C52" s="37" t="s">
        <v>3423</v>
      </c>
    </row>
    <row r="53" spans="1:3" x14ac:dyDescent="0.25">
      <c r="A53" s="37">
        <v>1046952</v>
      </c>
      <c r="B53" s="53">
        <v>-98988</v>
      </c>
      <c r="C53" s="37" t="s">
        <v>3423</v>
      </c>
    </row>
    <row r="54" spans="1:3" x14ac:dyDescent="0.25">
      <c r="A54" s="37">
        <v>1046975</v>
      </c>
      <c r="B54" s="53">
        <v>-1781744</v>
      </c>
      <c r="C54" s="37" t="s">
        <v>3423</v>
      </c>
    </row>
    <row r="55" spans="1:3" x14ac:dyDescent="0.25">
      <c r="A55" s="37">
        <v>1047046</v>
      </c>
      <c r="B55" s="53">
        <v>-81804</v>
      </c>
      <c r="C55" s="37" t="s">
        <v>3423</v>
      </c>
    </row>
    <row r="56" spans="1:3" x14ac:dyDescent="0.25">
      <c r="A56" s="37">
        <v>1047084</v>
      </c>
      <c r="B56" s="53">
        <v>-40338</v>
      </c>
      <c r="C56" s="37" t="s">
        <v>3423</v>
      </c>
    </row>
    <row r="57" spans="1:3" x14ac:dyDescent="0.25">
      <c r="A57" s="37">
        <v>1047096</v>
      </c>
      <c r="B57" s="53">
        <v>-53664.24</v>
      </c>
      <c r="C57" s="37" t="s">
        <v>3423</v>
      </c>
    </row>
    <row r="58" spans="1:3" x14ac:dyDescent="0.25">
      <c r="A58" s="37">
        <v>1047100</v>
      </c>
      <c r="B58" s="53">
        <v>-617552</v>
      </c>
      <c r="C58" s="37" t="s">
        <v>3423</v>
      </c>
    </row>
    <row r="59" spans="1:3" x14ac:dyDescent="0.25">
      <c r="A59" s="37">
        <v>1047113</v>
      </c>
      <c r="B59" s="53">
        <v>-1009573.95</v>
      </c>
      <c r="C59" s="37" t="s">
        <v>3423</v>
      </c>
    </row>
    <row r="60" spans="1:3" x14ac:dyDescent="0.25">
      <c r="A60" s="37">
        <v>1047127</v>
      </c>
      <c r="B60" s="53">
        <v>-447969</v>
      </c>
      <c r="C60" s="37" t="s">
        <v>3423</v>
      </c>
    </row>
    <row r="61" spans="1:3" x14ac:dyDescent="0.25">
      <c r="A61" s="37">
        <v>1047189</v>
      </c>
      <c r="B61" s="53">
        <v>-6175908.3700000001</v>
      </c>
      <c r="C61" s="37" t="s">
        <v>3423</v>
      </c>
    </row>
    <row r="62" spans="1:3" x14ac:dyDescent="0.25">
      <c r="A62" s="37">
        <v>1047195</v>
      </c>
      <c r="B62" s="53">
        <v>-8193088.9800000004</v>
      </c>
      <c r="C62" s="37" t="s">
        <v>3423</v>
      </c>
    </row>
    <row r="63" spans="1:3" x14ac:dyDescent="0.25">
      <c r="A63" s="37">
        <v>1047231</v>
      </c>
      <c r="B63" s="53">
        <v>-2008062.77</v>
      </c>
      <c r="C63" s="37" t="s">
        <v>3423</v>
      </c>
    </row>
    <row r="64" spans="1:3" x14ac:dyDescent="0.25">
      <c r="A64" s="37">
        <v>1047297</v>
      </c>
      <c r="B64" s="53">
        <v>-1503445.8</v>
      </c>
      <c r="C64" s="37" t="s">
        <v>3423</v>
      </c>
    </row>
    <row r="65" spans="1:3" x14ac:dyDescent="0.25">
      <c r="A65" s="37">
        <v>1047301</v>
      </c>
      <c r="B65" s="53">
        <v>-3490226.4</v>
      </c>
      <c r="C65" s="37" t="s">
        <v>3423</v>
      </c>
    </row>
    <row r="66" spans="1:3" x14ac:dyDescent="0.25">
      <c r="A66" s="37">
        <v>1047319</v>
      </c>
      <c r="B66" s="53">
        <v>-36530758.189999998</v>
      </c>
      <c r="C66" s="37" t="s">
        <v>3423</v>
      </c>
    </row>
    <row r="67" spans="1:3" x14ac:dyDescent="0.25">
      <c r="A67" s="37">
        <v>1047332</v>
      </c>
      <c r="B67" s="53">
        <v>-225437.42</v>
      </c>
      <c r="C67" s="37" t="s">
        <v>3423</v>
      </c>
    </row>
    <row r="68" spans="1:3" x14ac:dyDescent="0.25">
      <c r="A68" s="37">
        <v>1047352</v>
      </c>
      <c r="B68" s="53">
        <v>-5345199.5199999996</v>
      </c>
      <c r="C68" s="37" t="s">
        <v>3423</v>
      </c>
    </row>
    <row r="69" spans="1:3" x14ac:dyDescent="0.25">
      <c r="A69" s="37">
        <v>1047361</v>
      </c>
      <c r="B69" s="53">
        <v>-1250000</v>
      </c>
      <c r="C69" s="37" t="s">
        <v>3423</v>
      </c>
    </row>
    <row r="70" spans="1:3" x14ac:dyDescent="0.25">
      <c r="A70" s="37">
        <v>1047365</v>
      </c>
      <c r="B70" s="53">
        <v>-10021266.310000001</v>
      </c>
      <c r="C70" s="37" t="s">
        <v>3423</v>
      </c>
    </row>
    <row r="71" spans="1:3" x14ac:dyDescent="0.25">
      <c r="A71" s="37">
        <v>1047372</v>
      </c>
      <c r="B71" s="53">
        <v>-921500.45</v>
      </c>
      <c r="C71" s="37" t="s">
        <v>3423</v>
      </c>
    </row>
    <row r="72" spans="1:3" x14ac:dyDescent="0.25">
      <c r="A72" s="37">
        <v>1047378</v>
      </c>
      <c r="B72" s="53">
        <v>-20088084.690000001</v>
      </c>
      <c r="C72" s="37" t="s">
        <v>3423</v>
      </c>
    </row>
    <row r="73" spans="1:3" x14ac:dyDescent="0.25">
      <c r="A73" s="37">
        <v>1047387</v>
      </c>
      <c r="B73" s="53">
        <v>-669600</v>
      </c>
      <c r="C73" s="37" t="s">
        <v>3423</v>
      </c>
    </row>
    <row r="74" spans="1:3" x14ac:dyDescent="0.25">
      <c r="A74" s="37">
        <v>1047495</v>
      </c>
      <c r="B74" s="53">
        <v>-6883.8</v>
      </c>
      <c r="C74" s="37" t="s">
        <v>3423</v>
      </c>
    </row>
    <row r="75" spans="1:3" x14ac:dyDescent="0.25">
      <c r="A75" s="37">
        <v>1047500</v>
      </c>
      <c r="B75" s="53">
        <v>-11629452</v>
      </c>
      <c r="C75" s="37" t="s">
        <v>3423</v>
      </c>
    </row>
    <row r="76" spans="1:3" x14ac:dyDescent="0.25">
      <c r="A76" s="37">
        <v>1047503</v>
      </c>
      <c r="B76" s="53">
        <v>-1510390.4</v>
      </c>
      <c r="C76" s="37" t="s">
        <v>3423</v>
      </c>
    </row>
    <row r="77" spans="1:3" x14ac:dyDescent="0.25">
      <c r="A77" s="37">
        <v>1047551</v>
      </c>
      <c r="B77" s="53">
        <v>-625400</v>
      </c>
      <c r="C77" s="37" t="s">
        <v>3423</v>
      </c>
    </row>
    <row r="78" spans="1:3" x14ac:dyDescent="0.25">
      <c r="A78" s="37">
        <v>1047561</v>
      </c>
      <c r="B78" s="53">
        <v>-75921</v>
      </c>
      <c r="C78" s="37" t="s">
        <v>3423</v>
      </c>
    </row>
    <row r="79" spans="1:3" x14ac:dyDescent="0.25">
      <c r="A79" s="37">
        <v>1047649</v>
      </c>
      <c r="B79" s="53">
        <v>-2294500</v>
      </c>
      <c r="C79" s="37" t="s">
        <v>3423</v>
      </c>
    </row>
    <row r="80" spans="1:3" x14ac:dyDescent="0.25">
      <c r="A80" s="37">
        <v>1047692</v>
      </c>
      <c r="B80" s="53">
        <v>-2755320.12</v>
      </c>
      <c r="C80" s="37" t="s">
        <v>3423</v>
      </c>
    </row>
    <row r="81" spans="1:3" x14ac:dyDescent="0.25">
      <c r="A81" s="37">
        <v>1047702</v>
      </c>
      <c r="B81" s="53">
        <v>-13503040.32</v>
      </c>
      <c r="C81" s="37" t="s">
        <v>3423</v>
      </c>
    </row>
    <row r="82" spans="1:3" x14ac:dyDescent="0.25">
      <c r="A82" s="37">
        <v>1047740</v>
      </c>
      <c r="B82" s="53">
        <v>-535395.06999999995</v>
      </c>
      <c r="C82" s="37" t="s">
        <v>3423</v>
      </c>
    </row>
    <row r="83" spans="1:3" x14ac:dyDescent="0.25">
      <c r="A83" s="37">
        <v>1047756</v>
      </c>
      <c r="B83" s="53">
        <v>-320742</v>
      </c>
      <c r="C83" s="37" t="s">
        <v>3423</v>
      </c>
    </row>
    <row r="84" spans="1:3" x14ac:dyDescent="0.25">
      <c r="A84" s="37">
        <v>1047805</v>
      </c>
      <c r="B84" s="53">
        <v>-854349.14</v>
      </c>
      <c r="C84" s="37" t="s">
        <v>3423</v>
      </c>
    </row>
    <row r="85" spans="1:3" x14ac:dyDescent="0.25">
      <c r="A85" s="37">
        <v>1047866</v>
      </c>
      <c r="B85" s="53">
        <v>-834475.8</v>
      </c>
      <c r="C85" s="37" t="s">
        <v>3423</v>
      </c>
    </row>
    <row r="86" spans="1:3" x14ac:dyDescent="0.25">
      <c r="A86" s="37">
        <v>1047887</v>
      </c>
      <c r="B86" s="53">
        <v>-546686.15</v>
      </c>
      <c r="C86" s="37" t="s">
        <v>3423</v>
      </c>
    </row>
    <row r="87" spans="1:3" x14ac:dyDescent="0.25">
      <c r="A87" s="37">
        <v>1047889</v>
      </c>
      <c r="B87" s="53">
        <v>-5015858.3</v>
      </c>
      <c r="C87" s="37" t="s">
        <v>3423</v>
      </c>
    </row>
    <row r="88" spans="1:3" x14ac:dyDescent="0.25">
      <c r="A88" s="37">
        <v>1047904</v>
      </c>
      <c r="B88" s="53">
        <v>-2187167.4</v>
      </c>
      <c r="C88" s="37" t="s">
        <v>3423</v>
      </c>
    </row>
    <row r="89" spans="1:3" x14ac:dyDescent="0.25">
      <c r="A89" s="37">
        <v>1047931</v>
      </c>
      <c r="B89" s="53">
        <v>-26396.400000000001</v>
      </c>
      <c r="C89" s="37" t="s">
        <v>3423</v>
      </c>
    </row>
    <row r="90" spans="1:3" x14ac:dyDescent="0.25">
      <c r="A90" s="37">
        <v>1048078</v>
      </c>
      <c r="B90" s="53">
        <v>-901000.94</v>
      </c>
      <c r="C90" s="37" t="s">
        <v>3423</v>
      </c>
    </row>
    <row r="91" spans="1:3" x14ac:dyDescent="0.25">
      <c r="A91" s="37">
        <v>1048168</v>
      </c>
      <c r="B91" s="53">
        <v>-123345</v>
      </c>
      <c r="C91" s="37" t="s">
        <v>3423</v>
      </c>
    </row>
    <row r="92" spans="1:3" x14ac:dyDescent="0.25">
      <c r="A92" s="37">
        <v>1048558</v>
      </c>
      <c r="B92" s="53">
        <v>-317988</v>
      </c>
      <c r="C92" s="37" t="s">
        <v>3423</v>
      </c>
    </row>
    <row r="93" spans="1:3" x14ac:dyDescent="0.25">
      <c r="A93" s="37">
        <v>1048739</v>
      </c>
      <c r="B93" s="53">
        <v>-10692</v>
      </c>
      <c r="C93" s="37" t="s">
        <v>3423</v>
      </c>
    </row>
    <row r="94" spans="1:3" x14ac:dyDescent="0.25">
      <c r="A94" s="37">
        <v>1048767</v>
      </c>
      <c r="B94" s="53">
        <v>-238080</v>
      </c>
      <c r="C94" s="37" t="s">
        <v>3423</v>
      </c>
    </row>
    <row r="95" spans="1:3" x14ac:dyDescent="0.25">
      <c r="A95" s="37">
        <v>1048787</v>
      </c>
      <c r="B95" s="53">
        <v>-266817.59999999998</v>
      </c>
      <c r="C95" s="37" t="s">
        <v>3423</v>
      </c>
    </row>
    <row r="96" spans="1:3" x14ac:dyDescent="0.25">
      <c r="A96" s="37">
        <v>1048887</v>
      </c>
      <c r="B96" s="53">
        <v>-21450</v>
      </c>
      <c r="C96" s="37" t="s">
        <v>3423</v>
      </c>
    </row>
    <row r="97" spans="1:3" x14ac:dyDescent="0.25">
      <c r="A97" s="37">
        <v>1048976</v>
      </c>
      <c r="B97" s="53">
        <v>-5882.4</v>
      </c>
      <c r="C97" s="37" t="s">
        <v>3423</v>
      </c>
    </row>
    <row r="98" spans="1:3" x14ac:dyDescent="0.25">
      <c r="A98" s="37">
        <v>1049036</v>
      </c>
      <c r="B98" s="53">
        <v>-9768</v>
      </c>
      <c r="C98" s="37" t="s">
        <v>3423</v>
      </c>
    </row>
    <row r="99" spans="1:3" x14ac:dyDescent="0.25">
      <c r="A99" s="37">
        <v>1049042</v>
      </c>
      <c r="B99" s="53">
        <v>-32304</v>
      </c>
      <c r="C99" s="37" t="s">
        <v>3423</v>
      </c>
    </row>
    <row r="100" spans="1:3" x14ac:dyDescent="0.25">
      <c r="A100" s="37">
        <v>1049048</v>
      </c>
      <c r="B100" s="53">
        <v>-637878.55000000005</v>
      </c>
      <c r="C100" s="37" t="s">
        <v>3423</v>
      </c>
    </row>
    <row r="101" spans="1:3" x14ac:dyDescent="0.25">
      <c r="A101" s="37">
        <v>1049140</v>
      </c>
      <c r="B101" s="53">
        <v>-510180</v>
      </c>
      <c r="C101" s="37" t="s">
        <v>3423</v>
      </c>
    </row>
    <row r="102" spans="1:3" x14ac:dyDescent="0.25">
      <c r="A102" s="37">
        <v>1049286</v>
      </c>
      <c r="B102" s="53">
        <v>-6999178.0999999996</v>
      </c>
      <c r="C102" s="37" t="s">
        <v>3423</v>
      </c>
    </row>
    <row r="103" spans="1:3" x14ac:dyDescent="0.25">
      <c r="A103" s="37">
        <v>1049307</v>
      </c>
      <c r="B103" s="53">
        <v>-307200</v>
      </c>
      <c r="C103" s="37" t="s">
        <v>3423</v>
      </c>
    </row>
    <row r="104" spans="1:3" x14ac:dyDescent="0.25">
      <c r="A104" s="37">
        <v>1049348</v>
      </c>
      <c r="B104" s="53">
        <v>-1120714.82</v>
      </c>
      <c r="C104" s="37" t="s">
        <v>3423</v>
      </c>
    </row>
    <row r="105" spans="1:3" x14ac:dyDescent="0.25">
      <c r="A105" s="37">
        <v>1049411</v>
      </c>
      <c r="B105" s="53">
        <v>-23616</v>
      </c>
      <c r="C105" s="37" t="s">
        <v>3423</v>
      </c>
    </row>
    <row r="106" spans="1:3" x14ac:dyDescent="0.25">
      <c r="A106" s="37">
        <v>1049466</v>
      </c>
      <c r="B106" s="53">
        <v>-615345.44999999995</v>
      </c>
      <c r="C106" s="37" t="s">
        <v>3423</v>
      </c>
    </row>
    <row r="107" spans="1:3" x14ac:dyDescent="0.25">
      <c r="A107" s="37">
        <v>1049468</v>
      </c>
      <c r="B107" s="53">
        <v>-11485000</v>
      </c>
      <c r="C107" s="37" t="s">
        <v>3423</v>
      </c>
    </row>
    <row r="108" spans="1:3" x14ac:dyDescent="0.25">
      <c r="A108" s="37">
        <v>1049579</v>
      </c>
      <c r="B108" s="53">
        <v>-10861294.699999999</v>
      </c>
      <c r="C108" s="37" t="s">
        <v>3423</v>
      </c>
    </row>
    <row r="109" spans="1:3" x14ac:dyDescent="0.25">
      <c r="A109" s="37">
        <v>1049597</v>
      </c>
      <c r="B109" s="53">
        <v>-45000</v>
      </c>
      <c r="C109" s="37" t="s">
        <v>3423</v>
      </c>
    </row>
    <row r="110" spans="1:3" x14ac:dyDescent="0.25">
      <c r="A110" s="37">
        <v>1049598</v>
      </c>
      <c r="B110" s="53">
        <v>-662486.80000000005</v>
      </c>
      <c r="C110" s="37" t="s">
        <v>3423</v>
      </c>
    </row>
    <row r="111" spans="1:3" x14ac:dyDescent="0.25">
      <c r="A111" s="37">
        <v>1049760</v>
      </c>
      <c r="B111" s="53">
        <v>-855735</v>
      </c>
      <c r="C111" s="37" t="s">
        <v>3423</v>
      </c>
    </row>
    <row r="112" spans="1:3" x14ac:dyDescent="0.25">
      <c r="A112" s="37">
        <v>1049766</v>
      </c>
      <c r="B112" s="53">
        <v>-4752258.46</v>
      </c>
      <c r="C112" s="37" t="s">
        <v>3423</v>
      </c>
    </row>
    <row r="113" spans="1:3" x14ac:dyDescent="0.25">
      <c r="A113" s="37">
        <v>1049814</v>
      </c>
      <c r="B113" s="53">
        <v>-474922.8</v>
      </c>
      <c r="C113" s="37" t="s">
        <v>3423</v>
      </c>
    </row>
    <row r="114" spans="1:3" x14ac:dyDescent="0.25">
      <c r="A114" s="37">
        <v>1049859</v>
      </c>
      <c r="B114" s="53">
        <v>-537114</v>
      </c>
      <c r="C114" s="37" t="s">
        <v>3423</v>
      </c>
    </row>
    <row r="115" spans="1:3" x14ac:dyDescent="0.25">
      <c r="A115" s="37">
        <v>1050016</v>
      </c>
      <c r="B115" s="53">
        <v>-12845898.050000001</v>
      </c>
      <c r="C115" s="37" t="s">
        <v>3423</v>
      </c>
    </row>
    <row r="116" spans="1:3" x14ac:dyDescent="0.25">
      <c r="A116" s="37">
        <v>1050017</v>
      </c>
      <c r="B116" s="53">
        <v>-249072.6</v>
      </c>
      <c r="C116" s="37" t="s">
        <v>3423</v>
      </c>
    </row>
    <row r="117" spans="1:3" x14ac:dyDescent="0.25">
      <c r="A117" s="37">
        <v>1050025</v>
      </c>
      <c r="B117" s="53">
        <v>-6798054</v>
      </c>
      <c r="C117" s="37" t="s">
        <v>3423</v>
      </c>
    </row>
    <row r="118" spans="1:3" x14ac:dyDescent="0.25">
      <c r="A118" s="37">
        <v>1050251</v>
      </c>
      <c r="B118" s="53">
        <v>-1990088.94</v>
      </c>
      <c r="C118" s="37" t="s">
        <v>3423</v>
      </c>
    </row>
    <row r="119" spans="1:3" x14ac:dyDescent="0.25">
      <c r="A119" s="37">
        <v>1050439</v>
      </c>
      <c r="B119" s="53">
        <v>-217589</v>
      </c>
      <c r="C119" s="37" t="s">
        <v>3423</v>
      </c>
    </row>
    <row r="120" spans="1:3" x14ac:dyDescent="0.25">
      <c r="A120" s="37">
        <v>1050497</v>
      </c>
      <c r="B120" s="53">
        <v>-810005</v>
      </c>
      <c r="C120" s="37" t="s">
        <v>3423</v>
      </c>
    </row>
    <row r="121" spans="1:3" x14ac:dyDescent="0.25">
      <c r="A121" s="37">
        <v>1050558</v>
      </c>
      <c r="B121" s="53">
        <v>-900720.33</v>
      </c>
      <c r="C121" s="37" t="s">
        <v>3423</v>
      </c>
    </row>
    <row r="122" spans="1:3" x14ac:dyDescent="0.25">
      <c r="A122" s="37">
        <v>1050582</v>
      </c>
      <c r="B122" s="53">
        <v>-286296</v>
      </c>
      <c r="C122" s="37" t="s">
        <v>3423</v>
      </c>
    </row>
    <row r="123" spans="1:3" x14ac:dyDescent="0.25">
      <c r="A123" s="37">
        <v>1064347</v>
      </c>
      <c r="B123" s="53">
        <v>-29915819.149999999</v>
      </c>
      <c r="C123" s="37" t="s">
        <v>3423</v>
      </c>
    </row>
    <row r="124" spans="1:3" x14ac:dyDescent="0.25">
      <c r="A124" s="37">
        <v>1064544</v>
      </c>
      <c r="B124" s="53">
        <v>-15578713.82</v>
      </c>
      <c r="C124" s="37" t="s">
        <v>3423</v>
      </c>
    </row>
    <row r="125" spans="1:3" x14ac:dyDescent="0.25">
      <c r="A125" s="37">
        <v>1064558</v>
      </c>
      <c r="B125" s="53">
        <v>-3864000</v>
      </c>
      <c r="C125" s="37" t="s">
        <v>3423</v>
      </c>
    </row>
    <row r="126" spans="1:3" x14ac:dyDescent="0.25">
      <c r="A126" s="37">
        <v>1064561</v>
      </c>
      <c r="B126" s="53">
        <v>-135108</v>
      </c>
      <c r="C126" s="37" t="s">
        <v>3423</v>
      </c>
    </row>
    <row r="127" spans="1:3" x14ac:dyDescent="0.25">
      <c r="A127" s="37">
        <v>1065059</v>
      </c>
      <c r="B127" s="53">
        <v>-823869.03</v>
      </c>
      <c r="C127" s="37" t="s">
        <v>3423</v>
      </c>
    </row>
    <row r="128" spans="1:3" x14ac:dyDescent="0.25">
      <c r="A128" s="37">
        <v>1065625</v>
      </c>
      <c r="B128" s="53">
        <v>-140616</v>
      </c>
      <c r="C128" s="37" t="s">
        <v>3423</v>
      </c>
    </row>
    <row r="129" spans="1:3" x14ac:dyDescent="0.25">
      <c r="A129" s="37">
        <v>1067623</v>
      </c>
      <c r="B129" s="53">
        <v>-198888</v>
      </c>
      <c r="C129" s="37" t="s">
        <v>3423</v>
      </c>
    </row>
    <row r="130" spans="1:3" x14ac:dyDescent="0.25">
      <c r="A130" s="37">
        <v>1068632</v>
      </c>
      <c r="B130" s="53">
        <v>-192506.4</v>
      </c>
      <c r="C130" s="37" t="s">
        <v>3423</v>
      </c>
    </row>
    <row r="131" spans="1:3" x14ac:dyDescent="0.25">
      <c r="A131" s="37">
        <v>1068676</v>
      </c>
      <c r="B131" s="53">
        <v>-2428035.04</v>
      </c>
      <c r="C131" s="37" t="s">
        <v>3423</v>
      </c>
    </row>
    <row r="132" spans="1:3" x14ac:dyDescent="0.25">
      <c r="A132" s="37">
        <v>1069389</v>
      </c>
      <c r="B132" s="53">
        <v>-2517491.0099999998</v>
      </c>
      <c r="C132" s="37" t="s">
        <v>3423</v>
      </c>
    </row>
    <row r="133" spans="1:3" x14ac:dyDescent="0.25">
      <c r="A133" s="37">
        <v>1069966</v>
      </c>
      <c r="B133" s="53">
        <v>-21300</v>
      </c>
      <c r="C133" s="37" t="s">
        <v>3423</v>
      </c>
    </row>
    <row r="134" spans="1:3" x14ac:dyDescent="0.25">
      <c r="A134" s="37">
        <v>1081387</v>
      </c>
      <c r="B134" s="53">
        <v>-1007568.51</v>
      </c>
      <c r="C134" s="37" t="s">
        <v>3423</v>
      </c>
    </row>
    <row r="135" spans="1:3" x14ac:dyDescent="0.25">
      <c r="A135" s="37">
        <v>1081975</v>
      </c>
      <c r="B135" s="53">
        <v>-15252</v>
      </c>
      <c r="C135" s="37" t="s">
        <v>3423</v>
      </c>
    </row>
    <row r="136" spans="1:3" x14ac:dyDescent="0.25">
      <c r="A136" s="37">
        <v>1083745</v>
      </c>
      <c r="B136" s="53">
        <v>-23516.42</v>
      </c>
      <c r="C136" s="37" t="s">
        <v>3423</v>
      </c>
    </row>
    <row r="137" spans="1:3" x14ac:dyDescent="0.25">
      <c r="A137" s="37">
        <v>1085458</v>
      </c>
      <c r="B137" s="53">
        <v>-1107234</v>
      </c>
      <c r="C137" s="37" t="s">
        <v>3423</v>
      </c>
    </row>
    <row r="138" spans="1:3" x14ac:dyDescent="0.25">
      <c r="A138" s="37">
        <v>1085837</v>
      </c>
      <c r="B138" s="53">
        <v>-98760</v>
      </c>
      <c r="C138" s="37" t="s">
        <v>3423</v>
      </c>
    </row>
    <row r="139" spans="1:3" x14ac:dyDescent="0.25">
      <c r="A139" s="37">
        <v>1086292</v>
      </c>
      <c r="B139" s="53">
        <v>-70000</v>
      </c>
      <c r="C139" s="37" t="s">
        <v>3423</v>
      </c>
    </row>
    <row r="140" spans="1:3" x14ac:dyDescent="0.25">
      <c r="A140" s="37">
        <v>1087208</v>
      </c>
      <c r="B140" s="53">
        <v>-12871548</v>
      </c>
      <c r="C140" s="37" t="s">
        <v>3423</v>
      </c>
    </row>
    <row r="141" spans="1:3" x14ac:dyDescent="0.25">
      <c r="A141" s="37">
        <v>1089055</v>
      </c>
      <c r="B141" s="53">
        <v>-6241500</v>
      </c>
      <c r="C141" s="37" t="s">
        <v>3423</v>
      </c>
    </row>
    <row r="142" spans="1:3" x14ac:dyDescent="0.25">
      <c r="A142" s="37">
        <v>1090079</v>
      </c>
      <c r="B142" s="53">
        <v>-1024969.99</v>
      </c>
      <c r="C142" s="37" t="s">
        <v>3423</v>
      </c>
    </row>
    <row r="143" spans="1:3" x14ac:dyDescent="0.25">
      <c r="A143" s="37">
        <v>1090537</v>
      </c>
      <c r="B143" s="53">
        <v>-136356</v>
      </c>
      <c r="C143" s="37" t="s">
        <v>3423</v>
      </c>
    </row>
    <row r="144" spans="1:3" x14ac:dyDescent="0.25">
      <c r="A144" s="37">
        <v>1093396</v>
      </c>
      <c r="B144" s="53">
        <v>-1059372.6000000001</v>
      </c>
      <c r="C144" s="37" t="s">
        <v>3423</v>
      </c>
    </row>
    <row r="145" spans="1:3" x14ac:dyDescent="0.25">
      <c r="A145" s="37">
        <v>1094125</v>
      </c>
      <c r="B145" s="53">
        <v>-3515526</v>
      </c>
      <c r="C145" s="37" t="s">
        <v>3423</v>
      </c>
    </row>
    <row r="146" spans="1:3" x14ac:dyDescent="0.25">
      <c r="A146" s="37">
        <v>1095019</v>
      </c>
      <c r="B146" s="53">
        <v>-13360.79</v>
      </c>
      <c r="C146" s="37" t="s">
        <v>3423</v>
      </c>
    </row>
    <row r="147" spans="1:3" x14ac:dyDescent="0.25">
      <c r="A147" s="37">
        <v>1095113</v>
      </c>
      <c r="B147" s="53">
        <v>-657902.49</v>
      </c>
      <c r="C147" s="37" t="s">
        <v>3423</v>
      </c>
    </row>
    <row r="148" spans="1:3" x14ac:dyDescent="0.25">
      <c r="A148" s="37">
        <v>1095573</v>
      </c>
      <c r="B148" s="53">
        <v>-40261.9</v>
      </c>
      <c r="C148" s="37" t="s">
        <v>3423</v>
      </c>
    </row>
    <row r="149" spans="1:3" x14ac:dyDescent="0.25">
      <c r="A149" s="37">
        <v>1096225</v>
      </c>
      <c r="B149" s="53">
        <v>-24540</v>
      </c>
      <c r="C149" s="37" t="s">
        <v>3423</v>
      </c>
    </row>
    <row r="150" spans="1:3" x14ac:dyDescent="0.25">
      <c r="A150" s="37">
        <v>1096721</v>
      </c>
      <c r="B150" s="53">
        <v>-23133600.800000001</v>
      </c>
      <c r="C150" s="37" t="s">
        <v>3423</v>
      </c>
    </row>
    <row r="151" spans="1:3" x14ac:dyDescent="0.25">
      <c r="A151" s="37">
        <v>1097747</v>
      </c>
      <c r="B151" s="53">
        <v>-547298</v>
      </c>
      <c r="C151" s="37" t="s">
        <v>3423</v>
      </c>
    </row>
    <row r="152" spans="1:3" x14ac:dyDescent="0.25">
      <c r="A152" s="37">
        <v>1097918</v>
      </c>
      <c r="B152" s="53">
        <v>-364023</v>
      </c>
      <c r="C152" s="37" t="s">
        <v>3423</v>
      </c>
    </row>
    <row r="153" spans="1:3" x14ac:dyDescent="0.25">
      <c r="A153" s="37">
        <v>1099011</v>
      </c>
      <c r="B153" s="53">
        <v>-15047.86</v>
      </c>
      <c r="C153" s="37" t="s">
        <v>3423</v>
      </c>
    </row>
    <row r="154" spans="1:3" x14ac:dyDescent="0.25">
      <c r="A154" s="37">
        <v>1099152</v>
      </c>
      <c r="B154" s="53">
        <v>-2986000</v>
      </c>
      <c r="C154" s="37" t="s">
        <v>3423</v>
      </c>
    </row>
    <row r="155" spans="1:3" x14ac:dyDescent="0.25">
      <c r="A155" s="37">
        <v>1099154</v>
      </c>
      <c r="B155" s="53">
        <v>-3832535.27</v>
      </c>
      <c r="C155" s="37" t="s">
        <v>3423</v>
      </c>
    </row>
    <row r="156" spans="1:3" x14ac:dyDescent="0.25">
      <c r="A156" s="37">
        <v>1099701</v>
      </c>
      <c r="B156" s="53">
        <v>-1005954.43</v>
      </c>
      <c r="C156" s="37" t="s">
        <v>3423</v>
      </c>
    </row>
    <row r="157" spans="1:3" x14ac:dyDescent="0.25">
      <c r="A157" s="37">
        <v>1101466</v>
      </c>
      <c r="B157" s="53">
        <v>-1365452.4</v>
      </c>
      <c r="C157" s="37" t="s">
        <v>3423</v>
      </c>
    </row>
    <row r="158" spans="1:3" x14ac:dyDescent="0.25">
      <c r="A158" s="37">
        <v>1101694</v>
      </c>
      <c r="B158" s="53">
        <v>-2306952</v>
      </c>
      <c r="C158" s="37" t="s">
        <v>3423</v>
      </c>
    </row>
    <row r="159" spans="1:3" x14ac:dyDescent="0.25">
      <c r="A159" s="37">
        <v>1102397</v>
      </c>
      <c r="B159" s="53">
        <v>-150000</v>
      </c>
      <c r="C159" s="37" t="s">
        <v>3423</v>
      </c>
    </row>
    <row r="160" spans="1:3" x14ac:dyDescent="0.25">
      <c r="A160" s="37">
        <v>1102400</v>
      </c>
      <c r="B160" s="53">
        <v>-20539890.739999998</v>
      </c>
      <c r="C160" s="37" t="s">
        <v>3423</v>
      </c>
    </row>
    <row r="161" spans="1:3" x14ac:dyDescent="0.25">
      <c r="A161" s="37">
        <v>1103998</v>
      </c>
      <c r="B161" s="53">
        <v>-28476</v>
      </c>
      <c r="C161" s="37" t="s">
        <v>3423</v>
      </c>
    </row>
    <row r="162" spans="1:3" x14ac:dyDescent="0.25">
      <c r="A162" s="37">
        <v>1105730</v>
      </c>
      <c r="B162" s="53">
        <v>-18468</v>
      </c>
      <c r="C162" s="37" t="s">
        <v>3423</v>
      </c>
    </row>
    <row r="163" spans="1:3" x14ac:dyDescent="0.25">
      <c r="A163" s="37">
        <v>1107228</v>
      </c>
      <c r="B163" s="53">
        <v>-204402</v>
      </c>
      <c r="C163" s="37" t="s">
        <v>3423</v>
      </c>
    </row>
    <row r="164" spans="1:3" x14ac:dyDescent="0.25">
      <c r="A164" s="37">
        <v>1107820</v>
      </c>
      <c r="B164" s="53">
        <v>-6720</v>
      </c>
      <c r="C164" s="37" t="s">
        <v>3423</v>
      </c>
    </row>
    <row r="165" spans="1:3" x14ac:dyDescent="0.25">
      <c r="A165" s="37">
        <v>1107856</v>
      </c>
      <c r="B165" s="53">
        <v>-5445604.6600000001</v>
      </c>
      <c r="C165" s="37" t="s">
        <v>3423</v>
      </c>
    </row>
    <row r="166" spans="1:3" x14ac:dyDescent="0.25">
      <c r="A166" s="37">
        <v>1109363</v>
      </c>
      <c r="B166" s="53">
        <v>-275076</v>
      </c>
      <c r="C166" s="37" t="s">
        <v>3423</v>
      </c>
    </row>
    <row r="167" spans="1:3" x14ac:dyDescent="0.25">
      <c r="A167" s="37">
        <v>1109366</v>
      </c>
      <c r="B167" s="53">
        <v>-1344468</v>
      </c>
      <c r="C167" s="37" t="s">
        <v>3423</v>
      </c>
    </row>
    <row r="168" spans="1:3" x14ac:dyDescent="0.25">
      <c r="A168" s="37">
        <v>1109453</v>
      </c>
      <c r="B168" s="53">
        <v>-254820</v>
      </c>
      <c r="C168" s="37" t="s">
        <v>3423</v>
      </c>
    </row>
    <row r="169" spans="1:3" x14ac:dyDescent="0.25">
      <c r="A169" s="37">
        <v>1110015</v>
      </c>
      <c r="B169" s="53">
        <v>-5508</v>
      </c>
      <c r="C169" s="37" t="s">
        <v>3423</v>
      </c>
    </row>
    <row r="170" spans="1:3" x14ac:dyDescent="0.25">
      <c r="A170" s="37">
        <v>1110664</v>
      </c>
      <c r="B170" s="53">
        <v>-2487211.94</v>
      </c>
      <c r="C170" s="37" t="s">
        <v>3423</v>
      </c>
    </row>
    <row r="171" spans="1:3" x14ac:dyDescent="0.25">
      <c r="A171" s="37">
        <v>1110759</v>
      </c>
      <c r="B171" s="53">
        <v>-283430.88</v>
      </c>
      <c r="C171" s="37" t="s">
        <v>3423</v>
      </c>
    </row>
    <row r="172" spans="1:3" x14ac:dyDescent="0.25">
      <c r="A172" s="37">
        <v>1111088</v>
      </c>
      <c r="B172" s="53">
        <v>-375921.36</v>
      </c>
      <c r="C172" s="37" t="s">
        <v>3423</v>
      </c>
    </row>
    <row r="173" spans="1:3" x14ac:dyDescent="0.25">
      <c r="A173" s="37">
        <v>1112057</v>
      </c>
      <c r="B173" s="53">
        <v>-36360</v>
      </c>
      <c r="C173" s="37" t="s">
        <v>3423</v>
      </c>
    </row>
    <row r="174" spans="1:3" x14ac:dyDescent="0.25">
      <c r="A174" s="37">
        <v>1112562</v>
      </c>
      <c r="B174" s="53">
        <v>-8377692</v>
      </c>
      <c r="C174" s="37" t="s">
        <v>3423</v>
      </c>
    </row>
    <row r="175" spans="1:3" x14ac:dyDescent="0.25">
      <c r="A175" s="37">
        <v>1113231</v>
      </c>
      <c r="B175" s="53">
        <v>-24049.32</v>
      </c>
      <c r="C175" s="37" t="s">
        <v>3423</v>
      </c>
    </row>
    <row r="176" spans="1:3" x14ac:dyDescent="0.25">
      <c r="A176" s="37">
        <v>1114526</v>
      </c>
      <c r="B176" s="53">
        <v>-28512</v>
      </c>
      <c r="C176" s="37" t="s">
        <v>3423</v>
      </c>
    </row>
    <row r="177" spans="1:3" x14ac:dyDescent="0.25">
      <c r="A177" s="37">
        <v>1115376</v>
      </c>
      <c r="B177" s="53">
        <v>-126579.4</v>
      </c>
      <c r="C177" s="37" t="s">
        <v>3423</v>
      </c>
    </row>
    <row r="178" spans="1:3" x14ac:dyDescent="0.25">
      <c r="A178" s="37">
        <v>1115609</v>
      </c>
      <c r="B178" s="53">
        <v>-39388.800000000003</v>
      </c>
      <c r="C178" s="37" t="s">
        <v>3423</v>
      </c>
    </row>
    <row r="179" spans="1:3" x14ac:dyDescent="0.25">
      <c r="A179" s="37">
        <v>1116800</v>
      </c>
      <c r="B179" s="53">
        <v>-69902563.030000001</v>
      </c>
      <c r="C179" s="37" t="s">
        <v>3423</v>
      </c>
    </row>
    <row r="180" spans="1:3" x14ac:dyDescent="0.25">
      <c r="A180" s="37">
        <v>1117388</v>
      </c>
      <c r="B180" s="53">
        <v>-2190000</v>
      </c>
      <c r="C180" s="37" t="s">
        <v>3423</v>
      </c>
    </row>
    <row r="181" spans="1:3" x14ac:dyDescent="0.25">
      <c r="A181" s="37">
        <v>1117640</v>
      </c>
      <c r="B181" s="53">
        <v>-5416532.8499999996</v>
      </c>
      <c r="C181" s="37" t="s">
        <v>3423</v>
      </c>
    </row>
    <row r="182" spans="1:3" x14ac:dyDescent="0.25">
      <c r="A182" s="37">
        <v>1118770</v>
      </c>
      <c r="B182" s="53">
        <v>-1265678.8799999999</v>
      </c>
      <c r="C182" s="37" t="s">
        <v>3423</v>
      </c>
    </row>
    <row r="183" spans="1:3" x14ac:dyDescent="0.25">
      <c r="A183" s="37">
        <v>1119748</v>
      </c>
      <c r="B183" s="53">
        <v>-294985.2</v>
      </c>
      <c r="C183" s="37" t="s">
        <v>3423</v>
      </c>
    </row>
    <row r="184" spans="1:3" x14ac:dyDescent="0.25">
      <c r="A184" s="37">
        <v>1120053</v>
      </c>
      <c r="B184" s="53">
        <v>-170076.51</v>
      </c>
      <c r="C184" s="37" t="s">
        <v>3423</v>
      </c>
    </row>
    <row r="185" spans="1:3" x14ac:dyDescent="0.25">
      <c r="A185" s="37">
        <v>1121554</v>
      </c>
      <c r="B185" s="53">
        <v>-52908</v>
      </c>
      <c r="C185" s="37" t="s">
        <v>3423</v>
      </c>
    </row>
    <row r="186" spans="1:3" x14ac:dyDescent="0.25">
      <c r="A186" s="37">
        <v>1122940</v>
      </c>
      <c r="B186" s="53">
        <v>-345608.4</v>
      </c>
      <c r="C186" s="37" t="s">
        <v>3423</v>
      </c>
    </row>
    <row r="187" spans="1:3" x14ac:dyDescent="0.25">
      <c r="A187" s="37">
        <v>1123532</v>
      </c>
      <c r="B187" s="53">
        <v>-719826</v>
      </c>
      <c r="C187" s="37" t="s">
        <v>3423</v>
      </c>
    </row>
    <row r="188" spans="1:3" x14ac:dyDescent="0.25">
      <c r="A188" s="37">
        <v>1124710</v>
      </c>
      <c r="B188" s="53">
        <v>-144792</v>
      </c>
      <c r="C188" s="37" t="s">
        <v>3423</v>
      </c>
    </row>
    <row r="189" spans="1:3" x14ac:dyDescent="0.25">
      <c r="A189" s="37">
        <v>1125186</v>
      </c>
      <c r="B189" s="53">
        <v>-82200</v>
      </c>
      <c r="C189" s="37" t="s">
        <v>3423</v>
      </c>
    </row>
    <row r="190" spans="1:3" x14ac:dyDescent="0.25">
      <c r="A190" s="37">
        <v>1126163</v>
      </c>
      <c r="B190" s="53">
        <v>-80352</v>
      </c>
      <c r="C190" s="37" t="s">
        <v>3423</v>
      </c>
    </row>
    <row r="191" spans="1:3" x14ac:dyDescent="0.25">
      <c r="A191" s="37">
        <v>1126942</v>
      </c>
      <c r="B191" s="53">
        <v>-1393700.01</v>
      </c>
      <c r="C191" s="37" t="s">
        <v>3423</v>
      </c>
    </row>
    <row r="192" spans="1:3" x14ac:dyDescent="0.25">
      <c r="A192" s="37">
        <v>1127093</v>
      </c>
      <c r="B192" s="53">
        <v>-243594</v>
      </c>
      <c r="C192" s="37" t="s">
        <v>3423</v>
      </c>
    </row>
    <row r="193" spans="1:3" x14ac:dyDescent="0.25">
      <c r="A193" s="37">
        <v>1127377</v>
      </c>
      <c r="B193" s="53">
        <v>-733923.95</v>
      </c>
      <c r="C193" s="37" t="s">
        <v>3423</v>
      </c>
    </row>
    <row r="194" spans="1:3" x14ac:dyDescent="0.25">
      <c r="A194" s="37">
        <v>1129424</v>
      </c>
      <c r="B194" s="53">
        <v>-236963.09</v>
      </c>
      <c r="C194" s="37" t="s">
        <v>3423</v>
      </c>
    </row>
    <row r="195" spans="1:3" x14ac:dyDescent="0.25">
      <c r="A195" s="37">
        <v>1129777</v>
      </c>
      <c r="B195" s="53">
        <v>-104294.88</v>
      </c>
      <c r="C195" s="37" t="s">
        <v>3423</v>
      </c>
    </row>
    <row r="196" spans="1:3" x14ac:dyDescent="0.25">
      <c r="A196" s="37">
        <v>1130102</v>
      </c>
      <c r="B196" s="53">
        <v>-446284</v>
      </c>
      <c r="C196" s="37" t="s">
        <v>3423</v>
      </c>
    </row>
    <row r="197" spans="1:3" x14ac:dyDescent="0.25">
      <c r="A197" s="37">
        <v>1131053</v>
      </c>
      <c r="B197" s="53">
        <v>-2311734.41</v>
      </c>
      <c r="C197" s="37" t="s">
        <v>3423</v>
      </c>
    </row>
    <row r="198" spans="1:3" x14ac:dyDescent="0.25">
      <c r="A198" s="37">
        <v>1131593</v>
      </c>
      <c r="B198" s="53">
        <v>-903812.44</v>
      </c>
      <c r="C198" s="37" t="s">
        <v>3423</v>
      </c>
    </row>
    <row r="199" spans="1:3" x14ac:dyDescent="0.25">
      <c r="A199" s="37">
        <v>1131710</v>
      </c>
      <c r="B199" s="53">
        <v>-1674822</v>
      </c>
      <c r="C199" s="37" t="s">
        <v>3423</v>
      </c>
    </row>
    <row r="200" spans="1:3" x14ac:dyDescent="0.25">
      <c r="A200" s="37">
        <v>1131907</v>
      </c>
      <c r="B200" s="53">
        <v>-60185</v>
      </c>
      <c r="C200" s="37" t="s">
        <v>3423</v>
      </c>
    </row>
    <row r="201" spans="1:3" x14ac:dyDescent="0.25">
      <c r="A201" s="37">
        <v>1132038</v>
      </c>
      <c r="B201" s="53">
        <v>-301614</v>
      </c>
      <c r="C201" s="37" t="s">
        <v>3423</v>
      </c>
    </row>
    <row r="202" spans="1:3" x14ac:dyDescent="0.25">
      <c r="A202" s="37">
        <v>1132408</v>
      </c>
      <c r="B202" s="53">
        <v>-214183.8</v>
      </c>
      <c r="C202" s="37" t="s">
        <v>3423</v>
      </c>
    </row>
    <row r="203" spans="1:3" x14ac:dyDescent="0.25">
      <c r="A203" s="37">
        <v>1133302</v>
      </c>
      <c r="B203" s="53">
        <v>-918734.4</v>
      </c>
      <c r="C203" s="37" t="s">
        <v>3423</v>
      </c>
    </row>
    <row r="204" spans="1:3" x14ac:dyDescent="0.25">
      <c r="A204" s="37">
        <v>1133397</v>
      </c>
      <c r="B204" s="53">
        <v>-4052527.84</v>
      </c>
      <c r="C204" s="37" t="s">
        <v>3423</v>
      </c>
    </row>
    <row r="205" spans="1:3" x14ac:dyDescent="0.25">
      <c r="A205" s="37">
        <v>1133727</v>
      </c>
      <c r="B205" s="53">
        <v>-460873.03</v>
      </c>
      <c r="C205" s="37" t="s">
        <v>3423</v>
      </c>
    </row>
    <row r="206" spans="1:3" x14ac:dyDescent="0.25">
      <c r="A206" s="37">
        <v>1136530</v>
      </c>
      <c r="B206" s="53">
        <v>-472353</v>
      </c>
      <c r="C206" s="37" t="s">
        <v>3423</v>
      </c>
    </row>
    <row r="207" spans="1:3" x14ac:dyDescent="0.25">
      <c r="A207" s="37">
        <v>1136862</v>
      </c>
      <c r="B207" s="53">
        <v>-28170</v>
      </c>
      <c r="C207" s="37" t="s">
        <v>3423</v>
      </c>
    </row>
    <row r="208" spans="1:3" x14ac:dyDescent="0.25">
      <c r="A208" s="37">
        <v>1136870</v>
      </c>
      <c r="B208" s="53">
        <v>-809167.97</v>
      </c>
      <c r="C208" s="37" t="s">
        <v>3423</v>
      </c>
    </row>
    <row r="209" spans="1:3" x14ac:dyDescent="0.25">
      <c r="A209" s="37">
        <v>1139743</v>
      </c>
      <c r="B209" s="53">
        <v>-7062104.1500000004</v>
      </c>
      <c r="C209" s="37" t="s">
        <v>3423</v>
      </c>
    </row>
    <row r="210" spans="1:3" x14ac:dyDescent="0.25">
      <c r="A210" s="37">
        <v>1142656</v>
      </c>
      <c r="B210" s="53">
        <v>-328353</v>
      </c>
      <c r="C210" s="37" t="s">
        <v>3423</v>
      </c>
    </row>
    <row r="211" spans="1:3" x14ac:dyDescent="0.25">
      <c r="A211" s="37">
        <v>1143174</v>
      </c>
      <c r="B211" s="53">
        <v>-551845.74</v>
      </c>
      <c r="C211" s="37" t="s">
        <v>3423</v>
      </c>
    </row>
    <row r="212" spans="1:3" x14ac:dyDescent="0.25">
      <c r="A212" s="37">
        <v>1143337</v>
      </c>
      <c r="B212" s="53">
        <v>-16190158.58</v>
      </c>
      <c r="C212" s="37" t="s">
        <v>3423</v>
      </c>
    </row>
    <row r="213" spans="1:3" x14ac:dyDescent="0.25">
      <c r="A213" s="37">
        <v>1143758</v>
      </c>
      <c r="B213" s="53">
        <v>-450906</v>
      </c>
      <c r="C213" s="37" t="s">
        <v>3423</v>
      </c>
    </row>
    <row r="214" spans="1:3" x14ac:dyDescent="0.25">
      <c r="A214" s="37">
        <v>1144143</v>
      </c>
      <c r="B214" s="53">
        <v>-98350</v>
      </c>
      <c r="C214" s="37" t="s">
        <v>3423</v>
      </c>
    </row>
    <row r="215" spans="1:3" x14ac:dyDescent="0.25">
      <c r="A215" s="37">
        <v>1144144</v>
      </c>
      <c r="B215" s="53">
        <v>-6398926.5800000001</v>
      </c>
      <c r="C215" s="37" t="s">
        <v>3423</v>
      </c>
    </row>
    <row r="216" spans="1:3" x14ac:dyDescent="0.25">
      <c r="A216" s="37">
        <v>1144503</v>
      </c>
      <c r="B216" s="53">
        <v>-8632144.3399999999</v>
      </c>
      <c r="C216" s="37" t="s">
        <v>3423</v>
      </c>
    </row>
    <row r="217" spans="1:3" x14ac:dyDescent="0.25">
      <c r="A217" s="37">
        <v>1144754</v>
      </c>
      <c r="B217" s="53">
        <v>-217173.24</v>
      </c>
      <c r="C217" s="37" t="s">
        <v>3423</v>
      </c>
    </row>
    <row r="218" spans="1:3" x14ac:dyDescent="0.25">
      <c r="A218" s="37">
        <v>1144903</v>
      </c>
      <c r="B218" s="53">
        <v>-238866</v>
      </c>
      <c r="C218" s="37" t="s">
        <v>3423</v>
      </c>
    </row>
    <row r="219" spans="1:3" x14ac:dyDescent="0.25">
      <c r="A219" s="37">
        <v>1145593</v>
      </c>
      <c r="B219" s="53">
        <v>-106631.95</v>
      </c>
      <c r="C219" s="37" t="s">
        <v>3423</v>
      </c>
    </row>
    <row r="220" spans="1:3" x14ac:dyDescent="0.25">
      <c r="A220" s="37">
        <v>1145671</v>
      </c>
      <c r="B220" s="53">
        <v>-314727.02</v>
      </c>
      <c r="C220" s="37" t="s">
        <v>3423</v>
      </c>
    </row>
    <row r="221" spans="1:3" x14ac:dyDescent="0.25">
      <c r="A221" s="37">
        <v>1146925</v>
      </c>
      <c r="B221" s="53">
        <v>-11076</v>
      </c>
      <c r="C221" s="37" t="s">
        <v>3423</v>
      </c>
    </row>
    <row r="222" spans="1:3" x14ac:dyDescent="0.25">
      <c r="A222" s="37">
        <v>1147528</v>
      </c>
      <c r="B222" s="53">
        <v>-31698</v>
      </c>
      <c r="C222" s="37" t="s">
        <v>3423</v>
      </c>
    </row>
    <row r="223" spans="1:3" x14ac:dyDescent="0.25">
      <c r="A223" s="37">
        <v>1147541</v>
      </c>
      <c r="B223" s="53">
        <v>-4752431.8499999996</v>
      </c>
      <c r="C223" s="37" t="s">
        <v>3423</v>
      </c>
    </row>
    <row r="224" spans="1:3" x14ac:dyDescent="0.25">
      <c r="A224" s="37">
        <v>1147542</v>
      </c>
      <c r="B224" s="53">
        <v>-11562629.9</v>
      </c>
      <c r="C224" s="37" t="s">
        <v>3423</v>
      </c>
    </row>
    <row r="225" spans="1:3" x14ac:dyDescent="0.25">
      <c r="A225" s="37">
        <v>1147543</v>
      </c>
      <c r="B225" s="53">
        <v>-2943112.75</v>
      </c>
      <c r="C225" s="37" t="s">
        <v>3423</v>
      </c>
    </row>
    <row r="226" spans="1:3" x14ac:dyDescent="0.25">
      <c r="A226" s="37">
        <v>1147624</v>
      </c>
      <c r="B226" s="53">
        <v>-1424588</v>
      </c>
      <c r="C226" s="37" t="s">
        <v>3423</v>
      </c>
    </row>
    <row r="227" spans="1:3" x14ac:dyDescent="0.25">
      <c r="A227" s="37">
        <v>1148047</v>
      </c>
      <c r="B227" s="53">
        <v>-418200</v>
      </c>
      <c r="C227" s="37" t="s">
        <v>3423</v>
      </c>
    </row>
    <row r="228" spans="1:3" x14ac:dyDescent="0.25">
      <c r="A228" s="37">
        <v>1148263</v>
      </c>
      <c r="B228" s="53">
        <v>-50000</v>
      </c>
      <c r="C228" s="37" t="s">
        <v>3423</v>
      </c>
    </row>
    <row r="229" spans="1:3" x14ac:dyDescent="0.25">
      <c r="A229" s="37">
        <v>1148770</v>
      </c>
      <c r="B229" s="53">
        <v>-1270095.74</v>
      </c>
      <c r="C229" s="37" t="s">
        <v>3423</v>
      </c>
    </row>
    <row r="230" spans="1:3" x14ac:dyDescent="0.25">
      <c r="A230" s="37">
        <v>1148951</v>
      </c>
      <c r="B230" s="53">
        <v>-6757923.7800000003</v>
      </c>
      <c r="C230" s="37" t="s">
        <v>3423</v>
      </c>
    </row>
    <row r="231" spans="1:3" x14ac:dyDescent="0.25">
      <c r="A231" s="37">
        <v>1149523</v>
      </c>
      <c r="B231" s="53">
        <v>-61401</v>
      </c>
      <c r="C231" s="37" t="s">
        <v>3423</v>
      </c>
    </row>
    <row r="232" spans="1:3" x14ac:dyDescent="0.25">
      <c r="A232" s="37">
        <v>1151563</v>
      </c>
      <c r="B232" s="53">
        <v>-6628602.9000000004</v>
      </c>
      <c r="C232" s="37" t="s">
        <v>3423</v>
      </c>
    </row>
    <row r="233" spans="1:3" x14ac:dyDescent="0.25">
      <c r="A233" s="37">
        <v>1151572</v>
      </c>
      <c r="B233" s="53">
        <v>-26238</v>
      </c>
      <c r="C233" s="37" t="s">
        <v>3423</v>
      </c>
    </row>
    <row r="234" spans="1:3" x14ac:dyDescent="0.25">
      <c r="A234" s="37">
        <v>1151685</v>
      </c>
      <c r="B234" s="53">
        <v>-18962432.859999999</v>
      </c>
      <c r="C234" s="37" t="s">
        <v>3423</v>
      </c>
    </row>
    <row r="235" spans="1:3" x14ac:dyDescent="0.25">
      <c r="A235" s="37">
        <v>1151875</v>
      </c>
      <c r="B235" s="53">
        <v>-3883476</v>
      </c>
      <c r="C235" s="37" t="s">
        <v>3423</v>
      </c>
    </row>
    <row r="236" spans="1:3" x14ac:dyDescent="0.25">
      <c r="A236" s="37">
        <v>1153043</v>
      </c>
      <c r="B236" s="53">
        <v>-25131.599999999999</v>
      </c>
      <c r="C236" s="37" t="s">
        <v>3423</v>
      </c>
    </row>
    <row r="237" spans="1:3" x14ac:dyDescent="0.25">
      <c r="A237" s="37">
        <v>1153115</v>
      </c>
      <c r="B237" s="53">
        <v>-305337.65999999997</v>
      </c>
      <c r="C237" s="37" t="s">
        <v>3423</v>
      </c>
    </row>
    <row r="238" spans="1:3" x14ac:dyDescent="0.25">
      <c r="A238" s="37">
        <v>1153991</v>
      </c>
      <c r="B238" s="53">
        <v>-3126204.98</v>
      </c>
      <c r="C238" s="37" t="s">
        <v>3423</v>
      </c>
    </row>
    <row r="239" spans="1:3" x14ac:dyDescent="0.25">
      <c r="A239" s="37">
        <v>1154017</v>
      </c>
      <c r="B239" s="53">
        <v>-330423.3</v>
      </c>
      <c r="C239" s="37" t="s">
        <v>3423</v>
      </c>
    </row>
    <row r="240" spans="1:3" x14ac:dyDescent="0.25">
      <c r="A240" s="37">
        <v>1154021</v>
      </c>
      <c r="B240" s="53">
        <v>-25359.63</v>
      </c>
      <c r="C240" s="37" t="s">
        <v>3423</v>
      </c>
    </row>
    <row r="241" spans="1:3" x14ac:dyDescent="0.25">
      <c r="A241" s="37">
        <v>1154420</v>
      </c>
      <c r="B241" s="53">
        <v>-308664</v>
      </c>
      <c r="C241" s="37" t="s">
        <v>3423</v>
      </c>
    </row>
    <row r="242" spans="1:3" x14ac:dyDescent="0.25">
      <c r="A242" s="37">
        <v>1154659</v>
      </c>
      <c r="B242" s="53">
        <v>-1220468</v>
      </c>
      <c r="C242" s="37" t="s">
        <v>3423</v>
      </c>
    </row>
    <row r="243" spans="1:3" x14ac:dyDescent="0.25">
      <c r="A243" s="37">
        <v>1154718</v>
      </c>
      <c r="B243" s="53">
        <v>-162973.79999999999</v>
      </c>
      <c r="C243" s="37" t="s">
        <v>3423</v>
      </c>
    </row>
    <row r="244" spans="1:3" x14ac:dyDescent="0.25">
      <c r="A244" s="37">
        <v>1154915</v>
      </c>
      <c r="B244" s="53">
        <v>-10752</v>
      </c>
      <c r="C244" s="37" t="s">
        <v>3423</v>
      </c>
    </row>
    <row r="245" spans="1:3" x14ac:dyDescent="0.25">
      <c r="A245" s="37">
        <v>1154919</v>
      </c>
      <c r="B245" s="53">
        <v>-1888969.2</v>
      </c>
      <c r="C245" s="37" t="s">
        <v>3423</v>
      </c>
    </row>
    <row r="246" spans="1:3" x14ac:dyDescent="0.25">
      <c r="A246" s="37">
        <v>1156574</v>
      </c>
      <c r="B246" s="53">
        <v>-857148</v>
      </c>
      <c r="C246" s="37" t="s">
        <v>3423</v>
      </c>
    </row>
    <row r="247" spans="1:3" x14ac:dyDescent="0.25">
      <c r="A247" s="37">
        <v>1156637</v>
      </c>
      <c r="B247" s="53">
        <v>-249800</v>
      </c>
      <c r="C247" s="37" t="s">
        <v>3423</v>
      </c>
    </row>
    <row r="248" spans="1:3" x14ac:dyDescent="0.25">
      <c r="A248" s="37">
        <v>1157569</v>
      </c>
      <c r="B248" s="53">
        <v>-23240000</v>
      </c>
      <c r="C248" s="37" t="s">
        <v>3423</v>
      </c>
    </row>
    <row r="249" spans="1:3" x14ac:dyDescent="0.25">
      <c r="A249" s="37">
        <v>1157582</v>
      </c>
      <c r="B249" s="53">
        <v>-9046851.6899999995</v>
      </c>
      <c r="C249" s="37" t="s">
        <v>3423</v>
      </c>
    </row>
    <row r="250" spans="1:3" x14ac:dyDescent="0.25">
      <c r="A250" s="37">
        <v>1157914</v>
      </c>
      <c r="B250" s="53">
        <v>-1022736</v>
      </c>
      <c r="C250" s="37" t="s">
        <v>3423</v>
      </c>
    </row>
    <row r="251" spans="1:3" x14ac:dyDescent="0.25">
      <c r="A251" s="37">
        <v>1157916</v>
      </c>
      <c r="B251" s="53">
        <v>-65015395.719999999</v>
      </c>
      <c r="C251" s="37" t="s">
        <v>3423</v>
      </c>
    </row>
    <row r="252" spans="1:3" x14ac:dyDescent="0.25">
      <c r="A252" s="37">
        <v>1158216</v>
      </c>
      <c r="B252" s="53">
        <v>-133308</v>
      </c>
      <c r="C252" s="37" t="s">
        <v>3423</v>
      </c>
    </row>
    <row r="253" spans="1:3" x14ac:dyDescent="0.25">
      <c r="A253" s="37">
        <v>1158703</v>
      </c>
      <c r="B253" s="53">
        <v>-1198496</v>
      </c>
      <c r="C253" s="37" t="s">
        <v>3423</v>
      </c>
    </row>
    <row r="254" spans="1:3" x14ac:dyDescent="0.25">
      <c r="A254" s="37">
        <v>1158914</v>
      </c>
      <c r="B254" s="53">
        <v>-194166</v>
      </c>
      <c r="C254" s="37" t="s">
        <v>3423</v>
      </c>
    </row>
    <row r="255" spans="1:3" x14ac:dyDescent="0.25">
      <c r="A255" s="37">
        <v>1159172</v>
      </c>
      <c r="B255" s="53">
        <v>-907500</v>
      </c>
      <c r="C255" s="37" t="s">
        <v>3423</v>
      </c>
    </row>
    <row r="256" spans="1:3" x14ac:dyDescent="0.25">
      <c r="A256" s="37">
        <v>1160019</v>
      </c>
      <c r="B256" s="53">
        <v>-2213460.04</v>
      </c>
      <c r="C256" s="37" t="s">
        <v>3423</v>
      </c>
    </row>
    <row r="257" spans="1:3" x14ac:dyDescent="0.25">
      <c r="A257" s="37">
        <v>1160123</v>
      </c>
      <c r="B257" s="53">
        <v>-5670</v>
      </c>
      <c r="C257" s="37" t="s">
        <v>3423</v>
      </c>
    </row>
    <row r="258" spans="1:3" x14ac:dyDescent="0.25">
      <c r="A258" s="37">
        <v>1160345</v>
      </c>
      <c r="B258" s="53">
        <v>-13464</v>
      </c>
      <c r="C258" s="37" t="s">
        <v>3423</v>
      </c>
    </row>
    <row r="259" spans="1:3" x14ac:dyDescent="0.25">
      <c r="A259" s="37">
        <v>1161165</v>
      </c>
      <c r="B259" s="53">
        <v>-2938562.8</v>
      </c>
      <c r="C259" s="37" t="s">
        <v>3423</v>
      </c>
    </row>
    <row r="260" spans="1:3" x14ac:dyDescent="0.25">
      <c r="A260" s="37">
        <v>1161241</v>
      </c>
      <c r="B260" s="53">
        <v>-17040</v>
      </c>
      <c r="C260" s="37" t="s">
        <v>3423</v>
      </c>
    </row>
    <row r="261" spans="1:3" x14ac:dyDescent="0.25">
      <c r="A261" s="37">
        <v>1161337</v>
      </c>
      <c r="B261" s="53">
        <v>-281520</v>
      </c>
      <c r="C261" s="37" t="s">
        <v>3423</v>
      </c>
    </row>
    <row r="262" spans="1:3" x14ac:dyDescent="0.25">
      <c r="A262" s="37">
        <v>1161343</v>
      </c>
      <c r="B262" s="53">
        <v>-469180.32</v>
      </c>
      <c r="C262" s="37" t="s">
        <v>3423</v>
      </c>
    </row>
    <row r="263" spans="1:3" x14ac:dyDescent="0.25">
      <c r="A263" s="37">
        <v>1161651</v>
      </c>
      <c r="B263" s="53">
        <v>-846395.24</v>
      </c>
      <c r="C263" s="37" t="s">
        <v>3423</v>
      </c>
    </row>
    <row r="264" spans="1:3" x14ac:dyDescent="0.25">
      <c r="A264" s="37">
        <v>1162110</v>
      </c>
      <c r="B264" s="53">
        <v>-553222.40000000002</v>
      </c>
      <c r="C264" s="37" t="s">
        <v>3423</v>
      </c>
    </row>
    <row r="265" spans="1:3" x14ac:dyDescent="0.25">
      <c r="A265" s="37">
        <v>1162444</v>
      </c>
      <c r="B265" s="53">
        <v>-2494573.04</v>
      </c>
      <c r="C265" s="37" t="s">
        <v>3423</v>
      </c>
    </row>
    <row r="266" spans="1:3" x14ac:dyDescent="0.25">
      <c r="A266" s="37">
        <v>1162666</v>
      </c>
      <c r="B266" s="53">
        <v>-9717770.4000000004</v>
      </c>
      <c r="C266" s="37" t="s">
        <v>3423</v>
      </c>
    </row>
    <row r="267" spans="1:3" x14ac:dyDescent="0.25">
      <c r="A267" s="37">
        <v>1162918</v>
      </c>
      <c r="B267" s="53">
        <v>-3715760.05</v>
      </c>
      <c r="C267" s="37" t="s">
        <v>3423</v>
      </c>
    </row>
    <row r="268" spans="1:3" x14ac:dyDescent="0.25">
      <c r="A268" s="37">
        <v>1163167</v>
      </c>
      <c r="B268" s="53">
        <v>-80938.8</v>
      </c>
      <c r="C268" s="37" t="s">
        <v>3423</v>
      </c>
    </row>
    <row r="269" spans="1:3" x14ac:dyDescent="0.25">
      <c r="A269" s="37">
        <v>1163750</v>
      </c>
      <c r="B269" s="53">
        <v>-240192</v>
      </c>
      <c r="C269" s="37" t="s">
        <v>3423</v>
      </c>
    </row>
    <row r="270" spans="1:3" x14ac:dyDescent="0.25">
      <c r="A270" s="37">
        <v>1163902</v>
      </c>
      <c r="B270" s="53">
        <v>-6828136.3300000001</v>
      </c>
      <c r="C270" s="37" t="s">
        <v>3423</v>
      </c>
    </row>
    <row r="271" spans="1:3" x14ac:dyDescent="0.25">
      <c r="A271" s="37">
        <v>1164057</v>
      </c>
      <c r="B271" s="53">
        <v>-315550.24</v>
      </c>
      <c r="C271" s="37" t="s">
        <v>3423</v>
      </c>
    </row>
    <row r="272" spans="1:3" x14ac:dyDescent="0.25">
      <c r="A272" s="37">
        <v>1164115</v>
      </c>
      <c r="B272" s="53">
        <v>-2909725.5</v>
      </c>
      <c r="C272" s="37" t="s">
        <v>3423</v>
      </c>
    </row>
    <row r="273" spans="1:3" x14ac:dyDescent="0.25">
      <c r="A273" s="37">
        <v>1164116</v>
      </c>
      <c r="B273" s="53">
        <v>-940739.74</v>
      </c>
      <c r="C273" s="37" t="s">
        <v>3423</v>
      </c>
    </row>
    <row r="274" spans="1:3" x14ac:dyDescent="0.25">
      <c r="A274" s="37">
        <v>1164498</v>
      </c>
      <c r="B274" s="53">
        <v>-873589.84</v>
      </c>
      <c r="C274" s="37" t="s">
        <v>3423</v>
      </c>
    </row>
    <row r="275" spans="1:3" x14ac:dyDescent="0.25">
      <c r="A275" s="37">
        <v>1165424</v>
      </c>
      <c r="B275" s="53">
        <v>-1038296.5</v>
      </c>
      <c r="C275" s="37" t="s">
        <v>3423</v>
      </c>
    </row>
    <row r="276" spans="1:3" x14ac:dyDescent="0.25">
      <c r="A276" s="37">
        <v>1166281</v>
      </c>
      <c r="B276" s="53">
        <v>-163685.62</v>
      </c>
      <c r="C276" s="37" t="s">
        <v>3423</v>
      </c>
    </row>
    <row r="277" spans="1:3" x14ac:dyDescent="0.25">
      <c r="A277" s="37">
        <v>1166632</v>
      </c>
      <c r="B277" s="53">
        <v>-208416</v>
      </c>
      <c r="C277" s="37" t="s">
        <v>3423</v>
      </c>
    </row>
    <row r="278" spans="1:3" x14ac:dyDescent="0.25">
      <c r="A278" s="37">
        <v>1166925</v>
      </c>
      <c r="B278" s="53">
        <v>-398954.4</v>
      </c>
      <c r="C278" s="37" t="s">
        <v>3423</v>
      </c>
    </row>
    <row r="279" spans="1:3" x14ac:dyDescent="0.25">
      <c r="A279" s="37">
        <v>1167161</v>
      </c>
      <c r="B279" s="53">
        <v>-172200</v>
      </c>
      <c r="C279" s="37" t="s">
        <v>3423</v>
      </c>
    </row>
    <row r="280" spans="1:3" x14ac:dyDescent="0.25">
      <c r="A280" s="37">
        <v>1167412</v>
      </c>
      <c r="B280" s="53">
        <v>-162608.38</v>
      </c>
      <c r="C280" s="37" t="s">
        <v>3423</v>
      </c>
    </row>
    <row r="281" spans="1:3" x14ac:dyDescent="0.25">
      <c r="A281" s="37">
        <v>1168035</v>
      </c>
      <c r="B281" s="53">
        <v>-13509919.640000001</v>
      </c>
      <c r="C281" s="37" t="s">
        <v>3423</v>
      </c>
    </row>
    <row r="282" spans="1:3" x14ac:dyDescent="0.25">
      <c r="A282" s="37">
        <v>1168167</v>
      </c>
      <c r="B282" s="53">
        <v>-362636</v>
      </c>
      <c r="C282" s="37" t="s">
        <v>3423</v>
      </c>
    </row>
    <row r="283" spans="1:3" x14ac:dyDescent="0.25">
      <c r="A283" s="37">
        <v>1168238</v>
      </c>
      <c r="B283" s="53">
        <v>-4380</v>
      </c>
      <c r="C283" s="37" t="s">
        <v>3423</v>
      </c>
    </row>
    <row r="284" spans="1:3" x14ac:dyDescent="0.25">
      <c r="A284" s="37">
        <v>1168506</v>
      </c>
      <c r="B284" s="53">
        <v>-1290240</v>
      </c>
      <c r="C284" s="37" t="s">
        <v>3423</v>
      </c>
    </row>
    <row r="285" spans="1:3" x14ac:dyDescent="0.25">
      <c r="A285" s="37">
        <v>1168639</v>
      </c>
      <c r="B285" s="53">
        <v>-9604264.4000000004</v>
      </c>
      <c r="C285" s="37" t="s">
        <v>3423</v>
      </c>
    </row>
    <row r="286" spans="1:3" x14ac:dyDescent="0.25">
      <c r="A286" s="37">
        <v>1169270</v>
      </c>
      <c r="B286" s="53">
        <v>-1089687.6000000001</v>
      </c>
      <c r="C286" s="37" t="s">
        <v>3423</v>
      </c>
    </row>
    <row r="287" spans="1:3" x14ac:dyDescent="0.25">
      <c r="A287" s="37">
        <v>1169342</v>
      </c>
      <c r="B287" s="53">
        <v>-552119</v>
      </c>
      <c r="C287" s="37" t="s">
        <v>3423</v>
      </c>
    </row>
    <row r="288" spans="1:3" x14ac:dyDescent="0.25">
      <c r="A288" s="37">
        <v>1169801</v>
      </c>
      <c r="B288" s="53">
        <v>-858155.87</v>
      </c>
      <c r="C288" s="37" t="s">
        <v>3423</v>
      </c>
    </row>
    <row r="289" spans="1:3" x14ac:dyDescent="0.25">
      <c r="A289" s="37">
        <v>1170478</v>
      </c>
      <c r="B289" s="53">
        <v>-1054172.71</v>
      </c>
      <c r="C289" s="37" t="s">
        <v>3423</v>
      </c>
    </row>
    <row r="290" spans="1:3" x14ac:dyDescent="0.25">
      <c r="A290" s="37">
        <v>1170607</v>
      </c>
      <c r="B290" s="53">
        <v>-3171186</v>
      </c>
      <c r="C290" s="37" t="s">
        <v>3423</v>
      </c>
    </row>
    <row r="291" spans="1:3" x14ac:dyDescent="0.25">
      <c r="A291" s="37">
        <v>1170732</v>
      </c>
      <c r="B291" s="53">
        <v>-253692</v>
      </c>
      <c r="C291" s="37" t="s">
        <v>3423</v>
      </c>
    </row>
    <row r="292" spans="1:3" x14ac:dyDescent="0.25">
      <c r="A292" s="37">
        <v>1170959</v>
      </c>
      <c r="B292" s="53">
        <v>-92848</v>
      </c>
      <c r="C292" s="37" t="s">
        <v>3423</v>
      </c>
    </row>
    <row r="293" spans="1:3" x14ac:dyDescent="0.25">
      <c r="A293" s="37">
        <v>1171237</v>
      </c>
      <c r="B293" s="53">
        <v>-4958831.9800000004</v>
      </c>
      <c r="C293" s="37" t="s">
        <v>3423</v>
      </c>
    </row>
    <row r="294" spans="1:3" x14ac:dyDescent="0.25">
      <c r="A294" s="37">
        <v>1172645</v>
      </c>
      <c r="B294" s="53">
        <v>-468171.6</v>
      </c>
      <c r="C294" s="37" t="s">
        <v>3423</v>
      </c>
    </row>
    <row r="295" spans="1:3" x14ac:dyDescent="0.25">
      <c r="A295" s="37">
        <v>1173080</v>
      </c>
      <c r="B295" s="53">
        <v>-250642.56</v>
      </c>
      <c r="C295" s="37" t="s">
        <v>3423</v>
      </c>
    </row>
    <row r="296" spans="1:3" x14ac:dyDescent="0.25">
      <c r="A296" s="37">
        <v>1173143</v>
      </c>
      <c r="B296" s="53">
        <v>-100015</v>
      </c>
      <c r="C296" s="37" t="s">
        <v>3423</v>
      </c>
    </row>
    <row r="297" spans="1:3" x14ac:dyDescent="0.25">
      <c r="A297" s="37">
        <v>1173688</v>
      </c>
      <c r="B297" s="53">
        <v>-4246574.84</v>
      </c>
      <c r="C297" s="37" t="s">
        <v>3423</v>
      </c>
    </row>
    <row r="298" spans="1:3" x14ac:dyDescent="0.25">
      <c r="A298" s="37">
        <v>1173888</v>
      </c>
      <c r="B298" s="53">
        <v>-144663.96</v>
      </c>
      <c r="C298" s="37" t="s">
        <v>3423</v>
      </c>
    </row>
    <row r="299" spans="1:3" x14ac:dyDescent="0.25">
      <c r="A299" s="37">
        <v>1174058</v>
      </c>
      <c r="B299" s="53">
        <v>-422907.6</v>
      </c>
      <c r="C299" s="37" t="s">
        <v>3423</v>
      </c>
    </row>
    <row r="300" spans="1:3" x14ac:dyDescent="0.25">
      <c r="A300" s="37">
        <v>1174061</v>
      </c>
      <c r="B300" s="53">
        <v>-69864</v>
      </c>
      <c r="C300" s="37" t="s">
        <v>3423</v>
      </c>
    </row>
    <row r="301" spans="1:3" x14ac:dyDescent="0.25">
      <c r="A301" s="37">
        <v>1174063</v>
      </c>
      <c r="B301" s="53">
        <v>-89200</v>
      </c>
      <c r="C301" s="37" t="s">
        <v>3423</v>
      </c>
    </row>
    <row r="302" spans="1:3" x14ac:dyDescent="0.25">
      <c r="A302" s="37">
        <v>1174192</v>
      </c>
      <c r="B302" s="53">
        <v>-600984</v>
      </c>
      <c r="C302" s="37" t="s">
        <v>3423</v>
      </c>
    </row>
    <row r="303" spans="1:3" x14ac:dyDescent="0.25">
      <c r="A303" s="37">
        <v>1174456</v>
      </c>
      <c r="B303" s="53">
        <v>-31087</v>
      </c>
      <c r="C303" s="37" t="s">
        <v>3423</v>
      </c>
    </row>
    <row r="304" spans="1:3" x14ac:dyDescent="0.25">
      <c r="A304" s="37">
        <v>1174489</v>
      </c>
      <c r="B304" s="53">
        <v>-114790.87</v>
      </c>
      <c r="C304" s="37" t="s">
        <v>3423</v>
      </c>
    </row>
    <row r="305" spans="1:3" x14ac:dyDescent="0.25">
      <c r="A305" s="37">
        <v>1174490</v>
      </c>
      <c r="B305" s="53">
        <v>-36961571.520000003</v>
      </c>
      <c r="C305" s="37" t="s">
        <v>3423</v>
      </c>
    </row>
    <row r="306" spans="1:3" x14ac:dyDescent="0.25">
      <c r="A306" s="37">
        <v>1175504</v>
      </c>
      <c r="B306" s="53">
        <v>-10000</v>
      </c>
      <c r="C306" s="37" t="s">
        <v>3423</v>
      </c>
    </row>
    <row r="307" spans="1:3" x14ac:dyDescent="0.25">
      <c r="A307" s="37">
        <v>1175601</v>
      </c>
      <c r="B307" s="53">
        <v>-50000</v>
      </c>
      <c r="C307" s="37" t="s">
        <v>3423</v>
      </c>
    </row>
    <row r="308" spans="1:3" x14ac:dyDescent="0.25">
      <c r="A308" s="37">
        <v>1175886</v>
      </c>
      <c r="B308" s="53">
        <v>-43740992.840000004</v>
      </c>
      <c r="C308" s="37" t="s">
        <v>3423</v>
      </c>
    </row>
    <row r="309" spans="1:3" x14ac:dyDescent="0.25">
      <c r="A309" s="37">
        <v>1175892</v>
      </c>
      <c r="B309" s="53">
        <v>-6687463.71</v>
      </c>
      <c r="C309" s="37" t="s">
        <v>3423</v>
      </c>
    </row>
    <row r="310" spans="1:3" x14ac:dyDescent="0.25">
      <c r="A310" s="37">
        <v>1176038</v>
      </c>
      <c r="B310" s="53">
        <v>-327777</v>
      </c>
      <c r="C310" s="37" t="s">
        <v>3423</v>
      </c>
    </row>
    <row r="311" spans="1:3" x14ac:dyDescent="0.25">
      <c r="A311" s="37">
        <v>1176042</v>
      </c>
      <c r="B311" s="53">
        <v>-5173.2</v>
      </c>
      <c r="C311" s="37" t="s">
        <v>3423</v>
      </c>
    </row>
    <row r="312" spans="1:3" x14ac:dyDescent="0.25">
      <c r="A312" s="37">
        <v>1176518</v>
      </c>
      <c r="B312" s="53">
        <v>-84924</v>
      </c>
      <c r="C312" s="37" t="s">
        <v>3423</v>
      </c>
    </row>
    <row r="313" spans="1:3" x14ac:dyDescent="0.25">
      <c r="A313" s="37">
        <v>1177585</v>
      </c>
      <c r="B313" s="53">
        <v>-170344</v>
      </c>
      <c r="C313" s="37" t="s">
        <v>3423</v>
      </c>
    </row>
    <row r="314" spans="1:3" x14ac:dyDescent="0.25">
      <c r="A314" s="37">
        <v>1177825</v>
      </c>
      <c r="B314" s="53">
        <v>-2062866</v>
      </c>
      <c r="C314" s="37" t="s">
        <v>3423</v>
      </c>
    </row>
    <row r="315" spans="1:3" x14ac:dyDescent="0.25">
      <c r="A315" s="37">
        <v>1178139</v>
      </c>
      <c r="B315" s="53">
        <v>-166419.20000000001</v>
      </c>
      <c r="C315" s="37" t="s">
        <v>3423</v>
      </c>
    </row>
    <row r="316" spans="1:3" x14ac:dyDescent="0.25">
      <c r="A316" s="37">
        <v>1178312</v>
      </c>
      <c r="B316" s="53">
        <v>-690936</v>
      </c>
      <c r="C316" s="37" t="s">
        <v>3423</v>
      </c>
    </row>
    <row r="317" spans="1:3" x14ac:dyDescent="0.25">
      <c r="A317" s="37">
        <v>1178343</v>
      </c>
      <c r="B317" s="53">
        <v>-25793121.190000001</v>
      </c>
      <c r="C317" s="37" t="s">
        <v>3423</v>
      </c>
    </row>
    <row r="318" spans="1:3" x14ac:dyDescent="0.25">
      <c r="A318" s="37">
        <v>1178579</v>
      </c>
      <c r="B318" s="53">
        <v>-46284</v>
      </c>
      <c r="C318" s="37" t="s">
        <v>3423</v>
      </c>
    </row>
    <row r="319" spans="1:3" x14ac:dyDescent="0.25">
      <c r="A319" s="37">
        <v>1178679</v>
      </c>
      <c r="B319" s="53">
        <v>-4580664.4800000004</v>
      </c>
      <c r="C319" s="37" t="s">
        <v>3423</v>
      </c>
    </row>
    <row r="320" spans="1:3" x14ac:dyDescent="0.25">
      <c r="A320" s="37">
        <v>1179177</v>
      </c>
      <c r="B320" s="53">
        <v>-115000</v>
      </c>
      <c r="C320" s="37" t="s">
        <v>3423</v>
      </c>
    </row>
    <row r="321" spans="1:3" x14ac:dyDescent="0.25">
      <c r="A321" s="37">
        <v>1179553</v>
      </c>
      <c r="B321" s="53">
        <v>-35356444</v>
      </c>
      <c r="C321" s="37" t="s">
        <v>3423</v>
      </c>
    </row>
    <row r="322" spans="1:3" x14ac:dyDescent="0.25">
      <c r="A322" s="37">
        <v>1179919</v>
      </c>
      <c r="B322" s="53">
        <v>-326143.12</v>
      </c>
      <c r="C322" s="37" t="s">
        <v>3423</v>
      </c>
    </row>
    <row r="323" spans="1:3" x14ac:dyDescent="0.25">
      <c r="A323" s="37">
        <v>1180715</v>
      </c>
      <c r="B323" s="53">
        <v>-940738.56000000006</v>
      </c>
      <c r="C323" s="37" t="s">
        <v>3423</v>
      </c>
    </row>
    <row r="324" spans="1:3" x14ac:dyDescent="0.25">
      <c r="A324" s="37">
        <v>1180717</v>
      </c>
      <c r="B324" s="53">
        <v>-20586</v>
      </c>
      <c r="C324" s="37" t="s">
        <v>3423</v>
      </c>
    </row>
    <row r="325" spans="1:3" x14ac:dyDescent="0.25">
      <c r="A325" s="37">
        <v>1181198</v>
      </c>
      <c r="B325" s="53">
        <v>-34772</v>
      </c>
      <c r="C325" s="37" t="s">
        <v>3423</v>
      </c>
    </row>
    <row r="326" spans="1:3" x14ac:dyDescent="0.25">
      <c r="A326" s="37">
        <v>1181581</v>
      </c>
      <c r="B326" s="53">
        <v>-600724</v>
      </c>
      <c r="C326" s="37" t="s">
        <v>3423</v>
      </c>
    </row>
    <row r="327" spans="1:3" x14ac:dyDescent="0.25">
      <c r="A327" s="37">
        <v>1181889</v>
      </c>
      <c r="B327" s="53">
        <v>-83486.45</v>
      </c>
      <c r="C327" s="37" t="s">
        <v>3423</v>
      </c>
    </row>
    <row r="328" spans="1:3" x14ac:dyDescent="0.25">
      <c r="A328" s="37">
        <v>1182160</v>
      </c>
      <c r="B328" s="53">
        <v>-247020</v>
      </c>
      <c r="C328" s="37" t="s">
        <v>3423</v>
      </c>
    </row>
    <row r="329" spans="1:3" x14ac:dyDescent="0.25">
      <c r="A329" s="37">
        <v>1182575</v>
      </c>
      <c r="B329" s="53">
        <v>-9504</v>
      </c>
      <c r="C329" s="37" t="s">
        <v>3423</v>
      </c>
    </row>
    <row r="330" spans="1:3" x14ac:dyDescent="0.25">
      <c r="A330" s="37">
        <v>1182694</v>
      </c>
      <c r="B330" s="53">
        <v>-22679.85</v>
      </c>
      <c r="C330" s="37" t="s">
        <v>3423</v>
      </c>
    </row>
    <row r="331" spans="1:3" x14ac:dyDescent="0.25">
      <c r="A331" s="37">
        <v>1182881</v>
      </c>
      <c r="B331" s="53">
        <v>-1396930.91</v>
      </c>
      <c r="C331" s="37" t="s">
        <v>3423</v>
      </c>
    </row>
    <row r="332" spans="1:3" x14ac:dyDescent="0.25">
      <c r="A332" s="37">
        <v>1182922</v>
      </c>
      <c r="B332" s="53">
        <v>-1008012.48</v>
      </c>
      <c r="C332" s="37" t="s">
        <v>3423</v>
      </c>
    </row>
    <row r="333" spans="1:3" x14ac:dyDescent="0.25">
      <c r="A333" s="37">
        <v>1182965</v>
      </c>
      <c r="B333" s="53">
        <v>-194620</v>
      </c>
      <c r="C333" s="37" t="s">
        <v>3423</v>
      </c>
    </row>
    <row r="334" spans="1:3" x14ac:dyDescent="0.25">
      <c r="A334" s="37">
        <v>1183089</v>
      </c>
      <c r="B334" s="53">
        <v>-298504.2</v>
      </c>
      <c r="C334" s="37" t="s">
        <v>3423</v>
      </c>
    </row>
    <row r="335" spans="1:3" x14ac:dyDescent="0.25">
      <c r="A335" s="37">
        <v>1183200</v>
      </c>
      <c r="B335" s="53">
        <v>-3360</v>
      </c>
      <c r="C335" s="37" t="s">
        <v>3423</v>
      </c>
    </row>
    <row r="336" spans="1:3" x14ac:dyDescent="0.25">
      <c r="A336" s="37">
        <v>1183304</v>
      </c>
      <c r="B336" s="53">
        <v>-613626.57999999996</v>
      </c>
      <c r="C336" s="37" t="s">
        <v>3423</v>
      </c>
    </row>
    <row r="337" spans="1:3" x14ac:dyDescent="0.25">
      <c r="A337" s="37">
        <v>1183501</v>
      </c>
      <c r="B337" s="53">
        <v>-21623.83</v>
      </c>
      <c r="C337" s="37" t="s">
        <v>3423</v>
      </c>
    </row>
    <row r="338" spans="1:3" x14ac:dyDescent="0.25">
      <c r="A338" s="37">
        <v>1183686</v>
      </c>
      <c r="B338" s="53">
        <v>-673808.4</v>
      </c>
      <c r="C338" s="37" t="s">
        <v>3423</v>
      </c>
    </row>
    <row r="339" spans="1:3" x14ac:dyDescent="0.25">
      <c r="A339" s="37">
        <v>1183784</v>
      </c>
      <c r="B339" s="53">
        <v>-55588</v>
      </c>
      <c r="C339" s="37" t="s">
        <v>3423</v>
      </c>
    </row>
    <row r="340" spans="1:3" x14ac:dyDescent="0.25">
      <c r="A340" s="37">
        <v>1184183</v>
      </c>
      <c r="B340" s="53">
        <v>-91671.75</v>
      </c>
      <c r="C340" s="37" t="s">
        <v>3423</v>
      </c>
    </row>
    <row r="341" spans="1:3" x14ac:dyDescent="0.25">
      <c r="A341" s="37">
        <v>1184832</v>
      </c>
      <c r="B341" s="53">
        <v>-229439.4</v>
      </c>
      <c r="C341" s="37" t="s">
        <v>3423</v>
      </c>
    </row>
    <row r="342" spans="1:3" x14ac:dyDescent="0.25">
      <c r="A342" s="37">
        <v>1185754</v>
      </c>
      <c r="B342" s="53">
        <v>-9079210.8800000008</v>
      </c>
      <c r="C342" s="37" t="s">
        <v>3423</v>
      </c>
    </row>
    <row r="343" spans="1:3" x14ac:dyDescent="0.25">
      <c r="A343" s="37">
        <v>1186648</v>
      </c>
      <c r="B343" s="53">
        <v>-78996.800000000003</v>
      </c>
      <c r="C343" s="37" t="s">
        <v>3423</v>
      </c>
    </row>
    <row r="344" spans="1:3" x14ac:dyDescent="0.25">
      <c r="A344" s="37">
        <v>1187373</v>
      </c>
      <c r="B344" s="53">
        <v>-105316</v>
      </c>
      <c r="C344" s="37" t="s">
        <v>3423</v>
      </c>
    </row>
    <row r="345" spans="1:3" x14ac:dyDescent="0.25">
      <c r="A345" s="37">
        <v>1187891</v>
      </c>
      <c r="B345" s="53">
        <v>-182520</v>
      </c>
      <c r="C345" s="37" t="s">
        <v>3423</v>
      </c>
    </row>
    <row r="346" spans="1:3" x14ac:dyDescent="0.25">
      <c r="A346" s="37">
        <v>1188200</v>
      </c>
      <c r="B346" s="53">
        <v>-77279.86</v>
      </c>
      <c r="C346" s="37" t="s">
        <v>3423</v>
      </c>
    </row>
    <row r="347" spans="1:3" x14ac:dyDescent="0.25">
      <c r="A347" s="37">
        <v>1188635</v>
      </c>
      <c r="B347" s="53">
        <v>-12000</v>
      </c>
      <c r="C347" s="37" t="s">
        <v>3423</v>
      </c>
    </row>
    <row r="348" spans="1:3" x14ac:dyDescent="0.25">
      <c r="A348" s="37">
        <v>1188940</v>
      </c>
      <c r="B348" s="53">
        <v>-318611</v>
      </c>
      <c r="C348" s="37" t="s">
        <v>3423</v>
      </c>
    </row>
    <row r="349" spans="1:3" x14ac:dyDescent="0.25">
      <c r="A349" s="37">
        <v>1189025</v>
      </c>
      <c r="B349" s="53">
        <v>-83349365.799999997</v>
      </c>
      <c r="C349" s="37" t="s">
        <v>3423</v>
      </c>
    </row>
    <row r="350" spans="1:3" x14ac:dyDescent="0.25">
      <c r="A350" s="37">
        <v>1189573</v>
      </c>
      <c r="B350" s="53">
        <v>-174984</v>
      </c>
      <c r="C350" s="37" t="s">
        <v>3423</v>
      </c>
    </row>
    <row r="351" spans="1:3" x14ac:dyDescent="0.25">
      <c r="A351" s="37">
        <v>1189976</v>
      </c>
      <c r="B351" s="53">
        <v>-225234</v>
      </c>
      <c r="C351" s="37" t="s">
        <v>3423</v>
      </c>
    </row>
    <row r="352" spans="1:3" x14ac:dyDescent="0.25">
      <c r="A352" s="37">
        <v>1190594</v>
      </c>
      <c r="B352" s="53">
        <v>-54798</v>
      </c>
      <c r="C352" s="37" t="s">
        <v>3423</v>
      </c>
    </row>
    <row r="353" spans="1:3" x14ac:dyDescent="0.25">
      <c r="A353" s="37">
        <v>1190704</v>
      </c>
      <c r="B353" s="53">
        <v>-335862.43</v>
      </c>
      <c r="C353" s="37" t="s">
        <v>3423</v>
      </c>
    </row>
    <row r="354" spans="1:3" x14ac:dyDescent="0.25">
      <c r="A354" s="37">
        <v>1190798</v>
      </c>
      <c r="B354" s="53">
        <v>-35467</v>
      </c>
      <c r="C354" s="37" t="s">
        <v>3423</v>
      </c>
    </row>
    <row r="355" spans="1:3" x14ac:dyDescent="0.25">
      <c r="A355" s="37">
        <v>1190954</v>
      </c>
      <c r="B355" s="53">
        <v>-12948637.01</v>
      </c>
      <c r="C355" s="37" t="s">
        <v>3423</v>
      </c>
    </row>
    <row r="356" spans="1:3" x14ac:dyDescent="0.25">
      <c r="A356" s="37">
        <v>1191253</v>
      </c>
      <c r="B356" s="53">
        <v>-98156.18</v>
      </c>
      <c r="C356" s="37" t="s">
        <v>3423</v>
      </c>
    </row>
    <row r="357" spans="1:3" x14ac:dyDescent="0.25">
      <c r="A357" s="37">
        <v>1193143</v>
      </c>
      <c r="B357" s="53">
        <v>-1985514</v>
      </c>
      <c r="C357" s="37" t="s">
        <v>3423</v>
      </c>
    </row>
    <row r="358" spans="1:3" x14ac:dyDescent="0.25">
      <c r="A358" s="37">
        <v>1193429</v>
      </c>
      <c r="B358" s="53">
        <v>-121752</v>
      </c>
      <c r="C358" s="37" t="s">
        <v>3423</v>
      </c>
    </row>
    <row r="359" spans="1:3" x14ac:dyDescent="0.25">
      <c r="A359" s="37">
        <v>1193433</v>
      </c>
      <c r="B359" s="53">
        <v>-68511</v>
      </c>
      <c r="C359" s="37" t="s">
        <v>3423</v>
      </c>
    </row>
    <row r="360" spans="1:3" x14ac:dyDescent="0.25">
      <c r="A360" s="37">
        <v>1193464</v>
      </c>
      <c r="B360" s="53">
        <v>-10254</v>
      </c>
      <c r="C360" s="37" t="s">
        <v>3423</v>
      </c>
    </row>
    <row r="361" spans="1:3" x14ac:dyDescent="0.25">
      <c r="A361" s="37">
        <v>1193702</v>
      </c>
      <c r="B361" s="53">
        <v>-1756001.95</v>
      </c>
      <c r="C361" s="37" t="s">
        <v>3423</v>
      </c>
    </row>
    <row r="362" spans="1:3" x14ac:dyDescent="0.25">
      <c r="A362" s="37">
        <v>1193703</v>
      </c>
      <c r="B362" s="53">
        <v>-3225156.6</v>
      </c>
      <c r="C362" s="37" t="s">
        <v>3423</v>
      </c>
    </row>
    <row r="363" spans="1:3" x14ac:dyDescent="0.25">
      <c r="A363" s="37">
        <v>1193704</v>
      </c>
      <c r="B363" s="53">
        <v>-45355740.799999997</v>
      </c>
      <c r="C363" s="37" t="s">
        <v>3423</v>
      </c>
    </row>
    <row r="364" spans="1:3" x14ac:dyDescent="0.25">
      <c r="A364" s="37">
        <v>1193706</v>
      </c>
      <c r="B364" s="53">
        <v>-1503789</v>
      </c>
      <c r="C364" s="37" t="s">
        <v>3423</v>
      </c>
    </row>
    <row r="365" spans="1:3" x14ac:dyDescent="0.25">
      <c r="A365" s="37">
        <v>1193708</v>
      </c>
      <c r="B365" s="53">
        <v>-133056</v>
      </c>
      <c r="C365" s="37" t="s">
        <v>3423</v>
      </c>
    </row>
    <row r="366" spans="1:3" x14ac:dyDescent="0.25">
      <c r="A366" s="37">
        <v>1193711</v>
      </c>
      <c r="B366" s="53">
        <v>-147888</v>
      </c>
      <c r="C366" s="37" t="s">
        <v>3423</v>
      </c>
    </row>
    <row r="367" spans="1:3" x14ac:dyDescent="0.25">
      <c r="A367" s="37">
        <v>1193927</v>
      </c>
      <c r="B367" s="53">
        <v>-28368</v>
      </c>
      <c r="C367" s="37" t="s">
        <v>3423</v>
      </c>
    </row>
    <row r="368" spans="1:3" x14ac:dyDescent="0.25">
      <c r="A368" s="37">
        <v>1193965</v>
      </c>
      <c r="B368" s="53">
        <v>-1531000</v>
      </c>
      <c r="C368" s="37" t="s">
        <v>3423</v>
      </c>
    </row>
    <row r="369" spans="1:3" x14ac:dyDescent="0.25">
      <c r="A369" s="37">
        <v>1194797</v>
      </c>
      <c r="B369" s="53">
        <v>-2922522.26</v>
      </c>
      <c r="C369" s="37" t="s">
        <v>3423</v>
      </c>
    </row>
    <row r="370" spans="1:3" x14ac:dyDescent="0.25">
      <c r="A370" s="37">
        <v>1195135</v>
      </c>
      <c r="B370" s="53">
        <v>-148869.4</v>
      </c>
      <c r="C370" s="37" t="s">
        <v>3423</v>
      </c>
    </row>
    <row r="371" spans="1:3" x14ac:dyDescent="0.25">
      <c r="A371" s="37">
        <v>1195780</v>
      </c>
      <c r="B371" s="53">
        <v>-1240085.8999999999</v>
      </c>
      <c r="C371" s="37" t="s">
        <v>3423</v>
      </c>
    </row>
    <row r="372" spans="1:3" x14ac:dyDescent="0.25">
      <c r="A372" s="37">
        <v>1195855</v>
      </c>
      <c r="B372" s="53">
        <v>-43686</v>
      </c>
      <c r="C372" s="37" t="s">
        <v>3423</v>
      </c>
    </row>
    <row r="373" spans="1:3" x14ac:dyDescent="0.25">
      <c r="A373" s="37">
        <v>1195912</v>
      </c>
      <c r="B373" s="53">
        <v>-764600</v>
      </c>
      <c r="C373" s="37" t="s">
        <v>3423</v>
      </c>
    </row>
    <row r="374" spans="1:3" x14ac:dyDescent="0.25">
      <c r="A374" s="37">
        <v>1196293</v>
      </c>
      <c r="B374" s="53">
        <v>-1377537</v>
      </c>
      <c r="C374" s="37" t="s">
        <v>3423</v>
      </c>
    </row>
    <row r="375" spans="1:3" x14ac:dyDescent="0.25">
      <c r="A375" s="37">
        <v>1196838</v>
      </c>
      <c r="B375" s="53">
        <v>-80400</v>
      </c>
      <c r="C375" s="37" t="s">
        <v>3423</v>
      </c>
    </row>
    <row r="376" spans="1:3" x14ac:dyDescent="0.25">
      <c r="A376" s="37">
        <v>1196902</v>
      </c>
      <c r="B376" s="53">
        <v>-259455.84</v>
      </c>
      <c r="C376" s="37" t="s">
        <v>3423</v>
      </c>
    </row>
    <row r="377" spans="1:3" x14ac:dyDescent="0.25">
      <c r="A377" s="37">
        <v>1197357</v>
      </c>
      <c r="B377" s="53">
        <v>-425952</v>
      </c>
      <c r="C377" s="37" t="s">
        <v>3423</v>
      </c>
    </row>
    <row r="378" spans="1:3" x14ac:dyDescent="0.25">
      <c r="A378" s="37">
        <v>1197453</v>
      </c>
      <c r="B378" s="53">
        <v>-41100</v>
      </c>
      <c r="C378" s="37" t="s">
        <v>3423</v>
      </c>
    </row>
    <row r="379" spans="1:3" x14ac:dyDescent="0.25">
      <c r="A379" s="37">
        <v>1197988</v>
      </c>
      <c r="B379" s="53">
        <v>-448024.61</v>
      </c>
      <c r="C379" s="37" t="s">
        <v>3423</v>
      </c>
    </row>
    <row r="380" spans="1:3" x14ac:dyDescent="0.25">
      <c r="A380" s="37">
        <v>1198055</v>
      </c>
      <c r="B380" s="53">
        <v>-176683.85</v>
      </c>
      <c r="C380" s="37" t="s">
        <v>3423</v>
      </c>
    </row>
    <row r="381" spans="1:3" x14ac:dyDescent="0.25">
      <c r="A381" s="37">
        <v>1198076</v>
      </c>
      <c r="B381" s="53">
        <v>-11967</v>
      </c>
      <c r="C381" s="37" t="s">
        <v>3423</v>
      </c>
    </row>
    <row r="382" spans="1:3" x14ac:dyDescent="0.25">
      <c r="A382" s="37">
        <v>1198173</v>
      </c>
      <c r="B382" s="53">
        <v>-444839.92</v>
      </c>
      <c r="C382" s="37" t="s">
        <v>3423</v>
      </c>
    </row>
    <row r="383" spans="1:3" x14ac:dyDescent="0.25">
      <c r="A383" s="37">
        <v>1198193</v>
      </c>
      <c r="B383" s="53">
        <v>-180804</v>
      </c>
      <c r="C383" s="37" t="s">
        <v>3423</v>
      </c>
    </row>
    <row r="384" spans="1:3" x14ac:dyDescent="0.25">
      <c r="A384" s="37">
        <v>1198195</v>
      </c>
      <c r="B384" s="53">
        <v>-1721345.88</v>
      </c>
      <c r="C384" s="37" t="s">
        <v>3423</v>
      </c>
    </row>
    <row r="385" spans="1:3" x14ac:dyDescent="0.25">
      <c r="A385" s="37">
        <v>1198817</v>
      </c>
      <c r="B385" s="53">
        <v>-5856</v>
      </c>
      <c r="C385" s="37" t="s">
        <v>3423</v>
      </c>
    </row>
    <row r="386" spans="1:3" x14ac:dyDescent="0.25">
      <c r="A386" s="37">
        <v>1198827</v>
      </c>
      <c r="B386" s="53">
        <v>-17563188.66</v>
      </c>
      <c r="C386" s="37" t="s">
        <v>3423</v>
      </c>
    </row>
    <row r="387" spans="1:3" x14ac:dyDescent="0.25">
      <c r="A387" s="37">
        <v>1198876</v>
      </c>
      <c r="B387" s="53">
        <v>-178115.8</v>
      </c>
      <c r="C387" s="37" t="s">
        <v>3423</v>
      </c>
    </row>
    <row r="388" spans="1:3" x14ac:dyDescent="0.25">
      <c r="A388" s="37">
        <v>1199220</v>
      </c>
      <c r="B388" s="53">
        <v>-11016</v>
      </c>
      <c r="C388" s="37" t="s">
        <v>3423</v>
      </c>
    </row>
    <row r="389" spans="1:3" x14ac:dyDescent="0.25">
      <c r="A389" s="37">
        <v>1199504</v>
      </c>
      <c r="B389" s="53">
        <v>-12182686.539999999</v>
      </c>
      <c r="C389" s="37" t="s">
        <v>3423</v>
      </c>
    </row>
    <row r="390" spans="1:3" x14ac:dyDescent="0.25">
      <c r="A390" s="37">
        <v>1199579</v>
      </c>
      <c r="B390" s="53">
        <v>-5472</v>
      </c>
      <c r="C390" s="37" t="s">
        <v>3423</v>
      </c>
    </row>
    <row r="391" spans="1:3" x14ac:dyDescent="0.25">
      <c r="A391" s="37">
        <v>1199756</v>
      </c>
      <c r="B391" s="53">
        <v>-12775593.449999999</v>
      </c>
      <c r="C391" s="37" t="s">
        <v>3423</v>
      </c>
    </row>
    <row r="392" spans="1:3" x14ac:dyDescent="0.25">
      <c r="A392" s="37">
        <v>1199762</v>
      </c>
      <c r="B392" s="53">
        <v>-1588646.66</v>
      </c>
      <c r="C392" s="37" t="s">
        <v>3423</v>
      </c>
    </row>
    <row r="393" spans="1:3" x14ac:dyDescent="0.25">
      <c r="A393" s="37">
        <v>1200238</v>
      </c>
      <c r="B393" s="53">
        <v>-168256</v>
      </c>
      <c r="C393" s="37" t="s">
        <v>3423</v>
      </c>
    </row>
    <row r="394" spans="1:3" x14ac:dyDescent="0.25">
      <c r="A394" s="37">
        <v>1200435</v>
      </c>
      <c r="B394" s="53">
        <v>-631375.29</v>
      </c>
      <c r="C394" s="37" t="s">
        <v>3423</v>
      </c>
    </row>
    <row r="395" spans="1:3" x14ac:dyDescent="0.25">
      <c r="A395" s="37">
        <v>1200695</v>
      </c>
      <c r="B395" s="53">
        <v>-84068</v>
      </c>
      <c r="C395" s="37" t="s">
        <v>3423</v>
      </c>
    </row>
    <row r="396" spans="1:3" x14ac:dyDescent="0.25">
      <c r="A396" s="37">
        <v>1201141</v>
      </c>
      <c r="B396" s="53">
        <v>-308784</v>
      </c>
      <c r="C396" s="37" t="s">
        <v>3423</v>
      </c>
    </row>
    <row r="397" spans="1:3" x14ac:dyDescent="0.25">
      <c r="A397" s="37">
        <v>1201213</v>
      </c>
      <c r="B397" s="53">
        <v>-6093840.46</v>
      </c>
      <c r="C397" s="37" t="s">
        <v>3423</v>
      </c>
    </row>
    <row r="398" spans="1:3" x14ac:dyDescent="0.25">
      <c r="A398" s="37">
        <v>1201292</v>
      </c>
      <c r="B398" s="53">
        <v>-247850</v>
      </c>
      <c r="C398" s="37" t="s">
        <v>3423</v>
      </c>
    </row>
    <row r="399" spans="1:3" x14ac:dyDescent="0.25">
      <c r="A399" s="37">
        <v>1201321</v>
      </c>
      <c r="B399" s="53">
        <v>-180624</v>
      </c>
      <c r="C399" s="37" t="s">
        <v>3423</v>
      </c>
    </row>
    <row r="400" spans="1:3" x14ac:dyDescent="0.25">
      <c r="A400" s="37">
        <v>1202019</v>
      </c>
      <c r="B400" s="53">
        <v>0</v>
      </c>
      <c r="C400" s="37" t="s">
        <v>3423</v>
      </c>
    </row>
    <row r="401" spans="1:3" x14ac:dyDescent="0.25">
      <c r="A401" s="37">
        <v>1202072</v>
      </c>
      <c r="B401" s="53">
        <v>-20000</v>
      </c>
      <c r="C401" s="37" t="s">
        <v>3423</v>
      </c>
    </row>
    <row r="402" spans="1:3" x14ac:dyDescent="0.25">
      <c r="A402" s="37">
        <v>1202308</v>
      </c>
      <c r="B402" s="53">
        <v>-297216</v>
      </c>
      <c r="C402" s="37" t="s">
        <v>3423</v>
      </c>
    </row>
    <row r="403" spans="1:3" x14ac:dyDescent="0.25">
      <c r="A403" s="37">
        <v>1202912</v>
      </c>
      <c r="B403" s="53">
        <v>-1623459</v>
      </c>
      <c r="C403" s="37" t="s">
        <v>3423</v>
      </c>
    </row>
    <row r="404" spans="1:3" x14ac:dyDescent="0.25">
      <c r="A404" s="37">
        <v>1202971</v>
      </c>
      <c r="B404" s="53">
        <v>-119280</v>
      </c>
      <c r="C404" s="37" t="s">
        <v>3423</v>
      </c>
    </row>
    <row r="405" spans="1:3" x14ac:dyDescent="0.25">
      <c r="A405" s="37">
        <v>1203076</v>
      </c>
      <c r="B405" s="53">
        <v>-113519.4</v>
      </c>
      <c r="C405" s="37" t="s">
        <v>3423</v>
      </c>
    </row>
    <row r="406" spans="1:3" x14ac:dyDescent="0.25">
      <c r="A406" s="37">
        <v>1203164</v>
      </c>
      <c r="B406" s="53">
        <v>-14772</v>
      </c>
      <c r="C406" s="37" t="s">
        <v>3423</v>
      </c>
    </row>
    <row r="407" spans="1:3" x14ac:dyDescent="0.25">
      <c r="A407" s="37">
        <v>1203410</v>
      </c>
      <c r="B407" s="53">
        <v>-51150</v>
      </c>
      <c r="C407" s="37" t="s">
        <v>3423</v>
      </c>
    </row>
    <row r="408" spans="1:3" x14ac:dyDescent="0.25">
      <c r="A408" s="37">
        <v>1204319</v>
      </c>
      <c r="B408" s="53">
        <v>-108447.24</v>
      </c>
      <c r="C408" s="37" t="s">
        <v>3423</v>
      </c>
    </row>
    <row r="409" spans="1:3" x14ac:dyDescent="0.25">
      <c r="A409" s="37">
        <v>1204377</v>
      </c>
      <c r="B409" s="53">
        <v>-541421.19999999995</v>
      </c>
      <c r="C409" s="37" t="s">
        <v>3423</v>
      </c>
    </row>
    <row r="410" spans="1:3" x14ac:dyDescent="0.25">
      <c r="A410" s="37">
        <v>1204563</v>
      </c>
      <c r="B410" s="53">
        <v>-3909019.5</v>
      </c>
      <c r="C410" s="37" t="s">
        <v>3423</v>
      </c>
    </row>
    <row r="411" spans="1:3" x14ac:dyDescent="0.25">
      <c r="A411" s="37">
        <v>1204704</v>
      </c>
      <c r="B411" s="53">
        <v>-448410</v>
      </c>
      <c r="C411" s="37" t="s">
        <v>3423</v>
      </c>
    </row>
    <row r="412" spans="1:3" x14ac:dyDescent="0.25">
      <c r="A412" s="37">
        <v>1204847</v>
      </c>
      <c r="B412" s="53">
        <v>-301584</v>
      </c>
      <c r="C412" s="37" t="s">
        <v>3423</v>
      </c>
    </row>
    <row r="413" spans="1:3" x14ac:dyDescent="0.25">
      <c r="A413" s="37">
        <v>1205635</v>
      </c>
      <c r="B413" s="53">
        <v>-1839969.6</v>
      </c>
      <c r="C413" s="37" t="s">
        <v>3423</v>
      </c>
    </row>
    <row r="414" spans="1:3" x14ac:dyDescent="0.25">
      <c r="A414" s="37">
        <v>1205677</v>
      </c>
      <c r="B414" s="53">
        <v>-1660000</v>
      </c>
      <c r="C414" s="37" t="s">
        <v>3423</v>
      </c>
    </row>
    <row r="415" spans="1:3" x14ac:dyDescent="0.25">
      <c r="A415" s="37">
        <v>1205768</v>
      </c>
      <c r="B415" s="53">
        <v>-1580960</v>
      </c>
      <c r="C415" s="37" t="s">
        <v>3423</v>
      </c>
    </row>
    <row r="416" spans="1:3" x14ac:dyDescent="0.25">
      <c r="A416" s="37">
        <v>1205886</v>
      </c>
      <c r="B416" s="53">
        <v>-58921</v>
      </c>
      <c r="C416" s="37" t="s">
        <v>3423</v>
      </c>
    </row>
    <row r="417" spans="1:3" x14ac:dyDescent="0.25">
      <c r="A417" s="37">
        <v>1206082</v>
      </c>
      <c r="B417" s="53">
        <v>-20448</v>
      </c>
      <c r="C417" s="37" t="s">
        <v>3423</v>
      </c>
    </row>
    <row r="418" spans="1:3" x14ac:dyDescent="0.25">
      <c r="A418" s="37">
        <v>1206187</v>
      </c>
      <c r="B418" s="53">
        <v>-4177</v>
      </c>
      <c r="C418" s="37" t="s">
        <v>3423</v>
      </c>
    </row>
    <row r="419" spans="1:3" x14ac:dyDescent="0.25">
      <c r="A419" s="37">
        <v>1206195</v>
      </c>
      <c r="B419" s="53">
        <v>-2348058</v>
      </c>
      <c r="C419" s="37" t="s">
        <v>3423</v>
      </c>
    </row>
    <row r="420" spans="1:3" x14ac:dyDescent="0.25">
      <c r="A420" s="37">
        <v>1206642</v>
      </c>
      <c r="B420" s="53">
        <v>-84212915.200000003</v>
      </c>
      <c r="C420" s="37" t="s">
        <v>3423</v>
      </c>
    </row>
    <row r="421" spans="1:3" x14ac:dyDescent="0.25">
      <c r="A421" s="37">
        <v>1206643</v>
      </c>
      <c r="B421" s="53">
        <v>-7008</v>
      </c>
      <c r="C421" s="37" t="s">
        <v>3423</v>
      </c>
    </row>
    <row r="422" spans="1:3" x14ac:dyDescent="0.25">
      <c r="A422" s="37">
        <v>1207078</v>
      </c>
      <c r="B422" s="53">
        <v>28368</v>
      </c>
      <c r="C422" s="37" t="s">
        <v>3423</v>
      </c>
    </row>
    <row r="423" spans="1:3" x14ac:dyDescent="0.25">
      <c r="A423" s="37">
        <v>1207222</v>
      </c>
      <c r="B423" s="53">
        <v>-801188.4</v>
      </c>
      <c r="C423" s="37" t="s">
        <v>3423</v>
      </c>
    </row>
    <row r="424" spans="1:3" x14ac:dyDescent="0.25">
      <c r="A424" s="37">
        <v>1207223</v>
      </c>
      <c r="B424" s="53">
        <v>-15336</v>
      </c>
      <c r="C424" s="37" t="s">
        <v>3423</v>
      </c>
    </row>
    <row r="425" spans="1:3" x14ac:dyDescent="0.25">
      <c r="A425" s="37">
        <v>1207553</v>
      </c>
      <c r="B425" s="53">
        <v>-236854.8</v>
      </c>
      <c r="C425" s="37" t="s">
        <v>3423</v>
      </c>
    </row>
    <row r="426" spans="1:3" x14ac:dyDescent="0.25">
      <c r="A426" s="37">
        <v>1207909</v>
      </c>
      <c r="B426" s="53">
        <v>-6172536.5999999996</v>
      </c>
      <c r="C426" s="37" t="s">
        <v>3423</v>
      </c>
    </row>
    <row r="427" spans="1:3" x14ac:dyDescent="0.25">
      <c r="A427" s="37">
        <v>1208106</v>
      </c>
      <c r="B427" s="53">
        <v>-13392</v>
      </c>
      <c r="C427" s="37" t="s">
        <v>3423</v>
      </c>
    </row>
    <row r="428" spans="1:3" x14ac:dyDescent="0.25">
      <c r="A428" s="37">
        <v>1208160</v>
      </c>
      <c r="B428" s="53">
        <v>-42660</v>
      </c>
      <c r="C428" s="37" t="s">
        <v>3423</v>
      </c>
    </row>
    <row r="429" spans="1:3" x14ac:dyDescent="0.25">
      <c r="A429" s="37">
        <v>1208273</v>
      </c>
      <c r="B429" s="53">
        <v>-373581.84</v>
      </c>
      <c r="C429" s="37" t="s">
        <v>3423</v>
      </c>
    </row>
    <row r="430" spans="1:3" x14ac:dyDescent="0.25">
      <c r="A430" s="37">
        <v>1208538</v>
      </c>
      <c r="B430" s="53">
        <v>-108864</v>
      </c>
      <c r="C430" s="37" t="s">
        <v>3423</v>
      </c>
    </row>
    <row r="431" spans="1:3" x14ac:dyDescent="0.25">
      <c r="A431" s="37">
        <v>1208935</v>
      </c>
      <c r="B431" s="53">
        <v>-101652</v>
      </c>
      <c r="C431" s="37" t="s">
        <v>3423</v>
      </c>
    </row>
    <row r="432" spans="1:3" x14ac:dyDescent="0.25">
      <c r="A432" s="37">
        <v>1209120</v>
      </c>
      <c r="B432" s="53">
        <v>-6855972.0300000003</v>
      </c>
      <c r="C432" s="37" t="s">
        <v>3423</v>
      </c>
    </row>
    <row r="433" spans="1:3" x14ac:dyDescent="0.25">
      <c r="A433" s="37">
        <v>1209121</v>
      </c>
      <c r="B433" s="53">
        <v>-3009443.89</v>
      </c>
      <c r="C433" s="37" t="s">
        <v>3423</v>
      </c>
    </row>
    <row r="434" spans="1:3" x14ac:dyDescent="0.25">
      <c r="A434" s="37">
        <v>1209139</v>
      </c>
      <c r="B434" s="53">
        <v>-105404.4</v>
      </c>
      <c r="C434" s="37" t="s">
        <v>3423</v>
      </c>
    </row>
    <row r="435" spans="1:3" x14ac:dyDescent="0.25">
      <c r="A435" s="37">
        <v>1209202</v>
      </c>
      <c r="B435" s="53">
        <v>-7104</v>
      </c>
      <c r="C435" s="37" t="s">
        <v>3423</v>
      </c>
    </row>
    <row r="436" spans="1:3" x14ac:dyDescent="0.25">
      <c r="A436" s="37">
        <v>1209577</v>
      </c>
      <c r="B436" s="53">
        <v>-559663</v>
      </c>
      <c r="C436" s="37" t="s">
        <v>3423</v>
      </c>
    </row>
    <row r="437" spans="1:3" x14ac:dyDescent="0.25">
      <c r="A437" s="37">
        <v>1209843</v>
      </c>
      <c r="B437" s="53">
        <v>-286803.59999999998</v>
      </c>
      <c r="C437" s="37" t="s">
        <v>3423</v>
      </c>
    </row>
    <row r="438" spans="1:3" x14ac:dyDescent="0.25">
      <c r="A438" s="37">
        <v>1209874</v>
      </c>
      <c r="B438" s="53">
        <v>-2000000</v>
      </c>
      <c r="C438" s="37" t="s">
        <v>3423</v>
      </c>
    </row>
    <row r="439" spans="1:3" x14ac:dyDescent="0.25">
      <c r="A439" s="37">
        <v>1209881</v>
      </c>
      <c r="B439" s="53">
        <v>-3537923.4</v>
      </c>
      <c r="C439" s="37" t="s">
        <v>3423</v>
      </c>
    </row>
    <row r="440" spans="1:3" x14ac:dyDescent="0.25">
      <c r="A440" s="37">
        <v>1210274</v>
      </c>
      <c r="B440" s="53">
        <v>-4500</v>
      </c>
      <c r="C440" s="37" t="s">
        <v>3423</v>
      </c>
    </row>
    <row r="441" spans="1:3" x14ac:dyDescent="0.25">
      <c r="A441" s="37">
        <v>1210276</v>
      </c>
      <c r="B441" s="53">
        <v>-542926</v>
      </c>
      <c r="C441" s="37" t="s">
        <v>3423</v>
      </c>
    </row>
    <row r="442" spans="1:3" x14ac:dyDescent="0.25">
      <c r="A442" s="37">
        <v>1210426</v>
      </c>
      <c r="B442" s="53">
        <v>-228930</v>
      </c>
      <c r="C442" s="37" t="s">
        <v>3423</v>
      </c>
    </row>
    <row r="443" spans="1:3" x14ac:dyDescent="0.25">
      <c r="A443" s="37">
        <v>1210592</v>
      </c>
      <c r="B443" s="53">
        <v>-5533971.9199999999</v>
      </c>
      <c r="C443" s="37" t="s">
        <v>3423</v>
      </c>
    </row>
    <row r="444" spans="1:3" x14ac:dyDescent="0.25">
      <c r="A444" s="37">
        <v>1210607</v>
      </c>
      <c r="B444" s="53">
        <v>-2600000</v>
      </c>
      <c r="C444" s="37" t="s">
        <v>3423</v>
      </c>
    </row>
    <row r="445" spans="1:3" x14ac:dyDescent="0.25">
      <c r="A445" s="37">
        <v>1210701</v>
      </c>
      <c r="B445" s="53">
        <v>-3120</v>
      </c>
      <c r="C445" s="37" t="s">
        <v>3423</v>
      </c>
    </row>
    <row r="446" spans="1:3" x14ac:dyDescent="0.25">
      <c r="A446" s="37">
        <v>1210737</v>
      </c>
      <c r="B446" s="53">
        <v>-6000</v>
      </c>
      <c r="C446" s="37" t="s">
        <v>3423</v>
      </c>
    </row>
    <row r="447" spans="1:3" x14ac:dyDescent="0.25">
      <c r="A447" s="37">
        <v>1210802</v>
      </c>
      <c r="B447" s="53">
        <v>-673791</v>
      </c>
      <c r="C447" s="37" t="s">
        <v>3423</v>
      </c>
    </row>
    <row r="448" spans="1:3" x14ac:dyDescent="0.25">
      <c r="A448" s="37">
        <v>1210818</v>
      </c>
      <c r="B448" s="53">
        <v>-592155.6</v>
      </c>
      <c r="C448" s="37" t="s">
        <v>3423</v>
      </c>
    </row>
    <row r="449" spans="1:3" x14ac:dyDescent="0.25">
      <c r="A449" s="37">
        <v>1210832</v>
      </c>
      <c r="B449" s="53">
        <v>-63952</v>
      </c>
      <c r="C449" s="37" t="s">
        <v>3423</v>
      </c>
    </row>
    <row r="450" spans="1:3" x14ac:dyDescent="0.25">
      <c r="A450" s="37">
        <v>1210871</v>
      </c>
      <c r="B450" s="53">
        <v>-517952.66</v>
      </c>
      <c r="C450" s="37" t="s">
        <v>3423</v>
      </c>
    </row>
    <row r="451" spans="1:3" x14ac:dyDescent="0.25">
      <c r="A451" s="37">
        <v>1210984</v>
      </c>
      <c r="B451" s="53">
        <v>-13429.97</v>
      </c>
      <c r="C451" s="37" t="s">
        <v>3423</v>
      </c>
    </row>
    <row r="452" spans="1:3" x14ac:dyDescent="0.25">
      <c r="A452" s="37">
        <v>1211604</v>
      </c>
      <c r="B452" s="53">
        <v>-2300205.7000000002</v>
      </c>
      <c r="C452" s="37" t="s">
        <v>3423</v>
      </c>
    </row>
    <row r="453" spans="1:3" x14ac:dyDescent="0.25">
      <c r="A453" s="37">
        <v>1211854</v>
      </c>
      <c r="B453" s="53">
        <v>-1028562</v>
      </c>
      <c r="C453" s="37" t="s">
        <v>3423</v>
      </c>
    </row>
    <row r="454" spans="1:3" x14ac:dyDescent="0.25">
      <c r="A454" s="37">
        <v>1211974</v>
      </c>
      <c r="B454" s="53">
        <v>-38623572.109999999</v>
      </c>
      <c r="C454" s="37" t="s">
        <v>3423</v>
      </c>
    </row>
    <row r="455" spans="1:3" x14ac:dyDescent="0.25">
      <c r="A455" s="37">
        <v>1212028</v>
      </c>
      <c r="B455" s="53">
        <v>-1733535</v>
      </c>
      <c r="C455" s="37" t="s">
        <v>3423</v>
      </c>
    </row>
    <row r="456" spans="1:3" x14ac:dyDescent="0.25">
      <c r="A456" s="37">
        <v>1212195</v>
      </c>
      <c r="B456" s="53">
        <v>-27021.599999999999</v>
      </c>
      <c r="C456" s="37" t="s">
        <v>3423</v>
      </c>
    </row>
    <row r="457" spans="1:3" x14ac:dyDescent="0.25">
      <c r="A457" s="37">
        <v>1212284</v>
      </c>
      <c r="B457" s="53">
        <v>-575591.4</v>
      </c>
      <c r="C457" s="37" t="s">
        <v>3423</v>
      </c>
    </row>
    <row r="458" spans="1:3" x14ac:dyDescent="0.25">
      <c r="A458" s="37">
        <v>1212288</v>
      </c>
      <c r="B458" s="53">
        <v>-359991</v>
      </c>
      <c r="C458" s="37" t="s">
        <v>3423</v>
      </c>
    </row>
    <row r="459" spans="1:3" x14ac:dyDescent="0.25">
      <c r="A459" s="37">
        <v>1212357</v>
      </c>
      <c r="B459" s="53">
        <v>-257502.4</v>
      </c>
      <c r="C459" s="37" t="s">
        <v>3423</v>
      </c>
    </row>
    <row r="460" spans="1:3" x14ac:dyDescent="0.25">
      <c r="A460" s="37">
        <v>1212358</v>
      </c>
      <c r="B460" s="53">
        <v>-661226.4</v>
      </c>
      <c r="C460" s="37" t="s">
        <v>3423</v>
      </c>
    </row>
    <row r="461" spans="1:3" x14ac:dyDescent="0.25">
      <c r="A461" s="37">
        <v>1212514</v>
      </c>
      <c r="B461" s="53">
        <v>-183220</v>
      </c>
      <c r="C461" s="37" t="s">
        <v>3423</v>
      </c>
    </row>
    <row r="462" spans="1:3" x14ac:dyDescent="0.25">
      <c r="A462" s="37">
        <v>1212557</v>
      </c>
      <c r="B462" s="53">
        <v>-107160</v>
      </c>
      <c r="C462" s="37" t="s">
        <v>3423</v>
      </c>
    </row>
    <row r="463" spans="1:3" x14ac:dyDescent="0.25">
      <c r="A463" s="37">
        <v>1212681</v>
      </c>
      <c r="B463" s="53">
        <v>-378432</v>
      </c>
      <c r="C463" s="37" t="s">
        <v>3423</v>
      </c>
    </row>
    <row r="464" spans="1:3" x14ac:dyDescent="0.25">
      <c r="A464" s="37">
        <v>1212858</v>
      </c>
      <c r="B464" s="53">
        <v>-73104</v>
      </c>
      <c r="C464" s="37" t="s">
        <v>3423</v>
      </c>
    </row>
    <row r="465" spans="1:3" x14ac:dyDescent="0.25">
      <c r="A465" s="37">
        <v>1213547</v>
      </c>
      <c r="B465" s="53">
        <v>-770229.36</v>
      </c>
      <c r="C465" s="37" t="s">
        <v>3423</v>
      </c>
    </row>
    <row r="466" spans="1:3" x14ac:dyDescent="0.25">
      <c r="A466" s="37">
        <v>1213553</v>
      </c>
      <c r="B466" s="53">
        <v>-261014.95</v>
      </c>
      <c r="C466" s="37" t="s">
        <v>3423</v>
      </c>
    </row>
    <row r="467" spans="1:3" x14ac:dyDescent="0.25">
      <c r="A467" s="37">
        <v>1213674</v>
      </c>
      <c r="B467" s="53">
        <v>-45060</v>
      </c>
      <c r="C467" s="37" t="s">
        <v>3423</v>
      </c>
    </row>
    <row r="468" spans="1:3" x14ac:dyDescent="0.25">
      <c r="A468" s="37">
        <v>1213683</v>
      </c>
      <c r="B468" s="53">
        <v>-267900</v>
      </c>
      <c r="C468" s="37" t="s">
        <v>3423</v>
      </c>
    </row>
    <row r="469" spans="1:3" x14ac:dyDescent="0.25">
      <c r="A469" s="37">
        <v>1213883</v>
      </c>
      <c r="B469" s="53">
        <v>-100044</v>
      </c>
      <c r="C469" s="37" t="s">
        <v>3423</v>
      </c>
    </row>
    <row r="470" spans="1:3" x14ac:dyDescent="0.25">
      <c r="A470" s="37">
        <v>1213948</v>
      </c>
      <c r="B470" s="53">
        <v>-3570882</v>
      </c>
      <c r="C470" s="37" t="s">
        <v>3423</v>
      </c>
    </row>
    <row r="471" spans="1:3" x14ac:dyDescent="0.25">
      <c r="A471" s="37">
        <v>1213968</v>
      </c>
      <c r="B471" s="53">
        <v>-32092.79</v>
      </c>
      <c r="C471" s="37" t="s">
        <v>3423</v>
      </c>
    </row>
    <row r="472" spans="1:3" x14ac:dyDescent="0.25">
      <c r="A472" s="37">
        <v>1214119</v>
      </c>
      <c r="B472" s="53">
        <v>-171478</v>
      </c>
      <c r="C472" s="37" t="s">
        <v>3423</v>
      </c>
    </row>
    <row r="473" spans="1:3" x14ac:dyDescent="0.25">
      <c r="A473" s="37">
        <v>1214336</v>
      </c>
      <c r="B473" s="53">
        <v>-112510.26</v>
      </c>
      <c r="C473" s="37" t="s">
        <v>3423</v>
      </c>
    </row>
    <row r="474" spans="1:3" x14ac:dyDescent="0.25">
      <c r="A474" s="37">
        <v>1214626</v>
      </c>
      <c r="B474" s="53">
        <v>-173043</v>
      </c>
      <c r="C474" s="37" t="s">
        <v>3423</v>
      </c>
    </row>
    <row r="475" spans="1:3" x14ac:dyDescent="0.25">
      <c r="A475" s="37">
        <v>1214738</v>
      </c>
      <c r="B475" s="53">
        <v>-1630104.94</v>
      </c>
      <c r="C475" s="37" t="s">
        <v>3423</v>
      </c>
    </row>
    <row r="476" spans="1:3" x14ac:dyDescent="0.25">
      <c r="A476" s="37">
        <v>1214739</v>
      </c>
      <c r="B476" s="53">
        <v>-532415.85</v>
      </c>
      <c r="C476" s="37" t="s">
        <v>3423</v>
      </c>
    </row>
    <row r="477" spans="1:3" x14ac:dyDescent="0.25">
      <c r="A477" s="37">
        <v>1214740</v>
      </c>
      <c r="B477" s="53">
        <v>-58224</v>
      </c>
      <c r="C477" s="37" t="s">
        <v>3423</v>
      </c>
    </row>
    <row r="478" spans="1:3" x14ac:dyDescent="0.25">
      <c r="A478" s="37">
        <v>1214747</v>
      </c>
      <c r="B478" s="53">
        <v>-748902.02</v>
      </c>
      <c r="C478" s="37" t="s">
        <v>3423</v>
      </c>
    </row>
    <row r="479" spans="1:3" x14ac:dyDescent="0.25">
      <c r="A479" s="37">
        <v>1214836</v>
      </c>
      <c r="B479" s="53">
        <v>-55164</v>
      </c>
      <c r="C479" s="37" t="s">
        <v>3423</v>
      </c>
    </row>
    <row r="480" spans="1:3" x14ac:dyDescent="0.25">
      <c r="A480" s="37">
        <v>1214992</v>
      </c>
      <c r="B480" s="53">
        <v>-71736</v>
      </c>
      <c r="C480" s="37" t="s">
        <v>3423</v>
      </c>
    </row>
    <row r="481" spans="1:3" x14ac:dyDescent="0.25">
      <c r="A481" s="37">
        <v>1215386</v>
      </c>
      <c r="B481" s="53">
        <v>-2033781</v>
      </c>
      <c r="C481" s="37" t="s">
        <v>3423</v>
      </c>
    </row>
    <row r="482" spans="1:3" x14ac:dyDescent="0.25">
      <c r="A482" s="37">
        <v>1216091</v>
      </c>
      <c r="B482" s="53">
        <v>-3025920.49</v>
      </c>
      <c r="C482" s="37" t="s">
        <v>3423</v>
      </c>
    </row>
    <row r="483" spans="1:3" x14ac:dyDescent="0.25">
      <c r="A483" s="37">
        <v>1216148</v>
      </c>
      <c r="B483" s="53">
        <v>-4914375.1399999997</v>
      </c>
      <c r="C483" s="37" t="s">
        <v>3423</v>
      </c>
    </row>
    <row r="484" spans="1:3" x14ac:dyDescent="0.25">
      <c r="A484" s="37">
        <v>1216256</v>
      </c>
      <c r="B484" s="53">
        <v>-3521589.43</v>
      </c>
      <c r="C484" s="37" t="s">
        <v>3423</v>
      </c>
    </row>
    <row r="485" spans="1:3" x14ac:dyDescent="0.25">
      <c r="A485" s="37">
        <v>1216383</v>
      </c>
      <c r="B485" s="53">
        <v>-2855639.94</v>
      </c>
      <c r="C485" s="37" t="s">
        <v>3423</v>
      </c>
    </row>
    <row r="486" spans="1:3" x14ac:dyDescent="0.25">
      <c r="A486" s="37">
        <v>1216384</v>
      </c>
      <c r="B486" s="53">
        <v>-53927.95</v>
      </c>
      <c r="C486" s="37" t="s">
        <v>3423</v>
      </c>
    </row>
    <row r="487" spans="1:3" x14ac:dyDescent="0.25">
      <c r="A487" s="37">
        <v>1216646</v>
      </c>
      <c r="B487" s="53">
        <v>-155116</v>
      </c>
      <c r="C487" s="37" t="s">
        <v>3423</v>
      </c>
    </row>
    <row r="488" spans="1:3" x14ac:dyDescent="0.25">
      <c r="A488" s="37">
        <v>1216656</v>
      </c>
      <c r="B488" s="53">
        <v>-850830.66</v>
      </c>
      <c r="C488" s="37" t="s">
        <v>3423</v>
      </c>
    </row>
    <row r="489" spans="1:3" x14ac:dyDescent="0.25">
      <c r="A489" s="37">
        <v>1216667</v>
      </c>
      <c r="B489" s="53">
        <v>-48805557.020000003</v>
      </c>
      <c r="C489" s="37" t="s">
        <v>3423</v>
      </c>
    </row>
    <row r="490" spans="1:3" x14ac:dyDescent="0.25">
      <c r="A490" s="37">
        <v>1216670</v>
      </c>
      <c r="B490" s="53">
        <v>-797281.4</v>
      </c>
      <c r="C490" s="37" t="s">
        <v>3423</v>
      </c>
    </row>
    <row r="491" spans="1:3" x14ac:dyDescent="0.25">
      <c r="A491" s="37">
        <v>1216703</v>
      </c>
      <c r="B491" s="53">
        <v>-1809399.99</v>
      </c>
      <c r="C491" s="37" t="s">
        <v>3423</v>
      </c>
    </row>
    <row r="492" spans="1:3" x14ac:dyDescent="0.25">
      <c r="A492" s="37">
        <v>1216704</v>
      </c>
      <c r="B492" s="53">
        <v>-40532.199999999997</v>
      </c>
      <c r="C492" s="37" t="s">
        <v>3423</v>
      </c>
    </row>
    <row r="493" spans="1:3" x14ac:dyDescent="0.25">
      <c r="A493" s="37">
        <v>1216706</v>
      </c>
      <c r="B493" s="53">
        <v>0</v>
      </c>
      <c r="C493" s="37" t="s">
        <v>3423</v>
      </c>
    </row>
    <row r="494" spans="1:3" x14ac:dyDescent="0.25">
      <c r="A494" s="37">
        <v>1216874</v>
      </c>
      <c r="B494" s="53">
        <v>-26796</v>
      </c>
      <c r="C494" s="37" t="s">
        <v>3423</v>
      </c>
    </row>
    <row r="495" spans="1:3" x14ac:dyDescent="0.25">
      <c r="A495" s="37">
        <v>1217118</v>
      </c>
      <c r="B495" s="53">
        <v>-363005.16</v>
      </c>
      <c r="C495" s="37" t="s">
        <v>3423</v>
      </c>
    </row>
    <row r="496" spans="1:3" x14ac:dyDescent="0.25">
      <c r="A496" s="37">
        <v>1217414</v>
      </c>
      <c r="B496" s="53">
        <v>-1569512.05</v>
      </c>
      <c r="C496" s="37" t="s">
        <v>3423</v>
      </c>
    </row>
    <row r="497" spans="1:3" x14ac:dyDescent="0.25">
      <c r="A497" s="37">
        <v>1217434</v>
      </c>
      <c r="B497" s="53">
        <v>-268512</v>
      </c>
      <c r="C497" s="37" t="s">
        <v>3423</v>
      </c>
    </row>
    <row r="498" spans="1:3" x14ac:dyDescent="0.25">
      <c r="A498" s="37">
        <v>1217537</v>
      </c>
      <c r="B498" s="53">
        <v>-203844079.71000001</v>
      </c>
      <c r="C498" s="37" t="s">
        <v>3423</v>
      </c>
    </row>
    <row r="499" spans="1:3" x14ac:dyDescent="0.25">
      <c r="A499" s="37">
        <v>1217803</v>
      </c>
      <c r="B499" s="53">
        <v>-426214.66</v>
      </c>
      <c r="C499" s="37" t="s">
        <v>3423</v>
      </c>
    </row>
    <row r="500" spans="1:3" x14ac:dyDescent="0.25">
      <c r="A500" s="37">
        <v>1218357</v>
      </c>
      <c r="B500" s="53">
        <v>-3528</v>
      </c>
      <c r="C500" s="37" t="s">
        <v>3423</v>
      </c>
    </row>
    <row r="501" spans="1:3" x14ac:dyDescent="0.25">
      <c r="A501" s="37">
        <v>1218574</v>
      </c>
      <c r="B501" s="53">
        <v>-1434346.72</v>
      </c>
      <c r="C501" s="37" t="s">
        <v>3423</v>
      </c>
    </row>
    <row r="502" spans="1:3" x14ac:dyDescent="0.25">
      <c r="A502" s="37">
        <v>1218655</v>
      </c>
      <c r="B502" s="53">
        <v>-1449870</v>
      </c>
      <c r="C502" s="37" t="s">
        <v>3423</v>
      </c>
    </row>
    <row r="503" spans="1:3" x14ac:dyDescent="0.25">
      <c r="A503" s="37">
        <v>1218757</v>
      </c>
      <c r="B503" s="53">
        <v>-420702.4</v>
      </c>
      <c r="C503" s="37" t="s">
        <v>3423</v>
      </c>
    </row>
    <row r="504" spans="1:3" x14ac:dyDescent="0.25">
      <c r="A504" s="37">
        <v>1218823</v>
      </c>
      <c r="B504" s="53">
        <v>-9538485.9199999999</v>
      </c>
      <c r="C504" s="37" t="s">
        <v>3423</v>
      </c>
    </row>
    <row r="505" spans="1:3" x14ac:dyDescent="0.25">
      <c r="A505" s="37">
        <v>1218839</v>
      </c>
      <c r="B505" s="53">
        <v>-121629.6</v>
      </c>
      <c r="C505" s="37" t="s">
        <v>3423</v>
      </c>
    </row>
    <row r="506" spans="1:3" x14ac:dyDescent="0.25">
      <c r="A506" s="37">
        <v>1219422</v>
      </c>
      <c r="B506" s="53">
        <v>-685644</v>
      </c>
      <c r="C506" s="37" t="s">
        <v>3423</v>
      </c>
    </row>
    <row r="507" spans="1:3" x14ac:dyDescent="0.25">
      <c r="A507" s="37">
        <v>1219524</v>
      </c>
      <c r="B507" s="53">
        <v>-173286</v>
      </c>
      <c r="C507" s="37" t="s">
        <v>3423</v>
      </c>
    </row>
    <row r="508" spans="1:3" x14ac:dyDescent="0.25">
      <c r="A508" s="37">
        <v>1219541</v>
      </c>
      <c r="B508" s="53">
        <v>-64595.519999999997</v>
      </c>
      <c r="C508" s="37" t="s">
        <v>3423</v>
      </c>
    </row>
    <row r="509" spans="1:3" x14ac:dyDescent="0.25">
      <c r="A509" s="37">
        <v>1219680</v>
      </c>
      <c r="B509" s="53">
        <v>-890290.79</v>
      </c>
      <c r="C509" s="37" t="s">
        <v>3423</v>
      </c>
    </row>
    <row r="510" spans="1:3" x14ac:dyDescent="0.25">
      <c r="A510" s="37">
        <v>1219980</v>
      </c>
      <c r="B510" s="53">
        <v>-45425819.939999998</v>
      </c>
      <c r="C510" s="37" t="s">
        <v>3423</v>
      </c>
    </row>
    <row r="511" spans="1:3" x14ac:dyDescent="0.25">
      <c r="A511" s="37">
        <v>1220115</v>
      </c>
      <c r="B511" s="53">
        <v>-19440</v>
      </c>
      <c r="C511" s="37" t="s">
        <v>3423</v>
      </c>
    </row>
    <row r="512" spans="1:3" x14ac:dyDescent="0.25">
      <c r="A512" s="37">
        <v>1220234</v>
      </c>
      <c r="B512" s="53">
        <v>-742217.62</v>
      </c>
      <c r="C512" s="37" t="s">
        <v>3423</v>
      </c>
    </row>
    <row r="513" spans="1:3" x14ac:dyDescent="0.25">
      <c r="A513" s="37">
        <v>1220324</v>
      </c>
      <c r="B513" s="53">
        <v>-29880</v>
      </c>
      <c r="C513" s="37" t="s">
        <v>3423</v>
      </c>
    </row>
    <row r="514" spans="1:3" x14ac:dyDescent="0.25">
      <c r="A514" s="37">
        <v>1220385</v>
      </c>
      <c r="B514" s="53">
        <v>-169862.6</v>
      </c>
      <c r="C514" s="37" t="s">
        <v>3423</v>
      </c>
    </row>
    <row r="515" spans="1:3" x14ac:dyDescent="0.25">
      <c r="A515" s="37">
        <v>1220398</v>
      </c>
      <c r="B515" s="53">
        <v>-586428</v>
      </c>
      <c r="C515" s="37" t="s">
        <v>3423</v>
      </c>
    </row>
    <row r="516" spans="1:3" x14ac:dyDescent="0.25">
      <c r="A516" s="37">
        <v>1220454</v>
      </c>
      <c r="B516" s="53">
        <v>-28032</v>
      </c>
      <c r="C516" s="37" t="s">
        <v>3423</v>
      </c>
    </row>
    <row r="517" spans="1:3" x14ac:dyDescent="0.25">
      <c r="A517" s="37">
        <v>1220639</v>
      </c>
      <c r="B517" s="53">
        <v>-1131845.3999999999</v>
      </c>
      <c r="C517" s="37" t="s">
        <v>3423</v>
      </c>
    </row>
    <row r="518" spans="1:3" x14ac:dyDescent="0.25">
      <c r="A518" s="37">
        <v>1220737</v>
      </c>
      <c r="B518" s="53">
        <v>-4739235</v>
      </c>
      <c r="C518" s="37" t="s">
        <v>3423</v>
      </c>
    </row>
    <row r="519" spans="1:3" x14ac:dyDescent="0.25">
      <c r="A519" s="37">
        <v>1220751</v>
      </c>
      <c r="B519" s="53">
        <v>0</v>
      </c>
      <c r="C519" s="37" t="s">
        <v>3423</v>
      </c>
    </row>
    <row r="520" spans="1:3" x14ac:dyDescent="0.25">
      <c r="A520" s="37">
        <v>1220813</v>
      </c>
      <c r="B520" s="53">
        <v>-573595.15</v>
      </c>
      <c r="C520" s="37" t="s">
        <v>3423</v>
      </c>
    </row>
    <row r="521" spans="1:3" x14ac:dyDescent="0.25">
      <c r="A521" s="37">
        <v>1221227</v>
      </c>
      <c r="B521" s="53">
        <v>-245296.39</v>
      </c>
      <c r="C521" s="37" t="s">
        <v>3423</v>
      </c>
    </row>
    <row r="522" spans="1:3" x14ac:dyDescent="0.25">
      <c r="A522" s="37">
        <v>1221324</v>
      </c>
      <c r="B522" s="53">
        <v>-422694</v>
      </c>
      <c r="C522" s="37" t="s">
        <v>3423</v>
      </c>
    </row>
    <row r="523" spans="1:3" x14ac:dyDescent="0.25">
      <c r="A523" s="37">
        <v>1221325</v>
      </c>
      <c r="B523" s="53">
        <v>-68160</v>
      </c>
      <c r="C523" s="37" t="s">
        <v>3423</v>
      </c>
    </row>
    <row r="524" spans="1:3" x14ac:dyDescent="0.25">
      <c r="A524" s="37">
        <v>1221334</v>
      </c>
      <c r="B524" s="53">
        <v>-443990.4</v>
      </c>
      <c r="C524" s="37" t="s">
        <v>3423</v>
      </c>
    </row>
    <row r="525" spans="1:3" x14ac:dyDescent="0.25">
      <c r="A525" s="37">
        <v>1221417</v>
      </c>
      <c r="B525" s="53">
        <v>-1519878.98</v>
      </c>
      <c r="C525" s="37" t="s">
        <v>3423</v>
      </c>
    </row>
    <row r="526" spans="1:3" x14ac:dyDescent="0.25">
      <c r="A526" s="37">
        <v>1221449</v>
      </c>
      <c r="B526" s="53">
        <v>-298692</v>
      </c>
      <c r="C526" s="37" t="s">
        <v>3423</v>
      </c>
    </row>
    <row r="527" spans="1:3" x14ac:dyDescent="0.25">
      <c r="A527" s="37">
        <v>1221484</v>
      </c>
      <c r="B527" s="53">
        <v>-320267.71999999997</v>
      </c>
      <c r="C527" s="37" t="s">
        <v>3423</v>
      </c>
    </row>
    <row r="528" spans="1:3" x14ac:dyDescent="0.25">
      <c r="A528" s="37">
        <v>1221575</v>
      </c>
      <c r="B528" s="53">
        <v>-4524828.88</v>
      </c>
      <c r="C528" s="37" t="s">
        <v>3423</v>
      </c>
    </row>
    <row r="529" spans="1:3" x14ac:dyDescent="0.25">
      <c r="A529" s="37">
        <v>1221602</v>
      </c>
      <c r="B529" s="53">
        <v>-7200</v>
      </c>
      <c r="C529" s="37" t="s">
        <v>3423</v>
      </c>
    </row>
    <row r="530" spans="1:3" x14ac:dyDescent="0.25">
      <c r="A530" s="37">
        <v>1221674</v>
      </c>
      <c r="B530" s="53">
        <v>-112416</v>
      </c>
      <c r="C530" s="37" t="s">
        <v>3423</v>
      </c>
    </row>
    <row r="531" spans="1:3" x14ac:dyDescent="0.25">
      <c r="A531" s="37">
        <v>1221699</v>
      </c>
      <c r="B531" s="53">
        <v>-40878</v>
      </c>
      <c r="C531" s="37" t="s">
        <v>3423</v>
      </c>
    </row>
    <row r="532" spans="1:3" x14ac:dyDescent="0.25">
      <c r="A532" s="37">
        <v>1221803</v>
      </c>
      <c r="B532" s="53">
        <v>-14016</v>
      </c>
      <c r="C532" s="37" t="s">
        <v>3423</v>
      </c>
    </row>
    <row r="533" spans="1:3" x14ac:dyDescent="0.25">
      <c r="A533" s="37">
        <v>1221936</v>
      </c>
      <c r="B533" s="53">
        <v>-376959.55</v>
      </c>
      <c r="C533" s="37" t="s">
        <v>3423</v>
      </c>
    </row>
    <row r="534" spans="1:3" x14ac:dyDescent="0.25">
      <c r="A534" s="37">
        <v>1222002</v>
      </c>
      <c r="B534" s="53">
        <v>-221862</v>
      </c>
      <c r="C534" s="37" t="s">
        <v>3423</v>
      </c>
    </row>
    <row r="535" spans="1:3" x14ac:dyDescent="0.25">
      <c r="A535" s="37">
        <v>1222053</v>
      </c>
      <c r="B535" s="53">
        <v>-222177.6</v>
      </c>
      <c r="C535" s="37" t="s">
        <v>3423</v>
      </c>
    </row>
    <row r="536" spans="1:3" x14ac:dyDescent="0.25">
      <c r="A536" s="37">
        <v>1222193</v>
      </c>
      <c r="B536" s="53">
        <v>-2026711.68</v>
      </c>
      <c r="C536" s="37" t="s">
        <v>3423</v>
      </c>
    </row>
    <row r="537" spans="1:3" x14ac:dyDescent="0.25">
      <c r="A537" s="37">
        <v>1222293</v>
      </c>
      <c r="B537" s="53">
        <v>-742341.41</v>
      </c>
      <c r="C537" s="37" t="s">
        <v>3423</v>
      </c>
    </row>
    <row r="538" spans="1:3" x14ac:dyDescent="0.25">
      <c r="A538" s="37">
        <v>1222427</v>
      </c>
      <c r="B538" s="53">
        <v>-197548.56</v>
      </c>
      <c r="C538" s="37" t="s">
        <v>3423</v>
      </c>
    </row>
    <row r="539" spans="1:3" x14ac:dyDescent="0.25">
      <c r="A539" s="37">
        <v>1222467</v>
      </c>
      <c r="B539" s="53">
        <v>-1820813.46</v>
      </c>
      <c r="C539" s="37" t="s">
        <v>3423</v>
      </c>
    </row>
    <row r="540" spans="1:3" x14ac:dyDescent="0.25">
      <c r="A540" s="37">
        <v>1222720</v>
      </c>
      <c r="B540" s="53">
        <v>-1461504.2</v>
      </c>
      <c r="C540" s="37" t="s">
        <v>3423</v>
      </c>
    </row>
    <row r="541" spans="1:3" x14ac:dyDescent="0.25">
      <c r="A541" s="37">
        <v>1222735</v>
      </c>
      <c r="B541" s="53">
        <v>-42033.599999999999</v>
      </c>
      <c r="C541" s="37" t="s">
        <v>3423</v>
      </c>
    </row>
    <row r="542" spans="1:3" x14ac:dyDescent="0.25">
      <c r="A542" s="37">
        <v>1222770</v>
      </c>
      <c r="B542" s="53">
        <v>-117081</v>
      </c>
      <c r="C542" s="37" t="s">
        <v>3423</v>
      </c>
    </row>
    <row r="543" spans="1:3" x14ac:dyDescent="0.25">
      <c r="A543" s="37">
        <v>1222771</v>
      </c>
      <c r="B543" s="53">
        <v>-70000</v>
      </c>
      <c r="C543" s="37" t="s">
        <v>3423</v>
      </c>
    </row>
    <row r="544" spans="1:3" x14ac:dyDescent="0.25">
      <c r="A544" s="37">
        <v>1222855</v>
      </c>
      <c r="B544" s="53">
        <v>-922685</v>
      </c>
      <c r="C544" s="37" t="s">
        <v>3423</v>
      </c>
    </row>
    <row r="545" spans="1:3" x14ac:dyDescent="0.25">
      <c r="A545" s="37">
        <v>1222908</v>
      </c>
      <c r="B545" s="53">
        <v>-384232</v>
      </c>
      <c r="C545" s="37" t="s">
        <v>3423</v>
      </c>
    </row>
    <row r="546" spans="1:3" x14ac:dyDescent="0.25">
      <c r="A546" s="37">
        <v>1222950</v>
      </c>
      <c r="B546" s="53">
        <v>-44436</v>
      </c>
      <c r="C546" s="37" t="s">
        <v>3423</v>
      </c>
    </row>
    <row r="547" spans="1:3" x14ac:dyDescent="0.25">
      <c r="A547" s="37">
        <v>1222957</v>
      </c>
      <c r="B547" s="53">
        <v>-115356</v>
      </c>
      <c r="C547" s="37" t="s">
        <v>3423</v>
      </c>
    </row>
    <row r="548" spans="1:3" x14ac:dyDescent="0.25">
      <c r="A548" s="37">
        <v>1223079</v>
      </c>
      <c r="B548" s="53">
        <v>-100000</v>
      </c>
      <c r="C548" s="37" t="s">
        <v>3423</v>
      </c>
    </row>
    <row r="549" spans="1:3" x14ac:dyDescent="0.25">
      <c r="A549" s="37">
        <v>1223169</v>
      </c>
      <c r="B549" s="53">
        <v>-347214</v>
      </c>
      <c r="C549" s="37" t="s">
        <v>3423</v>
      </c>
    </row>
    <row r="550" spans="1:3" x14ac:dyDescent="0.25">
      <c r="A550" s="37">
        <v>1223292</v>
      </c>
      <c r="B550" s="53">
        <v>-404088</v>
      </c>
      <c r="C550" s="37" t="s">
        <v>3423</v>
      </c>
    </row>
    <row r="551" spans="1:3" x14ac:dyDescent="0.25">
      <c r="A551" s="37">
        <v>1223358</v>
      </c>
      <c r="B551" s="53">
        <v>-45197.08</v>
      </c>
      <c r="C551" s="37" t="s">
        <v>3423</v>
      </c>
    </row>
    <row r="552" spans="1:3" x14ac:dyDescent="0.25">
      <c r="A552" s="37">
        <v>1223450</v>
      </c>
      <c r="B552" s="53">
        <v>-77520</v>
      </c>
      <c r="C552" s="37" t="s">
        <v>3423</v>
      </c>
    </row>
    <row r="553" spans="1:3" x14ac:dyDescent="0.25">
      <c r="A553" s="37">
        <v>1223540</v>
      </c>
      <c r="B553" s="53">
        <v>-43608</v>
      </c>
      <c r="C553" s="37" t="s">
        <v>3423</v>
      </c>
    </row>
    <row r="554" spans="1:3" x14ac:dyDescent="0.25">
      <c r="A554" s="37">
        <v>1223614</v>
      </c>
      <c r="B554" s="53">
        <v>-904260</v>
      </c>
      <c r="C554" s="37" t="s">
        <v>3423</v>
      </c>
    </row>
    <row r="555" spans="1:3" x14ac:dyDescent="0.25">
      <c r="A555" s="37">
        <v>1223623</v>
      </c>
      <c r="B555" s="53">
        <v>-165765</v>
      </c>
      <c r="C555" s="37" t="s">
        <v>3423</v>
      </c>
    </row>
    <row r="556" spans="1:3" x14ac:dyDescent="0.25">
      <c r="A556" s="37">
        <v>1223696</v>
      </c>
      <c r="B556" s="53">
        <v>-236048</v>
      </c>
      <c r="C556" s="37" t="s">
        <v>3423</v>
      </c>
    </row>
    <row r="557" spans="1:3" x14ac:dyDescent="0.25">
      <c r="A557" s="37">
        <v>1223747</v>
      </c>
      <c r="B557" s="53">
        <v>-4980575.76</v>
      </c>
      <c r="C557" s="37" t="s">
        <v>3423</v>
      </c>
    </row>
    <row r="558" spans="1:3" x14ac:dyDescent="0.25">
      <c r="A558" s="37">
        <v>1223863</v>
      </c>
      <c r="B558" s="53">
        <v>-236256</v>
      </c>
      <c r="C558" s="37" t="s">
        <v>3423</v>
      </c>
    </row>
    <row r="559" spans="1:3" x14ac:dyDescent="0.25">
      <c r="A559" s="37">
        <v>1223927</v>
      </c>
      <c r="B559" s="53">
        <v>-19998</v>
      </c>
      <c r="C559" s="37" t="s">
        <v>3423</v>
      </c>
    </row>
    <row r="560" spans="1:3" x14ac:dyDescent="0.25">
      <c r="A560" s="37">
        <v>1223971</v>
      </c>
      <c r="B560" s="53">
        <v>-13757.2</v>
      </c>
      <c r="C560" s="37" t="s">
        <v>3423</v>
      </c>
    </row>
    <row r="561" spans="1:3" x14ac:dyDescent="0.25">
      <c r="A561" s="37">
        <v>1223993</v>
      </c>
      <c r="B561" s="53">
        <v>-109421.95</v>
      </c>
      <c r="C561" s="37" t="s">
        <v>3423</v>
      </c>
    </row>
    <row r="562" spans="1:3" x14ac:dyDescent="0.25">
      <c r="A562" s="37">
        <v>1224288</v>
      </c>
      <c r="B562" s="53">
        <v>-15504</v>
      </c>
      <c r="C562" s="37" t="s">
        <v>3423</v>
      </c>
    </row>
    <row r="563" spans="1:3" x14ac:dyDescent="0.25">
      <c r="A563" s="37">
        <v>1224397</v>
      </c>
      <c r="B563" s="53">
        <v>-6048</v>
      </c>
      <c r="C563" s="37" t="s">
        <v>3423</v>
      </c>
    </row>
    <row r="564" spans="1:3" x14ac:dyDescent="0.25">
      <c r="A564" s="37">
        <v>1224399</v>
      </c>
      <c r="B564" s="53">
        <v>-5062331.6399999997</v>
      </c>
      <c r="C564" s="37" t="s">
        <v>3423</v>
      </c>
    </row>
    <row r="565" spans="1:3" x14ac:dyDescent="0.25">
      <c r="A565" s="37">
        <v>1224447</v>
      </c>
      <c r="B565" s="53">
        <v>-128609.83</v>
      </c>
      <c r="C565" s="37" t="s">
        <v>3423</v>
      </c>
    </row>
    <row r="566" spans="1:3" x14ac:dyDescent="0.25">
      <c r="A566" s="37">
        <v>1224519</v>
      </c>
      <c r="B566" s="53">
        <v>-349680</v>
      </c>
      <c r="C566" s="37" t="s">
        <v>3423</v>
      </c>
    </row>
    <row r="567" spans="1:3" x14ac:dyDescent="0.25">
      <c r="A567" s="37">
        <v>1224633</v>
      </c>
      <c r="B567" s="53">
        <v>-2418561.6</v>
      </c>
      <c r="C567" s="37" t="s">
        <v>3423</v>
      </c>
    </row>
    <row r="568" spans="1:3" x14ac:dyDescent="0.25">
      <c r="A568" s="37">
        <v>1224634</v>
      </c>
      <c r="B568" s="53">
        <v>-101811.91</v>
      </c>
      <c r="C568" s="37" t="s">
        <v>3423</v>
      </c>
    </row>
    <row r="569" spans="1:3" x14ac:dyDescent="0.25">
      <c r="A569" s="37">
        <v>1224848</v>
      </c>
      <c r="B569" s="53">
        <v>-5295009.92</v>
      </c>
      <c r="C569" s="37" t="s">
        <v>3423</v>
      </c>
    </row>
    <row r="570" spans="1:3" x14ac:dyDescent="0.25">
      <c r="A570" s="37">
        <v>1224859</v>
      </c>
      <c r="B570" s="53">
        <v>-54216</v>
      </c>
      <c r="C570" s="37" t="s">
        <v>3423</v>
      </c>
    </row>
    <row r="571" spans="1:3" x14ac:dyDescent="0.25">
      <c r="A571" s="37">
        <v>1224871</v>
      </c>
      <c r="B571" s="53">
        <v>-2016129.2</v>
      </c>
      <c r="C571" s="37" t="s">
        <v>3423</v>
      </c>
    </row>
    <row r="572" spans="1:3" x14ac:dyDescent="0.25">
      <c r="A572" s="37">
        <v>1225026</v>
      </c>
      <c r="B572" s="53">
        <v>-164116</v>
      </c>
      <c r="C572" s="37" t="s">
        <v>3423</v>
      </c>
    </row>
    <row r="573" spans="1:3" x14ac:dyDescent="0.25">
      <c r="A573" s="37">
        <v>1225723</v>
      </c>
      <c r="B573" s="53">
        <v>-4335</v>
      </c>
      <c r="C573" s="37" t="s">
        <v>3423</v>
      </c>
    </row>
    <row r="574" spans="1:3" x14ac:dyDescent="0.25">
      <c r="A574" s="37">
        <v>1225776</v>
      </c>
      <c r="B574" s="53">
        <v>-55116</v>
      </c>
      <c r="C574" s="37" t="s">
        <v>3423</v>
      </c>
    </row>
    <row r="575" spans="1:3" x14ac:dyDescent="0.25">
      <c r="A575" s="37">
        <v>1225972</v>
      </c>
      <c r="B575" s="53">
        <v>-192168</v>
      </c>
      <c r="C575" s="37" t="s">
        <v>3423</v>
      </c>
    </row>
    <row r="576" spans="1:3" x14ac:dyDescent="0.25">
      <c r="A576" s="37">
        <v>1226006</v>
      </c>
      <c r="B576" s="53">
        <v>-2531918</v>
      </c>
      <c r="C576" s="37" t="s">
        <v>3423</v>
      </c>
    </row>
    <row r="577" spans="1:3" x14ac:dyDescent="0.25">
      <c r="A577" s="37">
        <v>1226030</v>
      </c>
      <c r="B577" s="53">
        <v>-47880</v>
      </c>
      <c r="C577" s="37" t="s">
        <v>3423</v>
      </c>
    </row>
    <row r="578" spans="1:3" x14ac:dyDescent="0.25">
      <c r="A578" s="37">
        <v>1226033</v>
      </c>
      <c r="B578" s="53">
        <v>-584120</v>
      </c>
      <c r="C578" s="37" t="s">
        <v>3423</v>
      </c>
    </row>
    <row r="579" spans="1:3" x14ac:dyDescent="0.25">
      <c r="A579" s="37">
        <v>1226034</v>
      </c>
      <c r="B579" s="53">
        <v>-2279756.9900000002</v>
      </c>
      <c r="C579" s="37" t="s">
        <v>3423</v>
      </c>
    </row>
    <row r="580" spans="1:3" x14ac:dyDescent="0.25">
      <c r="A580" s="37">
        <v>1226192</v>
      </c>
      <c r="B580" s="53">
        <v>-339084</v>
      </c>
      <c r="C580" s="37" t="s">
        <v>3423</v>
      </c>
    </row>
    <row r="581" spans="1:3" x14ac:dyDescent="0.25">
      <c r="A581" s="37">
        <v>1226202</v>
      </c>
      <c r="B581" s="53">
        <v>-107103.36</v>
      </c>
      <c r="C581" s="37" t="s">
        <v>3423</v>
      </c>
    </row>
    <row r="582" spans="1:3" x14ac:dyDescent="0.25">
      <c r="A582" s="37">
        <v>1226209</v>
      </c>
      <c r="B582" s="53">
        <v>-110094</v>
      </c>
      <c r="C582" s="37" t="s">
        <v>3423</v>
      </c>
    </row>
    <row r="583" spans="1:3" x14ac:dyDescent="0.25">
      <c r="A583" s="37">
        <v>1226210</v>
      </c>
      <c r="B583" s="53">
        <v>-105462</v>
      </c>
      <c r="C583" s="37" t="s">
        <v>3423</v>
      </c>
    </row>
    <row r="584" spans="1:3" x14ac:dyDescent="0.25">
      <c r="A584" s="37">
        <v>1226346</v>
      </c>
      <c r="B584" s="53">
        <v>-334000</v>
      </c>
      <c r="C584" s="37" t="s">
        <v>3423</v>
      </c>
    </row>
    <row r="585" spans="1:3" x14ac:dyDescent="0.25">
      <c r="A585" s="37">
        <v>1226433</v>
      </c>
      <c r="B585" s="53">
        <v>-953868</v>
      </c>
      <c r="C585" s="37" t="s">
        <v>3423</v>
      </c>
    </row>
    <row r="586" spans="1:3" x14ac:dyDescent="0.25">
      <c r="A586" s="37">
        <v>1226514</v>
      </c>
      <c r="B586" s="53">
        <v>-36242.35</v>
      </c>
      <c r="C586" s="37" t="s">
        <v>3423</v>
      </c>
    </row>
    <row r="587" spans="1:3" x14ac:dyDescent="0.25">
      <c r="A587" s="37">
        <v>1226515</v>
      </c>
      <c r="B587" s="53">
        <v>-23890869.84</v>
      </c>
      <c r="C587" s="37" t="s">
        <v>3423</v>
      </c>
    </row>
    <row r="588" spans="1:3" x14ac:dyDescent="0.25">
      <c r="A588" s="37">
        <v>1226523</v>
      </c>
      <c r="B588" s="53">
        <v>-506122.36</v>
      </c>
      <c r="C588" s="37" t="s">
        <v>3423</v>
      </c>
    </row>
    <row r="589" spans="1:3" x14ac:dyDescent="0.25">
      <c r="A589" s="37">
        <v>1226570</v>
      </c>
      <c r="B589" s="53">
        <v>-1347489.87</v>
      </c>
      <c r="C589" s="37" t="s">
        <v>3423</v>
      </c>
    </row>
    <row r="590" spans="1:3" x14ac:dyDescent="0.25">
      <c r="A590" s="37">
        <v>1226784</v>
      </c>
      <c r="B590" s="53">
        <v>-133877.98000000001</v>
      </c>
      <c r="C590" s="37" t="s">
        <v>3423</v>
      </c>
    </row>
    <row r="591" spans="1:3" x14ac:dyDescent="0.25">
      <c r="A591" s="37">
        <v>1226875</v>
      </c>
      <c r="B591" s="53">
        <v>-41849830.950000003</v>
      </c>
      <c r="C591" s="37" t="s">
        <v>3423</v>
      </c>
    </row>
    <row r="592" spans="1:3" x14ac:dyDescent="0.25">
      <c r="A592" s="37">
        <v>1226947</v>
      </c>
      <c r="B592" s="53">
        <v>-42216</v>
      </c>
      <c r="C592" s="37" t="s">
        <v>3423</v>
      </c>
    </row>
    <row r="593" spans="1:3" x14ac:dyDescent="0.25">
      <c r="A593" s="37">
        <v>1227010</v>
      </c>
      <c r="B593" s="53">
        <v>-549992.89</v>
      </c>
      <c r="C593" s="37" t="s">
        <v>3423</v>
      </c>
    </row>
    <row r="594" spans="1:3" x14ac:dyDescent="0.25">
      <c r="A594" s="37">
        <v>1227157</v>
      </c>
      <c r="B594" s="53">
        <v>-4818</v>
      </c>
      <c r="C594" s="37" t="s">
        <v>3423</v>
      </c>
    </row>
    <row r="595" spans="1:3" x14ac:dyDescent="0.25">
      <c r="A595" s="37">
        <v>1227173</v>
      </c>
      <c r="B595" s="53">
        <v>-130000</v>
      </c>
      <c r="C595" s="37" t="s">
        <v>3423</v>
      </c>
    </row>
    <row r="596" spans="1:3" x14ac:dyDescent="0.25">
      <c r="A596" s="37">
        <v>1227466</v>
      </c>
      <c r="B596" s="53">
        <v>-23040</v>
      </c>
      <c r="C596" s="37" t="s">
        <v>3423</v>
      </c>
    </row>
    <row r="597" spans="1:3" x14ac:dyDescent="0.25">
      <c r="A597" s="37">
        <v>1227560</v>
      </c>
      <c r="B597" s="53">
        <v>-46488</v>
      </c>
      <c r="C597" s="37" t="s">
        <v>3423</v>
      </c>
    </row>
    <row r="598" spans="1:3" x14ac:dyDescent="0.25">
      <c r="A598" s="37">
        <v>1227583</v>
      </c>
      <c r="B598" s="53">
        <v>-58852</v>
      </c>
      <c r="C598" s="37" t="s">
        <v>3423</v>
      </c>
    </row>
    <row r="599" spans="1:3" x14ac:dyDescent="0.25">
      <c r="A599" s="37">
        <v>1227640</v>
      </c>
      <c r="B599" s="53">
        <v>-3000</v>
      </c>
      <c r="C599" s="37" t="s">
        <v>3423</v>
      </c>
    </row>
    <row r="600" spans="1:3" x14ac:dyDescent="0.25">
      <c r="A600" s="37">
        <v>1227704</v>
      </c>
      <c r="B600" s="53">
        <v>-370420</v>
      </c>
      <c r="C600" s="37" t="s">
        <v>3423</v>
      </c>
    </row>
    <row r="601" spans="1:3" x14ac:dyDescent="0.25">
      <c r="A601" s="37">
        <v>1228059</v>
      </c>
      <c r="B601" s="53">
        <v>-1498783.92</v>
      </c>
      <c r="C601" s="37" t="s">
        <v>3423</v>
      </c>
    </row>
    <row r="602" spans="1:3" x14ac:dyDescent="0.25">
      <c r="A602" s="37">
        <v>1228279</v>
      </c>
      <c r="B602" s="53">
        <v>-1320</v>
      </c>
      <c r="C602" s="37" t="s">
        <v>3423</v>
      </c>
    </row>
    <row r="603" spans="1:3" x14ac:dyDescent="0.25">
      <c r="A603" s="37">
        <v>1228301</v>
      </c>
      <c r="B603" s="53">
        <v>-179940</v>
      </c>
      <c r="C603" s="37" t="s">
        <v>3423</v>
      </c>
    </row>
    <row r="604" spans="1:3" x14ac:dyDescent="0.25">
      <c r="A604" s="37">
        <v>1228361</v>
      </c>
      <c r="B604" s="53">
        <v>-356208</v>
      </c>
      <c r="C604" s="37" t="s">
        <v>3423</v>
      </c>
    </row>
    <row r="605" spans="1:3" x14ac:dyDescent="0.25">
      <c r="A605" s="37">
        <v>1228411</v>
      </c>
      <c r="B605" s="53">
        <v>-30000</v>
      </c>
      <c r="C605" s="37" t="s">
        <v>3423</v>
      </c>
    </row>
    <row r="606" spans="1:3" x14ac:dyDescent="0.25">
      <c r="A606" s="37">
        <v>1228449</v>
      </c>
      <c r="B606" s="53">
        <v>-696955</v>
      </c>
      <c r="C606" s="37" t="s">
        <v>3423</v>
      </c>
    </row>
    <row r="607" spans="1:3" x14ac:dyDescent="0.25">
      <c r="A607" s="37">
        <v>1228502</v>
      </c>
      <c r="B607" s="53">
        <v>-170000</v>
      </c>
      <c r="C607" s="37" t="s">
        <v>3423</v>
      </c>
    </row>
    <row r="608" spans="1:3" x14ac:dyDescent="0.25">
      <c r="A608" s="37">
        <v>1228548</v>
      </c>
      <c r="B608" s="53">
        <v>-88476</v>
      </c>
      <c r="C608" s="37" t="s">
        <v>3423</v>
      </c>
    </row>
    <row r="609" spans="1:3" x14ac:dyDescent="0.25">
      <c r="A609" s="37">
        <v>1228574</v>
      </c>
      <c r="B609" s="53">
        <v>-215004</v>
      </c>
      <c r="C609" s="37" t="s">
        <v>3423</v>
      </c>
    </row>
    <row r="610" spans="1:3" x14ac:dyDescent="0.25">
      <c r="A610" s="37">
        <v>1228729</v>
      </c>
      <c r="B610" s="53">
        <v>-413208</v>
      </c>
      <c r="C610" s="37" t="s">
        <v>3423</v>
      </c>
    </row>
    <row r="611" spans="1:3" x14ac:dyDescent="0.25">
      <c r="A611" s="37">
        <v>1228777</v>
      </c>
      <c r="B611" s="53">
        <v>-31054</v>
      </c>
      <c r="C611" s="37" t="s">
        <v>3423</v>
      </c>
    </row>
    <row r="612" spans="1:3" x14ac:dyDescent="0.25">
      <c r="A612" s="37">
        <v>1228856</v>
      </c>
      <c r="B612" s="53">
        <v>-73206</v>
      </c>
      <c r="C612" s="37" t="s">
        <v>3423</v>
      </c>
    </row>
    <row r="613" spans="1:3" x14ac:dyDescent="0.25">
      <c r="A613" s="37">
        <v>1228876</v>
      </c>
      <c r="B613" s="53">
        <v>-4635.3599999999997</v>
      </c>
      <c r="C613" s="37" t="s">
        <v>3423</v>
      </c>
    </row>
    <row r="614" spans="1:3" x14ac:dyDescent="0.25">
      <c r="A614" s="37">
        <v>1228972</v>
      </c>
      <c r="B614" s="53">
        <v>-349866</v>
      </c>
      <c r="C614" s="37" t="s">
        <v>3423</v>
      </c>
    </row>
    <row r="615" spans="1:3" x14ac:dyDescent="0.25">
      <c r="A615" s="37">
        <v>1228985</v>
      </c>
      <c r="B615" s="53">
        <v>-28656</v>
      </c>
      <c r="C615" s="37" t="s">
        <v>3423</v>
      </c>
    </row>
    <row r="616" spans="1:3" x14ac:dyDescent="0.25">
      <c r="A616" s="37">
        <v>1229152</v>
      </c>
      <c r="B616" s="53">
        <v>-184610.79</v>
      </c>
      <c r="C616" s="37" t="s">
        <v>3423</v>
      </c>
    </row>
    <row r="617" spans="1:3" x14ac:dyDescent="0.25">
      <c r="A617" s="37">
        <v>1229310</v>
      </c>
      <c r="B617" s="53">
        <v>-1735764</v>
      </c>
      <c r="C617" s="37" t="s">
        <v>3423</v>
      </c>
    </row>
    <row r="618" spans="1:3" x14ac:dyDescent="0.25">
      <c r="A618" s="37">
        <v>1229341</v>
      </c>
      <c r="B618" s="53">
        <v>-100000</v>
      </c>
      <c r="C618" s="37" t="s">
        <v>3423</v>
      </c>
    </row>
    <row r="619" spans="1:3" x14ac:dyDescent="0.25">
      <c r="A619" s="37">
        <v>1229511</v>
      </c>
      <c r="B619" s="53">
        <v>-70000</v>
      </c>
      <c r="C619" s="37" t="s">
        <v>3423</v>
      </c>
    </row>
    <row r="620" spans="1:3" x14ac:dyDescent="0.25">
      <c r="A620" s="37">
        <v>1229576</v>
      </c>
      <c r="B620" s="53">
        <v>-23652</v>
      </c>
      <c r="C620" s="37" t="s">
        <v>3423</v>
      </c>
    </row>
    <row r="621" spans="1:3" x14ac:dyDescent="0.25">
      <c r="A621" s="37">
        <v>1229622</v>
      </c>
      <c r="B621" s="53">
        <v>-87600</v>
      </c>
      <c r="C621" s="37" t="s">
        <v>3423</v>
      </c>
    </row>
    <row r="622" spans="1:3" x14ac:dyDescent="0.25">
      <c r="A622" s="37">
        <v>1229746</v>
      </c>
      <c r="B622" s="53">
        <v>-4255394.4000000004</v>
      </c>
      <c r="C622" s="37" t="s">
        <v>3423</v>
      </c>
    </row>
    <row r="623" spans="1:3" x14ac:dyDescent="0.25">
      <c r="A623" s="37">
        <v>1231089</v>
      </c>
      <c r="B623" s="53">
        <v>-22373.83</v>
      </c>
      <c r="C623" s="37" t="s">
        <v>3423</v>
      </c>
    </row>
    <row r="624" spans="1:3" x14ac:dyDescent="0.25">
      <c r="A624" s="37">
        <v>1231164</v>
      </c>
      <c r="B624" s="53">
        <v>-600931.31999999995</v>
      </c>
      <c r="C624" s="37" t="s">
        <v>3423</v>
      </c>
    </row>
    <row r="625" spans="1:3" x14ac:dyDescent="0.25">
      <c r="A625" s="37">
        <v>1231170</v>
      </c>
      <c r="B625" s="53">
        <v>-42123</v>
      </c>
      <c r="C625" s="37" t="s">
        <v>3423</v>
      </c>
    </row>
    <row r="626" spans="1:3" x14ac:dyDescent="0.25">
      <c r="A626" s="37">
        <v>1231306</v>
      </c>
      <c r="B626" s="53">
        <v>-78212.289999999994</v>
      </c>
      <c r="C626" s="37" t="s">
        <v>3423</v>
      </c>
    </row>
    <row r="627" spans="1:3" x14ac:dyDescent="0.25">
      <c r="A627" s="37">
        <v>1231587</v>
      </c>
      <c r="B627" s="53">
        <v>-38532841.829999998</v>
      </c>
      <c r="C627" s="37" t="s">
        <v>3423</v>
      </c>
    </row>
    <row r="628" spans="1:3" x14ac:dyDescent="0.25">
      <c r="A628" s="37">
        <v>1231588</v>
      </c>
      <c r="B628" s="53">
        <v>-48889934.5</v>
      </c>
      <c r="C628" s="37" t="s">
        <v>3423</v>
      </c>
    </row>
    <row r="629" spans="1:3" x14ac:dyDescent="0.25">
      <c r="A629" s="37">
        <v>1231589</v>
      </c>
      <c r="B629" s="53">
        <v>-1818445.76</v>
      </c>
      <c r="C629" s="37" t="s">
        <v>3423</v>
      </c>
    </row>
    <row r="630" spans="1:3" x14ac:dyDescent="0.25">
      <c r="A630" s="37">
        <v>1231590</v>
      </c>
      <c r="B630" s="53">
        <v>-1851372.44</v>
      </c>
      <c r="C630" s="37" t="s">
        <v>3423</v>
      </c>
    </row>
    <row r="631" spans="1:3" x14ac:dyDescent="0.25">
      <c r="A631" s="37">
        <v>1231623</v>
      </c>
      <c r="B631" s="53">
        <v>-15096</v>
      </c>
      <c r="C631" s="37" t="s">
        <v>3423</v>
      </c>
    </row>
    <row r="632" spans="1:3" x14ac:dyDescent="0.25">
      <c r="A632" s="37">
        <v>1231746</v>
      </c>
      <c r="B632" s="53">
        <v>-663067</v>
      </c>
      <c r="C632" s="37" t="s">
        <v>3423</v>
      </c>
    </row>
    <row r="633" spans="1:3" x14ac:dyDescent="0.25">
      <c r="A633" s="37">
        <v>1231895</v>
      </c>
      <c r="B633" s="53">
        <v>-3697222.26</v>
      </c>
      <c r="C633" s="37" t="s">
        <v>3423</v>
      </c>
    </row>
    <row r="634" spans="1:3" x14ac:dyDescent="0.25">
      <c r="A634" s="37">
        <v>1232041</v>
      </c>
      <c r="B634" s="53">
        <v>-60959.28</v>
      </c>
      <c r="C634" s="37" t="s">
        <v>3423</v>
      </c>
    </row>
    <row r="635" spans="1:3" x14ac:dyDescent="0.25">
      <c r="A635" s="37">
        <v>1232940</v>
      </c>
      <c r="B635" s="53">
        <v>-12450997.15</v>
      </c>
      <c r="C635" s="37" t="s">
        <v>3423</v>
      </c>
    </row>
    <row r="636" spans="1:3" x14ac:dyDescent="0.25">
      <c r="A636" s="37">
        <v>1233179</v>
      </c>
      <c r="B636" s="53">
        <v>-107600.4</v>
      </c>
      <c r="C636" s="37" t="s">
        <v>3423</v>
      </c>
    </row>
    <row r="637" spans="1:3" x14ac:dyDescent="0.25">
      <c r="A637" s="37">
        <v>1233223</v>
      </c>
      <c r="B637" s="53">
        <v>-17568</v>
      </c>
      <c r="C637" s="37" t="s">
        <v>3423</v>
      </c>
    </row>
    <row r="638" spans="1:3" x14ac:dyDescent="0.25">
      <c r="A638" s="37">
        <v>1233485</v>
      </c>
      <c r="B638" s="53">
        <v>-395020.68</v>
      </c>
      <c r="C638" s="37" t="s">
        <v>3423</v>
      </c>
    </row>
    <row r="639" spans="1:3" x14ac:dyDescent="0.25">
      <c r="A639" s="37">
        <v>1233490</v>
      </c>
      <c r="B639" s="53">
        <v>-9527.8799999999992</v>
      </c>
      <c r="C639" s="37" t="s">
        <v>3423</v>
      </c>
    </row>
    <row r="640" spans="1:3" x14ac:dyDescent="0.25">
      <c r="A640" s="37">
        <v>1233568</v>
      </c>
      <c r="B640" s="53">
        <v>-567771.84</v>
      </c>
      <c r="C640" s="37" t="s">
        <v>3423</v>
      </c>
    </row>
    <row r="641" spans="1:3" x14ac:dyDescent="0.25">
      <c r="A641" s="37">
        <v>1233780</v>
      </c>
      <c r="B641" s="53">
        <v>-708332.01</v>
      </c>
      <c r="C641" s="37" t="s">
        <v>3423</v>
      </c>
    </row>
    <row r="642" spans="1:3" x14ac:dyDescent="0.25">
      <c r="A642" s="37">
        <v>1233811</v>
      </c>
      <c r="B642" s="53">
        <v>-8651</v>
      </c>
      <c r="C642" s="37" t="s">
        <v>3423</v>
      </c>
    </row>
    <row r="643" spans="1:3" x14ac:dyDescent="0.25">
      <c r="A643" s="37">
        <v>1233820</v>
      </c>
      <c r="B643" s="53">
        <v>-374186.4</v>
      </c>
      <c r="C643" s="37" t="s">
        <v>3423</v>
      </c>
    </row>
    <row r="644" spans="1:3" x14ac:dyDescent="0.25">
      <c r="A644" s="37">
        <v>1234132</v>
      </c>
      <c r="B644" s="53">
        <v>-4680</v>
      </c>
      <c r="C644" s="37" t="s">
        <v>3423</v>
      </c>
    </row>
    <row r="645" spans="1:3" x14ac:dyDescent="0.25">
      <c r="A645" s="37">
        <v>1234238</v>
      </c>
      <c r="B645" s="53">
        <v>-487905.6</v>
      </c>
      <c r="C645" s="37" t="s">
        <v>3423</v>
      </c>
    </row>
    <row r="646" spans="1:3" x14ac:dyDescent="0.25">
      <c r="A646" s="37">
        <v>1234241</v>
      </c>
      <c r="B646" s="53">
        <v>-1805996.09</v>
      </c>
      <c r="C646" s="37" t="s">
        <v>3423</v>
      </c>
    </row>
    <row r="647" spans="1:3" x14ac:dyDescent="0.25">
      <c r="A647" s="37">
        <v>1234242</v>
      </c>
      <c r="B647" s="53">
        <v>-445577.83</v>
      </c>
      <c r="C647" s="37" t="s">
        <v>3423</v>
      </c>
    </row>
    <row r="648" spans="1:3" x14ac:dyDescent="0.25">
      <c r="A648" s="37">
        <v>1234267</v>
      </c>
      <c r="B648" s="53">
        <v>-15120</v>
      </c>
      <c r="C648" s="37" t="s">
        <v>3423</v>
      </c>
    </row>
    <row r="649" spans="1:3" x14ac:dyDescent="0.25">
      <c r="A649" s="37">
        <v>1234500</v>
      </c>
      <c r="B649" s="53">
        <v>-527544</v>
      </c>
      <c r="C649" s="37" t="s">
        <v>3423</v>
      </c>
    </row>
    <row r="650" spans="1:3" x14ac:dyDescent="0.25">
      <c r="A650" s="37">
        <v>1234552</v>
      </c>
      <c r="B650" s="53">
        <v>-40532.400000000001</v>
      </c>
      <c r="C650" s="37" t="s">
        <v>3423</v>
      </c>
    </row>
    <row r="651" spans="1:3" x14ac:dyDescent="0.25">
      <c r="A651" s="37">
        <v>1234595</v>
      </c>
      <c r="B651" s="53">
        <v>-104682</v>
      </c>
      <c r="C651" s="37" t="s">
        <v>3423</v>
      </c>
    </row>
    <row r="652" spans="1:3" x14ac:dyDescent="0.25">
      <c r="A652" s="37">
        <v>1234660</v>
      </c>
      <c r="B652" s="53">
        <v>-68477.070000000007</v>
      </c>
      <c r="C652" s="37" t="s">
        <v>3423</v>
      </c>
    </row>
    <row r="653" spans="1:3" x14ac:dyDescent="0.25">
      <c r="A653" s="37">
        <v>1234768</v>
      </c>
      <c r="B653" s="53">
        <v>-4191</v>
      </c>
      <c r="C653" s="37" t="s">
        <v>3423</v>
      </c>
    </row>
    <row r="654" spans="1:3" x14ac:dyDescent="0.25">
      <c r="A654" s="37">
        <v>1234783</v>
      </c>
      <c r="B654" s="53">
        <v>-676544.4</v>
      </c>
      <c r="C654" s="37" t="s">
        <v>3423</v>
      </c>
    </row>
    <row r="655" spans="1:3" x14ac:dyDescent="0.25">
      <c r="A655" s="37">
        <v>1234784</v>
      </c>
      <c r="B655" s="53">
        <v>-621792</v>
      </c>
      <c r="C655" s="37" t="s">
        <v>3423</v>
      </c>
    </row>
    <row r="656" spans="1:3" x14ac:dyDescent="0.25">
      <c r="A656" s="37">
        <v>1234792</v>
      </c>
      <c r="B656" s="53">
        <v>-631116</v>
      </c>
      <c r="C656" s="37" t="s">
        <v>3423</v>
      </c>
    </row>
    <row r="657" spans="1:3" x14ac:dyDescent="0.25">
      <c r="A657" s="37">
        <v>1234818</v>
      </c>
      <c r="B657" s="53">
        <v>-619847.13</v>
      </c>
      <c r="C657" s="37" t="s">
        <v>3423</v>
      </c>
    </row>
    <row r="658" spans="1:3" x14ac:dyDescent="0.25">
      <c r="A658" s="37">
        <v>1235082</v>
      </c>
      <c r="B658" s="53">
        <v>-935114.63</v>
      </c>
      <c r="C658" s="37" t="s">
        <v>3423</v>
      </c>
    </row>
    <row r="659" spans="1:3" x14ac:dyDescent="0.25">
      <c r="A659" s="37">
        <v>1235083</v>
      </c>
      <c r="B659" s="53">
        <v>-4597600</v>
      </c>
      <c r="C659" s="37" t="s">
        <v>3423</v>
      </c>
    </row>
    <row r="660" spans="1:3" x14ac:dyDescent="0.25">
      <c r="A660" s="37">
        <v>1235111</v>
      </c>
      <c r="B660" s="53">
        <v>-71835</v>
      </c>
      <c r="C660" s="37" t="s">
        <v>3423</v>
      </c>
    </row>
    <row r="661" spans="1:3" x14ac:dyDescent="0.25">
      <c r="A661" s="37">
        <v>1235188</v>
      </c>
      <c r="B661" s="53">
        <v>-332376</v>
      </c>
      <c r="C661" s="37" t="s">
        <v>3423</v>
      </c>
    </row>
    <row r="662" spans="1:3" x14ac:dyDescent="0.25">
      <c r="A662" s="37">
        <v>1235189</v>
      </c>
      <c r="B662" s="53">
        <v>-134700</v>
      </c>
      <c r="C662" s="37" t="s">
        <v>3423</v>
      </c>
    </row>
    <row r="663" spans="1:3" x14ac:dyDescent="0.25">
      <c r="A663" s="37">
        <v>1235223</v>
      </c>
      <c r="B663" s="53">
        <v>-386890</v>
      </c>
      <c r="C663" s="37" t="s">
        <v>3423</v>
      </c>
    </row>
    <row r="664" spans="1:3" x14ac:dyDescent="0.25">
      <c r="A664" s="37">
        <v>1235291</v>
      </c>
      <c r="B664" s="53">
        <v>-67452</v>
      </c>
      <c r="C664" s="37" t="s">
        <v>3423</v>
      </c>
    </row>
    <row r="665" spans="1:3" x14ac:dyDescent="0.25">
      <c r="A665" s="37">
        <v>1235332</v>
      </c>
      <c r="B665" s="53">
        <v>-8832</v>
      </c>
      <c r="C665" s="37" t="s">
        <v>3423</v>
      </c>
    </row>
    <row r="666" spans="1:3" x14ac:dyDescent="0.25">
      <c r="A666" s="37">
        <v>1235403</v>
      </c>
      <c r="B666" s="53">
        <v>-81600</v>
      </c>
      <c r="C666" s="37" t="s">
        <v>3423</v>
      </c>
    </row>
    <row r="667" spans="1:3" x14ac:dyDescent="0.25">
      <c r="A667" s="37">
        <v>1235797</v>
      </c>
      <c r="B667" s="53">
        <v>-379830.26</v>
      </c>
      <c r="C667" s="37" t="s">
        <v>3423</v>
      </c>
    </row>
    <row r="668" spans="1:3" x14ac:dyDescent="0.25">
      <c r="A668" s="37">
        <v>1235969</v>
      </c>
      <c r="B668" s="53">
        <v>-36960</v>
      </c>
      <c r="C668" s="37" t="s">
        <v>3423</v>
      </c>
    </row>
    <row r="669" spans="1:3" x14ac:dyDescent="0.25">
      <c r="A669" s="37">
        <v>1236126</v>
      </c>
      <c r="B669" s="53">
        <v>-3229662.96</v>
      </c>
      <c r="C669" s="37" t="s">
        <v>3423</v>
      </c>
    </row>
    <row r="670" spans="1:3" x14ac:dyDescent="0.25">
      <c r="A670" s="37">
        <v>1236140</v>
      </c>
      <c r="B670" s="53">
        <v>-2001677.87</v>
      </c>
      <c r="C670" s="37" t="s">
        <v>3423</v>
      </c>
    </row>
    <row r="671" spans="1:3" x14ac:dyDescent="0.25">
      <c r="A671" s="37">
        <v>1236147</v>
      </c>
      <c r="B671" s="53">
        <v>-2337390</v>
      </c>
      <c r="C671" s="37" t="s">
        <v>3423</v>
      </c>
    </row>
    <row r="672" spans="1:3" x14ac:dyDescent="0.25">
      <c r="A672" s="37">
        <v>1236149</v>
      </c>
      <c r="B672" s="53">
        <v>-1906092</v>
      </c>
      <c r="C672" s="37" t="s">
        <v>3423</v>
      </c>
    </row>
    <row r="673" spans="1:3" x14ac:dyDescent="0.25">
      <c r="A673" s="37">
        <v>1236195</v>
      </c>
      <c r="B673" s="53">
        <v>-1316498.8999999999</v>
      </c>
      <c r="C673" s="37" t="s">
        <v>3423</v>
      </c>
    </row>
    <row r="674" spans="1:3" x14ac:dyDescent="0.25">
      <c r="A674" s="37">
        <v>1236243</v>
      </c>
      <c r="B674" s="53">
        <v>-370980</v>
      </c>
      <c r="C674" s="37" t="s">
        <v>3423</v>
      </c>
    </row>
    <row r="675" spans="1:3" x14ac:dyDescent="0.25">
      <c r="A675" s="37">
        <v>1236707</v>
      </c>
      <c r="B675" s="53">
        <v>-3631392.92</v>
      </c>
      <c r="C675" s="37" t="s">
        <v>3423</v>
      </c>
    </row>
    <row r="676" spans="1:3" x14ac:dyDescent="0.25">
      <c r="A676" s="37">
        <v>1236718</v>
      </c>
      <c r="B676" s="53">
        <v>-7980</v>
      </c>
      <c r="C676" s="37" t="s">
        <v>3423</v>
      </c>
    </row>
    <row r="677" spans="1:3" x14ac:dyDescent="0.25">
      <c r="A677" s="37">
        <v>1236748</v>
      </c>
      <c r="B677" s="53">
        <v>-3083220.72</v>
      </c>
      <c r="C677" s="37" t="s">
        <v>3423</v>
      </c>
    </row>
    <row r="678" spans="1:3" x14ac:dyDescent="0.25">
      <c r="A678" s="37">
        <v>1236763</v>
      </c>
      <c r="B678" s="53">
        <v>-133846</v>
      </c>
      <c r="C678" s="37" t="s">
        <v>3423</v>
      </c>
    </row>
    <row r="679" spans="1:3" x14ac:dyDescent="0.25">
      <c r="A679" s="37">
        <v>1237109</v>
      </c>
      <c r="B679" s="53">
        <v>-1687428.2</v>
      </c>
      <c r="C679" s="37" t="s">
        <v>3423</v>
      </c>
    </row>
    <row r="680" spans="1:3" x14ac:dyDescent="0.25">
      <c r="A680" s="37">
        <v>1237110</v>
      </c>
      <c r="B680" s="53">
        <v>-8000</v>
      </c>
      <c r="C680" s="37" t="s">
        <v>3423</v>
      </c>
    </row>
    <row r="681" spans="1:3" x14ac:dyDescent="0.25">
      <c r="A681" s="37">
        <v>1237112</v>
      </c>
      <c r="B681" s="53">
        <v>-973534.89</v>
      </c>
      <c r="C681" s="37" t="s">
        <v>3423</v>
      </c>
    </row>
    <row r="682" spans="1:3" x14ac:dyDescent="0.25">
      <c r="A682" s="37">
        <v>1237254</v>
      </c>
      <c r="B682" s="53">
        <v>-24408</v>
      </c>
      <c r="C682" s="37" t="s">
        <v>3423</v>
      </c>
    </row>
    <row r="683" spans="1:3" x14ac:dyDescent="0.25">
      <c r="A683" s="37">
        <v>1237289</v>
      </c>
      <c r="B683" s="53">
        <v>-8272.16</v>
      </c>
      <c r="C683" s="37" t="s">
        <v>3423</v>
      </c>
    </row>
    <row r="684" spans="1:3" x14ac:dyDescent="0.25">
      <c r="A684" s="37">
        <v>1237368</v>
      </c>
      <c r="B684" s="53">
        <v>-125904</v>
      </c>
      <c r="C684" s="37" t="s">
        <v>3423</v>
      </c>
    </row>
    <row r="685" spans="1:3" x14ac:dyDescent="0.25">
      <c r="A685" s="37">
        <v>1237369</v>
      </c>
      <c r="B685" s="53">
        <v>-1195110</v>
      </c>
      <c r="C685" s="37" t="s">
        <v>3423</v>
      </c>
    </row>
    <row r="686" spans="1:3" x14ac:dyDescent="0.25">
      <c r="A686" s="37">
        <v>1237372</v>
      </c>
      <c r="B686" s="53">
        <v>-96</v>
      </c>
      <c r="C686" s="37" t="s">
        <v>3423</v>
      </c>
    </row>
    <row r="687" spans="1:3" x14ac:dyDescent="0.25">
      <c r="A687" s="37">
        <v>1237429</v>
      </c>
      <c r="B687" s="53">
        <v>-3746504</v>
      </c>
      <c r="C687" s="37" t="s">
        <v>3423</v>
      </c>
    </row>
    <row r="688" spans="1:3" x14ac:dyDescent="0.25">
      <c r="A688" s="37">
        <v>1237638</v>
      </c>
      <c r="B688" s="53">
        <v>126000</v>
      </c>
      <c r="C688" s="37" t="s">
        <v>3423</v>
      </c>
    </row>
    <row r="689" spans="1:3" x14ac:dyDescent="0.25">
      <c r="A689" s="37">
        <v>1237680</v>
      </c>
      <c r="B689" s="53">
        <v>-68364</v>
      </c>
      <c r="C689" s="37" t="s">
        <v>3423</v>
      </c>
    </row>
    <row r="690" spans="1:3" x14ac:dyDescent="0.25">
      <c r="A690" s="37">
        <v>1237752</v>
      </c>
      <c r="B690" s="53">
        <v>-142083.38</v>
      </c>
      <c r="C690" s="37" t="s">
        <v>3423</v>
      </c>
    </row>
    <row r="691" spans="1:3" x14ac:dyDescent="0.25">
      <c r="A691" s="37">
        <v>1237993</v>
      </c>
      <c r="B691" s="53">
        <v>-431659.2</v>
      </c>
      <c r="C691" s="37" t="s">
        <v>3423</v>
      </c>
    </row>
    <row r="692" spans="1:3" x14ac:dyDescent="0.25">
      <c r="A692" s="37">
        <v>1238049</v>
      </c>
      <c r="B692" s="53">
        <v>-2336384</v>
      </c>
      <c r="C692" s="37" t="s">
        <v>3423</v>
      </c>
    </row>
    <row r="693" spans="1:3" x14ac:dyDescent="0.25">
      <c r="A693" s="37">
        <v>1238196</v>
      </c>
      <c r="B693" s="53">
        <v>-94469</v>
      </c>
      <c r="C693" s="37" t="s">
        <v>3423</v>
      </c>
    </row>
    <row r="694" spans="1:3" x14ac:dyDescent="0.25">
      <c r="A694" s="37">
        <v>1238225</v>
      </c>
      <c r="B694" s="53">
        <v>-18659000</v>
      </c>
      <c r="C694" s="37" t="s">
        <v>3423</v>
      </c>
    </row>
    <row r="695" spans="1:3" x14ac:dyDescent="0.25">
      <c r="A695" s="37">
        <v>1238430</v>
      </c>
      <c r="B695" s="53">
        <v>-152457.76</v>
      </c>
      <c r="C695" s="37" t="s">
        <v>3423</v>
      </c>
    </row>
    <row r="696" spans="1:3" x14ac:dyDescent="0.25">
      <c r="A696" s="37">
        <v>1238456</v>
      </c>
      <c r="B696" s="53">
        <v>-914137.04</v>
      </c>
      <c r="C696" s="37" t="s">
        <v>3423</v>
      </c>
    </row>
    <row r="697" spans="1:3" x14ac:dyDescent="0.25">
      <c r="A697" s="37">
        <v>1238651</v>
      </c>
      <c r="B697" s="53">
        <v>-90000</v>
      </c>
      <c r="C697" s="37" t="s">
        <v>3423</v>
      </c>
    </row>
    <row r="698" spans="1:3" x14ac:dyDescent="0.25">
      <c r="A698" s="37">
        <v>1238695</v>
      </c>
      <c r="B698" s="53">
        <v>-1640428.79</v>
      </c>
      <c r="C698" s="37" t="s">
        <v>3423</v>
      </c>
    </row>
    <row r="699" spans="1:3" x14ac:dyDescent="0.25">
      <c r="A699" s="37">
        <v>1238696</v>
      </c>
      <c r="B699" s="53">
        <v>-35793000</v>
      </c>
      <c r="C699" s="37" t="s">
        <v>3423</v>
      </c>
    </row>
    <row r="700" spans="1:3" x14ac:dyDescent="0.25">
      <c r="A700" s="37">
        <v>1238805</v>
      </c>
      <c r="B700" s="53">
        <v>-15168</v>
      </c>
      <c r="C700" s="37" t="s">
        <v>3423</v>
      </c>
    </row>
    <row r="701" spans="1:3" x14ac:dyDescent="0.25">
      <c r="A701" s="37">
        <v>1238852</v>
      </c>
      <c r="B701" s="53">
        <v>-86292</v>
      </c>
      <c r="C701" s="37" t="s">
        <v>3423</v>
      </c>
    </row>
    <row r="702" spans="1:3" x14ac:dyDescent="0.25">
      <c r="A702" s="37">
        <v>1238853</v>
      </c>
      <c r="B702" s="53">
        <v>-5558359.4400000004</v>
      </c>
      <c r="C702" s="37" t="s">
        <v>3423</v>
      </c>
    </row>
    <row r="703" spans="1:3" x14ac:dyDescent="0.25">
      <c r="A703" s="37">
        <v>1238946</v>
      </c>
      <c r="B703" s="53">
        <v>-32832</v>
      </c>
      <c r="C703" s="37" t="s">
        <v>3423</v>
      </c>
    </row>
    <row r="704" spans="1:3" x14ac:dyDescent="0.25">
      <c r="A704" s="37">
        <v>1238988</v>
      </c>
      <c r="B704" s="53">
        <v>-2677849.75</v>
      </c>
      <c r="C704" s="37" t="s">
        <v>3423</v>
      </c>
    </row>
    <row r="705" spans="1:3" x14ac:dyDescent="0.25">
      <c r="A705" s="37">
        <v>1239022</v>
      </c>
      <c r="B705" s="53">
        <v>-471050.44</v>
      </c>
      <c r="C705" s="37" t="s">
        <v>3423</v>
      </c>
    </row>
    <row r="706" spans="1:3" x14ac:dyDescent="0.25">
      <c r="A706" s="37">
        <v>1239104</v>
      </c>
      <c r="B706" s="53">
        <v>-8629299.5399999991</v>
      </c>
      <c r="C706" s="37" t="s">
        <v>3423</v>
      </c>
    </row>
    <row r="707" spans="1:3" x14ac:dyDescent="0.25">
      <c r="A707" s="37">
        <v>1239112</v>
      </c>
      <c r="B707" s="53">
        <v>-2650000</v>
      </c>
      <c r="C707" s="37" t="s">
        <v>3423</v>
      </c>
    </row>
    <row r="708" spans="1:3" x14ac:dyDescent="0.25">
      <c r="A708" s="37">
        <v>1239152</v>
      </c>
      <c r="B708" s="53">
        <v>-127367.9</v>
      </c>
      <c r="C708" s="37" t="s">
        <v>3423</v>
      </c>
    </row>
    <row r="709" spans="1:3" x14ac:dyDescent="0.25">
      <c r="A709" s="37">
        <v>1239243</v>
      </c>
      <c r="B709" s="53">
        <v>-38700</v>
      </c>
      <c r="C709" s="37" t="s">
        <v>3423</v>
      </c>
    </row>
    <row r="710" spans="1:3" x14ac:dyDescent="0.25">
      <c r="A710" s="37">
        <v>1239267</v>
      </c>
      <c r="B710" s="53">
        <v>-261089.28</v>
      </c>
      <c r="C710" s="37" t="s">
        <v>3423</v>
      </c>
    </row>
    <row r="711" spans="1:3" x14ac:dyDescent="0.25">
      <c r="A711" s="37">
        <v>1239268</v>
      </c>
      <c r="B711" s="53">
        <v>-70052.33</v>
      </c>
      <c r="C711" s="37" t="s">
        <v>3423</v>
      </c>
    </row>
    <row r="712" spans="1:3" x14ac:dyDescent="0.25">
      <c r="A712" s="37">
        <v>1239351</v>
      </c>
      <c r="B712" s="53">
        <v>-26532</v>
      </c>
      <c r="C712" s="37" t="s">
        <v>3423</v>
      </c>
    </row>
    <row r="713" spans="1:3" x14ac:dyDescent="0.25">
      <c r="A713" s="37">
        <v>1239488</v>
      </c>
      <c r="B713" s="53">
        <v>-492425.24</v>
      </c>
      <c r="C713" s="37" t="s">
        <v>3423</v>
      </c>
    </row>
    <row r="714" spans="1:3" x14ac:dyDescent="0.25">
      <c r="A714" s="37">
        <v>1239640</v>
      </c>
      <c r="B714" s="53">
        <v>-2077316</v>
      </c>
      <c r="C714" s="37" t="s">
        <v>3423</v>
      </c>
    </row>
    <row r="715" spans="1:3" x14ac:dyDescent="0.25">
      <c r="A715" s="37">
        <v>1239792</v>
      </c>
      <c r="B715" s="53">
        <v>-173937.5</v>
      </c>
      <c r="C715" s="37" t="s">
        <v>3423</v>
      </c>
    </row>
    <row r="716" spans="1:3" x14ac:dyDescent="0.25">
      <c r="A716" s="37">
        <v>1239835</v>
      </c>
      <c r="B716" s="53">
        <v>-30420</v>
      </c>
      <c r="C716" s="37" t="s">
        <v>3423</v>
      </c>
    </row>
    <row r="717" spans="1:3" x14ac:dyDescent="0.25">
      <c r="A717" s="37">
        <v>1239893</v>
      </c>
      <c r="B717" s="53">
        <v>-9090</v>
      </c>
      <c r="C717" s="37" t="s">
        <v>3423</v>
      </c>
    </row>
    <row r="718" spans="1:3" x14ac:dyDescent="0.25">
      <c r="A718" s="37">
        <v>1239915</v>
      </c>
      <c r="B718" s="53">
        <v>-24492</v>
      </c>
      <c r="C718" s="37" t="s">
        <v>3423</v>
      </c>
    </row>
    <row r="719" spans="1:3" x14ac:dyDescent="0.25">
      <c r="A719" s="37">
        <v>1240117</v>
      </c>
      <c r="B719" s="53">
        <v>-10000</v>
      </c>
      <c r="C719" s="37" t="s">
        <v>3423</v>
      </c>
    </row>
    <row r="720" spans="1:3" x14ac:dyDescent="0.25">
      <c r="A720" s="37">
        <v>1240130</v>
      </c>
      <c r="B720" s="53">
        <v>-212448</v>
      </c>
      <c r="C720" s="37" t="s">
        <v>3423</v>
      </c>
    </row>
    <row r="721" spans="1:3" x14ac:dyDescent="0.25">
      <c r="A721" s="37">
        <v>1240479</v>
      </c>
      <c r="B721" s="53">
        <v>-191136</v>
      </c>
      <c r="C721" s="37" t="s">
        <v>3423</v>
      </c>
    </row>
    <row r="722" spans="1:3" x14ac:dyDescent="0.25">
      <c r="A722" s="37">
        <v>1240542</v>
      </c>
      <c r="B722" s="53">
        <v>-5559837.4699999997</v>
      </c>
      <c r="C722" s="37" t="s">
        <v>3423</v>
      </c>
    </row>
    <row r="723" spans="1:3" x14ac:dyDescent="0.25">
      <c r="A723" s="37">
        <v>1240582</v>
      </c>
      <c r="B723" s="53">
        <v>-479046.59</v>
      </c>
      <c r="C723" s="37" t="s">
        <v>3423</v>
      </c>
    </row>
    <row r="724" spans="1:3" x14ac:dyDescent="0.25">
      <c r="A724" s="37">
        <v>1240583</v>
      </c>
      <c r="B724" s="53">
        <v>-296761.21999999997</v>
      </c>
      <c r="C724" s="37" t="s">
        <v>3423</v>
      </c>
    </row>
    <row r="725" spans="1:3" x14ac:dyDescent="0.25">
      <c r="A725" s="37">
        <v>1240591</v>
      </c>
      <c r="B725" s="53">
        <v>-14016</v>
      </c>
      <c r="C725" s="37" t="s">
        <v>3423</v>
      </c>
    </row>
    <row r="726" spans="1:3" x14ac:dyDescent="0.25">
      <c r="A726" s="37">
        <v>1240650</v>
      </c>
      <c r="B726" s="53">
        <v>-275845</v>
      </c>
      <c r="C726" s="37" t="s">
        <v>3423</v>
      </c>
    </row>
    <row r="727" spans="1:3" x14ac:dyDescent="0.25">
      <c r="A727" s="37">
        <v>1240702</v>
      </c>
      <c r="B727" s="53">
        <v>-120960</v>
      </c>
      <c r="C727" s="37" t="s">
        <v>3423</v>
      </c>
    </row>
    <row r="728" spans="1:3" x14ac:dyDescent="0.25">
      <c r="A728" s="37">
        <v>1240704</v>
      </c>
      <c r="B728" s="53">
        <v>-12833379.5</v>
      </c>
      <c r="C728" s="37" t="s">
        <v>3423</v>
      </c>
    </row>
    <row r="729" spans="1:3" x14ac:dyDescent="0.25">
      <c r="A729" s="37">
        <v>1240750</v>
      </c>
      <c r="B729" s="53">
        <v>-1222811</v>
      </c>
      <c r="C729" s="37" t="s">
        <v>3423</v>
      </c>
    </row>
    <row r="730" spans="1:3" x14ac:dyDescent="0.25">
      <c r="A730" s="37">
        <v>1240751</v>
      </c>
      <c r="B730" s="53">
        <v>-23032</v>
      </c>
      <c r="C730" s="37" t="s">
        <v>3423</v>
      </c>
    </row>
    <row r="731" spans="1:3" x14ac:dyDescent="0.25">
      <c r="A731" s="37">
        <v>1240840</v>
      </c>
      <c r="B731" s="53">
        <v>-78960</v>
      </c>
      <c r="C731" s="37" t="s">
        <v>3423</v>
      </c>
    </row>
    <row r="732" spans="1:3" x14ac:dyDescent="0.25">
      <c r="A732" s="37">
        <v>1240853</v>
      </c>
      <c r="B732" s="53">
        <v>-75691.199999999997</v>
      </c>
      <c r="C732" s="37" t="s">
        <v>3423</v>
      </c>
    </row>
    <row r="733" spans="1:3" x14ac:dyDescent="0.25">
      <c r="A733" s="37">
        <v>1240895</v>
      </c>
      <c r="B733" s="53">
        <v>-3297</v>
      </c>
      <c r="C733" s="37" t="s">
        <v>3423</v>
      </c>
    </row>
    <row r="734" spans="1:3" x14ac:dyDescent="0.25">
      <c r="A734" s="37">
        <v>1240906</v>
      </c>
      <c r="B734" s="53">
        <v>-20824</v>
      </c>
      <c r="C734" s="37" t="s">
        <v>3423</v>
      </c>
    </row>
    <row r="735" spans="1:3" x14ac:dyDescent="0.25">
      <c r="A735" s="37">
        <v>1240995</v>
      </c>
      <c r="B735" s="53">
        <v>-263605.8</v>
      </c>
      <c r="C735" s="37" t="s">
        <v>3423</v>
      </c>
    </row>
    <row r="736" spans="1:3" x14ac:dyDescent="0.25">
      <c r="A736" s="37">
        <v>1241323</v>
      </c>
      <c r="B736" s="53">
        <v>-78696</v>
      </c>
      <c r="C736" s="37" t="s">
        <v>3423</v>
      </c>
    </row>
    <row r="737" spans="1:3" x14ac:dyDescent="0.25">
      <c r="A737" s="37">
        <v>1241332</v>
      </c>
      <c r="B737" s="53">
        <v>-240000</v>
      </c>
      <c r="C737" s="37" t="s">
        <v>3423</v>
      </c>
    </row>
    <row r="738" spans="1:3" x14ac:dyDescent="0.25">
      <c r="A738" s="37">
        <v>1241349</v>
      </c>
      <c r="B738" s="53">
        <v>-58410</v>
      </c>
      <c r="C738" s="37" t="s">
        <v>3423</v>
      </c>
    </row>
    <row r="739" spans="1:3" x14ac:dyDescent="0.25">
      <c r="A739" s="37">
        <v>1241350</v>
      </c>
      <c r="B739" s="53">
        <v>14016</v>
      </c>
      <c r="C739" s="37" t="s">
        <v>3423</v>
      </c>
    </row>
    <row r="740" spans="1:3" x14ac:dyDescent="0.25">
      <c r="A740" s="37">
        <v>1241428</v>
      </c>
      <c r="B740" s="53">
        <v>-1317181.42</v>
      </c>
      <c r="C740" s="37" t="s">
        <v>3423</v>
      </c>
    </row>
    <row r="741" spans="1:3" x14ac:dyDescent="0.25">
      <c r="A741" s="37">
        <v>1241473</v>
      </c>
      <c r="B741" s="53">
        <v>-609612</v>
      </c>
      <c r="C741" s="37" t="s">
        <v>3423</v>
      </c>
    </row>
    <row r="742" spans="1:3" x14ac:dyDescent="0.25">
      <c r="A742" s="37">
        <v>1241714</v>
      </c>
      <c r="B742" s="53">
        <v>-10416378.380000001</v>
      </c>
      <c r="C742" s="37" t="s">
        <v>3423</v>
      </c>
    </row>
    <row r="743" spans="1:3" x14ac:dyDescent="0.25">
      <c r="A743" s="37">
        <v>1241903</v>
      </c>
      <c r="B743" s="53">
        <v>-25442645.280000001</v>
      </c>
      <c r="C743" s="37" t="s">
        <v>3423</v>
      </c>
    </row>
    <row r="744" spans="1:3" x14ac:dyDescent="0.25">
      <c r="A744" s="37">
        <v>1242044</v>
      </c>
      <c r="B744" s="53">
        <v>-1886928.75</v>
      </c>
      <c r="C744" s="37" t="s">
        <v>3423</v>
      </c>
    </row>
    <row r="745" spans="1:3" x14ac:dyDescent="0.25">
      <c r="A745" s="37">
        <v>1242089</v>
      </c>
      <c r="B745" s="53">
        <v>-90334.63</v>
      </c>
      <c r="C745" s="37" t="s">
        <v>3423</v>
      </c>
    </row>
    <row r="746" spans="1:3" x14ac:dyDescent="0.25">
      <c r="A746" s="37">
        <v>1242090</v>
      </c>
      <c r="B746" s="53">
        <v>-4559920</v>
      </c>
      <c r="C746" s="37" t="s">
        <v>3423</v>
      </c>
    </row>
    <row r="747" spans="1:3" x14ac:dyDescent="0.25">
      <c r="A747" s="37">
        <v>1242091</v>
      </c>
      <c r="B747" s="53">
        <v>-772681.04</v>
      </c>
      <c r="C747" s="37" t="s">
        <v>3423</v>
      </c>
    </row>
    <row r="748" spans="1:3" x14ac:dyDescent="0.25">
      <c r="A748" s="37">
        <v>1242092</v>
      </c>
      <c r="B748" s="53">
        <v>-1077028.92</v>
      </c>
      <c r="C748" s="37" t="s">
        <v>3423</v>
      </c>
    </row>
    <row r="749" spans="1:3" x14ac:dyDescent="0.25">
      <c r="A749" s="37">
        <v>1242094</v>
      </c>
      <c r="B749" s="53">
        <v>-456748</v>
      </c>
      <c r="C749" s="37" t="s">
        <v>3423</v>
      </c>
    </row>
    <row r="750" spans="1:3" x14ac:dyDescent="0.25">
      <c r="A750" s="37">
        <v>1242145</v>
      </c>
      <c r="B750" s="53">
        <v>-10245552</v>
      </c>
      <c r="C750" s="37" t="s">
        <v>3423</v>
      </c>
    </row>
    <row r="751" spans="1:3" x14ac:dyDescent="0.25">
      <c r="A751" s="37">
        <v>1242202</v>
      </c>
      <c r="B751" s="53">
        <v>-3081747</v>
      </c>
      <c r="C751" s="37" t="s">
        <v>3423</v>
      </c>
    </row>
    <row r="752" spans="1:3" x14ac:dyDescent="0.25">
      <c r="A752" s="37">
        <v>1242203</v>
      </c>
      <c r="B752" s="53">
        <v>-27814.560000000001</v>
      </c>
      <c r="C752" s="37" t="s">
        <v>3423</v>
      </c>
    </row>
    <row r="753" spans="1:3" x14ac:dyDescent="0.25">
      <c r="A753" s="37">
        <v>1242234</v>
      </c>
      <c r="B753" s="53">
        <v>-31000</v>
      </c>
      <c r="C753" s="37" t="s">
        <v>3423</v>
      </c>
    </row>
    <row r="754" spans="1:3" x14ac:dyDescent="0.25">
      <c r="A754" s="37">
        <v>1242323</v>
      </c>
      <c r="B754" s="53">
        <v>-9663717.3800000008</v>
      </c>
      <c r="C754" s="37" t="s">
        <v>3423</v>
      </c>
    </row>
    <row r="755" spans="1:3" x14ac:dyDescent="0.25">
      <c r="A755" s="37">
        <v>1242326</v>
      </c>
      <c r="B755" s="53">
        <v>-71921</v>
      </c>
      <c r="C755" s="37" t="s">
        <v>3423</v>
      </c>
    </row>
    <row r="756" spans="1:3" x14ac:dyDescent="0.25">
      <c r="A756" s="37">
        <v>1242499</v>
      </c>
      <c r="B756" s="53">
        <v>-334507.61</v>
      </c>
      <c r="C756" s="37" t="s">
        <v>3423</v>
      </c>
    </row>
    <row r="757" spans="1:3" x14ac:dyDescent="0.25">
      <c r="A757" s="37">
        <v>1242572</v>
      </c>
      <c r="B757" s="53">
        <v>-3583248.14</v>
      </c>
      <c r="C757" s="37" t="s">
        <v>3423</v>
      </c>
    </row>
    <row r="758" spans="1:3" x14ac:dyDescent="0.25">
      <c r="A758" s="37">
        <v>1242897</v>
      </c>
      <c r="B758" s="53">
        <v>-246426.72</v>
      </c>
      <c r="C758" s="37" t="s">
        <v>3423</v>
      </c>
    </row>
    <row r="759" spans="1:3" x14ac:dyDescent="0.25">
      <c r="A759" s="37">
        <v>1242921</v>
      </c>
      <c r="B759" s="53">
        <v>-13572</v>
      </c>
      <c r="C759" s="37" t="s">
        <v>3423</v>
      </c>
    </row>
    <row r="760" spans="1:3" x14ac:dyDescent="0.25">
      <c r="A760" s="37">
        <v>1242957</v>
      </c>
      <c r="B760" s="53">
        <v>-135516</v>
      </c>
      <c r="C760" s="37" t="s">
        <v>3423</v>
      </c>
    </row>
    <row r="761" spans="1:3" x14ac:dyDescent="0.25">
      <c r="A761" s="37">
        <v>1243001</v>
      </c>
      <c r="B761" s="53">
        <v>-9260783.0399999991</v>
      </c>
      <c r="C761" s="37" t="s">
        <v>3423</v>
      </c>
    </row>
    <row r="762" spans="1:3" x14ac:dyDescent="0.25">
      <c r="A762" s="37">
        <v>1243071</v>
      </c>
      <c r="B762" s="53">
        <v>-1104548.95</v>
      </c>
      <c r="C762" s="37" t="s">
        <v>3423</v>
      </c>
    </row>
    <row r="763" spans="1:3" x14ac:dyDescent="0.25">
      <c r="A763" s="37">
        <v>1243163</v>
      </c>
      <c r="B763" s="53">
        <v>-112166.2</v>
      </c>
      <c r="C763" s="37" t="s">
        <v>3423</v>
      </c>
    </row>
    <row r="764" spans="1:3" x14ac:dyDescent="0.25">
      <c r="A764" s="37">
        <v>1243375</v>
      </c>
      <c r="B764" s="53">
        <v>-120563.95</v>
      </c>
      <c r="C764" s="37" t="s">
        <v>3423</v>
      </c>
    </row>
    <row r="765" spans="1:3" x14ac:dyDescent="0.25">
      <c r="A765" s="37">
        <v>1243433</v>
      </c>
      <c r="B765" s="53">
        <v>-215312.39</v>
      </c>
      <c r="C765" s="37" t="s">
        <v>3423</v>
      </c>
    </row>
    <row r="766" spans="1:3" x14ac:dyDescent="0.25">
      <c r="A766" s="37">
        <v>1243636</v>
      </c>
      <c r="B766" s="53">
        <v>-15480</v>
      </c>
      <c r="C766" s="37" t="s">
        <v>3423</v>
      </c>
    </row>
    <row r="767" spans="1:3" x14ac:dyDescent="0.25">
      <c r="A767" s="37">
        <v>1243667</v>
      </c>
      <c r="B767" s="53">
        <v>-1820325.19</v>
      </c>
      <c r="C767" s="37" t="s">
        <v>3423</v>
      </c>
    </row>
    <row r="768" spans="1:3" x14ac:dyDescent="0.25">
      <c r="A768" s="37">
        <v>1243727</v>
      </c>
      <c r="B768" s="53">
        <v>-1230785.1399999999</v>
      </c>
      <c r="C768" s="37" t="s">
        <v>3423</v>
      </c>
    </row>
    <row r="769" spans="1:3" x14ac:dyDescent="0.25">
      <c r="A769" s="37">
        <v>1243844</v>
      </c>
      <c r="B769" s="53">
        <v>-362195.06</v>
      </c>
      <c r="C769" s="37" t="s">
        <v>3423</v>
      </c>
    </row>
    <row r="770" spans="1:3" x14ac:dyDescent="0.25">
      <c r="A770" s="37">
        <v>1243874</v>
      </c>
      <c r="B770" s="53">
        <v>-85982</v>
      </c>
      <c r="C770" s="37" t="s">
        <v>3423</v>
      </c>
    </row>
    <row r="771" spans="1:3" x14ac:dyDescent="0.25">
      <c r="A771" s="37">
        <v>1243911</v>
      </c>
      <c r="B771" s="53">
        <v>-27360</v>
      </c>
      <c r="C771" s="37" t="s">
        <v>3423</v>
      </c>
    </row>
    <row r="772" spans="1:3" x14ac:dyDescent="0.25">
      <c r="A772" s="37">
        <v>1243925</v>
      </c>
      <c r="B772" s="53">
        <v>-12480</v>
      </c>
      <c r="C772" s="37" t="s">
        <v>3423</v>
      </c>
    </row>
    <row r="773" spans="1:3" x14ac:dyDescent="0.25">
      <c r="A773" s="37">
        <v>1243937</v>
      </c>
      <c r="B773" s="53">
        <v>-2960.4</v>
      </c>
      <c r="C773" s="37" t="s">
        <v>3423</v>
      </c>
    </row>
    <row r="774" spans="1:3" x14ac:dyDescent="0.25">
      <c r="A774" s="37">
        <v>1244081</v>
      </c>
      <c r="B774" s="53">
        <v>-102209567.12</v>
      </c>
      <c r="C774" s="37" t="s">
        <v>3423</v>
      </c>
    </row>
    <row r="775" spans="1:3" x14ac:dyDescent="0.25">
      <c r="A775" s="37">
        <v>1244088</v>
      </c>
      <c r="B775" s="53">
        <v>-81240</v>
      </c>
      <c r="C775" s="37" t="s">
        <v>3423</v>
      </c>
    </row>
    <row r="776" spans="1:3" x14ac:dyDescent="0.25">
      <c r="A776" s="37">
        <v>1244168</v>
      </c>
      <c r="B776" s="53">
        <v>-99765</v>
      </c>
      <c r="C776" s="37" t="s">
        <v>3423</v>
      </c>
    </row>
    <row r="777" spans="1:3" x14ac:dyDescent="0.25">
      <c r="A777" s="37">
        <v>1244288</v>
      </c>
      <c r="B777" s="53">
        <v>-28510285.690000001</v>
      </c>
      <c r="C777" s="37" t="s">
        <v>3423</v>
      </c>
    </row>
    <row r="778" spans="1:3" x14ac:dyDescent="0.25">
      <c r="A778" s="37">
        <v>1244320</v>
      </c>
      <c r="B778" s="53">
        <v>-6340390.2699999996</v>
      </c>
      <c r="C778" s="37" t="s">
        <v>3423</v>
      </c>
    </row>
    <row r="779" spans="1:3" x14ac:dyDescent="0.25">
      <c r="A779" s="37">
        <v>1244517</v>
      </c>
      <c r="B779" s="53">
        <v>-222586</v>
      </c>
      <c r="C779" s="37" t="s">
        <v>3423</v>
      </c>
    </row>
    <row r="780" spans="1:3" x14ac:dyDescent="0.25">
      <c r="A780" s="37">
        <v>1244625</v>
      </c>
      <c r="B780" s="53">
        <v>-453228</v>
      </c>
      <c r="C780" s="37" t="s">
        <v>3423</v>
      </c>
    </row>
    <row r="781" spans="1:3" x14ac:dyDescent="0.25">
      <c r="A781" s="37">
        <v>1244626</v>
      </c>
      <c r="B781" s="53">
        <v>-169725</v>
      </c>
      <c r="C781" s="37" t="s">
        <v>3423</v>
      </c>
    </row>
    <row r="782" spans="1:3" x14ac:dyDescent="0.25">
      <c r="A782" s="37">
        <v>1244775</v>
      </c>
      <c r="B782" s="53">
        <v>-213786</v>
      </c>
      <c r="C782" s="37" t="s">
        <v>3423</v>
      </c>
    </row>
    <row r="783" spans="1:3" x14ac:dyDescent="0.25">
      <c r="A783" s="37">
        <v>1245216</v>
      </c>
      <c r="B783" s="53">
        <v>-218664</v>
      </c>
      <c r="C783" s="37" t="s">
        <v>3423</v>
      </c>
    </row>
    <row r="784" spans="1:3" x14ac:dyDescent="0.25">
      <c r="A784" s="37">
        <v>1245233</v>
      </c>
      <c r="B784" s="53">
        <v>-2107</v>
      </c>
      <c r="C784" s="37" t="s">
        <v>3423</v>
      </c>
    </row>
    <row r="785" spans="1:3" x14ac:dyDescent="0.25">
      <c r="A785" s="37">
        <v>1245251</v>
      </c>
      <c r="B785" s="53">
        <v>-20176</v>
      </c>
      <c r="C785" s="37" t="s">
        <v>3423</v>
      </c>
    </row>
    <row r="786" spans="1:3" x14ac:dyDescent="0.25">
      <c r="A786" s="37">
        <v>1245272</v>
      </c>
      <c r="B786" s="53">
        <v>-124544</v>
      </c>
      <c r="C786" s="37" t="s">
        <v>3423</v>
      </c>
    </row>
    <row r="787" spans="1:3" x14ac:dyDescent="0.25">
      <c r="A787" s="37">
        <v>1245295</v>
      </c>
      <c r="B787" s="53">
        <v>-101902</v>
      </c>
      <c r="C787" s="37" t="s">
        <v>3423</v>
      </c>
    </row>
    <row r="788" spans="1:3" x14ac:dyDescent="0.25">
      <c r="A788" s="37">
        <v>1245296</v>
      </c>
      <c r="B788" s="53">
        <v>-2832756</v>
      </c>
      <c r="C788" s="37" t="s">
        <v>3423</v>
      </c>
    </row>
    <row r="789" spans="1:3" x14ac:dyDescent="0.25">
      <c r="A789" s="37">
        <v>1245563</v>
      </c>
      <c r="B789" s="53">
        <v>-52560</v>
      </c>
      <c r="C789" s="37" t="s">
        <v>3423</v>
      </c>
    </row>
    <row r="790" spans="1:3" x14ac:dyDescent="0.25">
      <c r="A790" s="37">
        <v>1245582</v>
      </c>
      <c r="B790" s="53">
        <v>-38991.4</v>
      </c>
      <c r="C790" s="37" t="s">
        <v>3423</v>
      </c>
    </row>
    <row r="791" spans="1:3" x14ac:dyDescent="0.25">
      <c r="A791" s="37">
        <v>1245593</v>
      </c>
      <c r="B791" s="53">
        <v>-2753</v>
      </c>
      <c r="C791" s="37" t="s">
        <v>3423</v>
      </c>
    </row>
    <row r="792" spans="1:3" x14ac:dyDescent="0.25">
      <c r="A792" s="37">
        <v>1245683</v>
      </c>
      <c r="B792" s="53">
        <v>-3855200</v>
      </c>
      <c r="C792" s="37" t="s">
        <v>3423</v>
      </c>
    </row>
    <row r="793" spans="1:3" x14ac:dyDescent="0.25">
      <c r="A793" s="37">
        <v>1245721</v>
      </c>
      <c r="B793" s="53">
        <v>-14592</v>
      </c>
      <c r="C793" s="37" t="s">
        <v>3423</v>
      </c>
    </row>
    <row r="794" spans="1:3" x14ac:dyDescent="0.25">
      <c r="A794" s="37">
        <v>1245764</v>
      </c>
      <c r="B794" s="53">
        <v>-108864</v>
      </c>
      <c r="C794" s="37" t="s">
        <v>3423</v>
      </c>
    </row>
    <row r="795" spans="1:3" x14ac:dyDescent="0.25">
      <c r="A795" s="37">
        <v>1245852</v>
      </c>
      <c r="B795" s="53">
        <v>-367728.87</v>
      </c>
      <c r="C795" s="37" t="s">
        <v>3423</v>
      </c>
    </row>
    <row r="796" spans="1:3" x14ac:dyDescent="0.25">
      <c r="A796" s="37">
        <v>1245861</v>
      </c>
      <c r="B796" s="53">
        <v>-92304</v>
      </c>
      <c r="C796" s="37" t="s">
        <v>3423</v>
      </c>
    </row>
    <row r="797" spans="1:3" x14ac:dyDescent="0.25">
      <c r="A797" s="37">
        <v>1245979</v>
      </c>
      <c r="B797" s="53">
        <v>-21628</v>
      </c>
      <c r="C797" s="37" t="s">
        <v>3423</v>
      </c>
    </row>
    <row r="798" spans="1:3" x14ac:dyDescent="0.25">
      <c r="A798" s="37">
        <v>1245981</v>
      </c>
      <c r="B798" s="53">
        <v>-1522742</v>
      </c>
      <c r="C798" s="37" t="s">
        <v>3423</v>
      </c>
    </row>
    <row r="799" spans="1:3" x14ac:dyDescent="0.25">
      <c r="A799" s="37">
        <v>1246006</v>
      </c>
      <c r="B799" s="53">
        <v>-13000</v>
      </c>
      <c r="C799" s="37" t="s">
        <v>3423</v>
      </c>
    </row>
    <row r="800" spans="1:3" x14ac:dyDescent="0.25">
      <c r="A800" s="37">
        <v>1246019</v>
      </c>
      <c r="B800" s="53">
        <v>-1480078.48</v>
      </c>
      <c r="C800" s="37" t="s">
        <v>3423</v>
      </c>
    </row>
    <row r="801" spans="1:3" x14ac:dyDescent="0.25">
      <c r="A801" s="37">
        <v>1246052</v>
      </c>
      <c r="B801" s="53">
        <v>-2969226</v>
      </c>
      <c r="C801" s="37" t="s">
        <v>3423</v>
      </c>
    </row>
    <row r="802" spans="1:3" x14ac:dyDescent="0.25">
      <c r="A802" s="37">
        <v>1246057</v>
      </c>
      <c r="B802" s="53">
        <v>-71748.800000000003</v>
      </c>
      <c r="C802" s="37" t="s">
        <v>3423</v>
      </c>
    </row>
    <row r="803" spans="1:3" x14ac:dyDescent="0.25">
      <c r="A803" s="37">
        <v>1246139</v>
      </c>
      <c r="B803" s="53">
        <v>-46848</v>
      </c>
      <c r="C803" s="37" t="s">
        <v>3423</v>
      </c>
    </row>
    <row r="804" spans="1:3" x14ac:dyDescent="0.25">
      <c r="A804" s="37">
        <v>1246182</v>
      </c>
      <c r="B804" s="53">
        <v>-159384</v>
      </c>
      <c r="C804" s="37" t="s">
        <v>3423</v>
      </c>
    </row>
    <row r="805" spans="1:3" x14ac:dyDescent="0.25">
      <c r="A805" s="37">
        <v>1246381</v>
      </c>
      <c r="B805" s="53">
        <v>-35684</v>
      </c>
      <c r="C805" s="37" t="s">
        <v>3423</v>
      </c>
    </row>
    <row r="806" spans="1:3" x14ac:dyDescent="0.25">
      <c r="A806" s="37">
        <v>1246382</v>
      </c>
      <c r="B806" s="53">
        <v>-13412</v>
      </c>
      <c r="C806" s="37" t="s">
        <v>3423</v>
      </c>
    </row>
    <row r="807" spans="1:3" x14ac:dyDescent="0.25">
      <c r="A807" s="37">
        <v>1246410</v>
      </c>
      <c r="B807" s="53">
        <v>-226960</v>
      </c>
      <c r="C807" s="37" t="s">
        <v>3423</v>
      </c>
    </row>
    <row r="808" spans="1:3" x14ac:dyDescent="0.25">
      <c r="A808" s="37">
        <v>1246416</v>
      </c>
      <c r="B808" s="53">
        <v>-9142698.8800000008</v>
      </c>
      <c r="C808" s="37" t="s">
        <v>3423</v>
      </c>
    </row>
    <row r="809" spans="1:3" x14ac:dyDescent="0.25">
      <c r="A809" s="37">
        <v>1246424</v>
      </c>
      <c r="B809" s="53">
        <v>-28252068.100000001</v>
      </c>
      <c r="C809" s="37" t="s">
        <v>3423</v>
      </c>
    </row>
    <row r="810" spans="1:3" x14ac:dyDescent="0.25">
      <c r="A810" s="37">
        <v>1246427</v>
      </c>
      <c r="B810" s="53">
        <v>-40000</v>
      </c>
      <c r="C810" s="37" t="s">
        <v>3423</v>
      </c>
    </row>
    <row r="811" spans="1:3" x14ac:dyDescent="0.25">
      <c r="A811" s="37">
        <v>1246472</v>
      </c>
      <c r="B811" s="53">
        <v>-840329.6</v>
      </c>
      <c r="C811" s="37" t="s">
        <v>3423</v>
      </c>
    </row>
    <row r="812" spans="1:3" x14ac:dyDescent="0.25">
      <c r="A812" s="37">
        <v>1246626</v>
      </c>
      <c r="B812" s="53">
        <v>-105888</v>
      </c>
      <c r="C812" s="37" t="s">
        <v>3423</v>
      </c>
    </row>
    <row r="813" spans="1:3" x14ac:dyDescent="0.25">
      <c r="A813" s="37">
        <v>1246707</v>
      </c>
      <c r="B813" s="53">
        <v>-1160393.3999999999</v>
      </c>
      <c r="C813" s="37" t="s">
        <v>3423</v>
      </c>
    </row>
    <row r="814" spans="1:3" x14ac:dyDescent="0.25">
      <c r="A814" s="37">
        <v>1246774</v>
      </c>
      <c r="B814" s="53">
        <v>-331204</v>
      </c>
      <c r="C814" s="37" t="s">
        <v>3423</v>
      </c>
    </row>
    <row r="815" spans="1:3" x14ac:dyDescent="0.25">
      <c r="A815" s="37">
        <v>1246858</v>
      </c>
      <c r="B815" s="53">
        <v>-79350</v>
      </c>
      <c r="C815" s="37" t="s">
        <v>3423</v>
      </c>
    </row>
    <row r="816" spans="1:3" x14ac:dyDescent="0.25">
      <c r="A816" s="37">
        <v>1246867</v>
      </c>
      <c r="B816" s="53">
        <v>-6934859.0700000003</v>
      </c>
      <c r="C816" s="37" t="s">
        <v>3423</v>
      </c>
    </row>
    <row r="817" spans="1:3" x14ac:dyDescent="0.25">
      <c r="A817" s="37">
        <v>1246877</v>
      </c>
      <c r="B817" s="53">
        <v>-153806</v>
      </c>
      <c r="C817" s="37" t="s">
        <v>3423</v>
      </c>
    </row>
    <row r="818" spans="1:3" x14ac:dyDescent="0.25">
      <c r="A818" s="37">
        <v>1246908</v>
      </c>
      <c r="B818" s="53">
        <v>-97613.32</v>
      </c>
      <c r="C818" s="37" t="s">
        <v>3423</v>
      </c>
    </row>
    <row r="819" spans="1:3" x14ac:dyDescent="0.25">
      <c r="A819" s="37">
        <v>1246925</v>
      </c>
      <c r="B819" s="53">
        <v>-130351.27</v>
      </c>
      <c r="C819" s="37" t="s">
        <v>3423</v>
      </c>
    </row>
    <row r="820" spans="1:3" x14ac:dyDescent="0.25">
      <c r="A820" s="37">
        <v>1246939</v>
      </c>
      <c r="B820" s="53">
        <v>-10000</v>
      </c>
      <c r="C820" s="37" t="s">
        <v>3423</v>
      </c>
    </row>
    <row r="821" spans="1:3" x14ac:dyDescent="0.25">
      <c r="A821" s="37">
        <v>1247033</v>
      </c>
      <c r="B821" s="53">
        <v>-236682</v>
      </c>
      <c r="C821" s="37" t="s">
        <v>3423</v>
      </c>
    </row>
    <row r="822" spans="1:3" x14ac:dyDescent="0.25">
      <c r="A822" s="37">
        <v>1247050</v>
      </c>
      <c r="B822" s="53">
        <v>-394488</v>
      </c>
      <c r="C822" s="37" t="s">
        <v>3423</v>
      </c>
    </row>
    <row r="823" spans="1:3" x14ac:dyDescent="0.25">
      <c r="A823" s="37">
        <v>1247176</v>
      </c>
      <c r="B823" s="53">
        <v>-395017.98</v>
      </c>
      <c r="C823" s="37" t="s">
        <v>3423</v>
      </c>
    </row>
    <row r="824" spans="1:3" x14ac:dyDescent="0.25">
      <c r="A824" s="37">
        <v>1247183</v>
      </c>
      <c r="B824" s="53">
        <v>-13968</v>
      </c>
      <c r="C824" s="37" t="s">
        <v>3423</v>
      </c>
    </row>
    <row r="825" spans="1:3" x14ac:dyDescent="0.25">
      <c r="A825" s="37">
        <v>1247191</v>
      </c>
      <c r="B825" s="53">
        <v>-551448</v>
      </c>
      <c r="C825" s="37" t="s">
        <v>3423</v>
      </c>
    </row>
    <row r="826" spans="1:3" x14ac:dyDescent="0.25">
      <c r="A826" s="37">
        <v>1247202</v>
      </c>
      <c r="B826" s="53">
        <v>-3691430.46</v>
      </c>
      <c r="C826" s="37" t="s">
        <v>3423</v>
      </c>
    </row>
    <row r="827" spans="1:3" x14ac:dyDescent="0.25">
      <c r="A827" s="37">
        <v>1247213</v>
      </c>
      <c r="B827" s="53">
        <v>-338404</v>
      </c>
      <c r="C827" s="37" t="s">
        <v>3423</v>
      </c>
    </row>
    <row r="828" spans="1:3" x14ac:dyDescent="0.25">
      <c r="A828" s="37">
        <v>1247215</v>
      </c>
      <c r="B828" s="53">
        <v>-31536</v>
      </c>
      <c r="C828" s="37" t="s">
        <v>3423</v>
      </c>
    </row>
    <row r="829" spans="1:3" x14ac:dyDescent="0.25">
      <c r="A829" s="37">
        <v>1247334</v>
      </c>
      <c r="B829" s="53">
        <v>-211680</v>
      </c>
      <c r="C829" s="37" t="s">
        <v>3423</v>
      </c>
    </row>
    <row r="830" spans="1:3" x14ac:dyDescent="0.25">
      <c r="A830" s="37">
        <v>1247412</v>
      </c>
      <c r="B830" s="53">
        <v>-60000</v>
      </c>
      <c r="C830" s="37" t="s">
        <v>3423</v>
      </c>
    </row>
    <row r="831" spans="1:3" x14ac:dyDescent="0.25">
      <c r="A831" s="37">
        <v>1247429</v>
      </c>
      <c r="B831" s="53">
        <v>-202526.64</v>
      </c>
      <c r="C831" s="37" t="s">
        <v>3423</v>
      </c>
    </row>
    <row r="832" spans="1:3" x14ac:dyDescent="0.25">
      <c r="A832" s="37">
        <v>1247432</v>
      </c>
      <c r="B832" s="53">
        <v>-56814</v>
      </c>
      <c r="C832" s="37" t="s">
        <v>3423</v>
      </c>
    </row>
    <row r="833" spans="1:3" x14ac:dyDescent="0.25">
      <c r="A833" s="37">
        <v>1247434</v>
      </c>
      <c r="B833" s="53">
        <v>-883845.66</v>
      </c>
      <c r="C833" s="37" t="s">
        <v>3423</v>
      </c>
    </row>
    <row r="834" spans="1:3" x14ac:dyDescent="0.25">
      <c r="A834" s="37">
        <v>1247436</v>
      </c>
      <c r="B834" s="53">
        <v>-401552</v>
      </c>
      <c r="C834" s="37" t="s">
        <v>3423</v>
      </c>
    </row>
    <row r="835" spans="1:3" x14ac:dyDescent="0.25">
      <c r="A835" s="37">
        <v>1247443</v>
      </c>
      <c r="B835" s="53">
        <v>-316692</v>
      </c>
      <c r="C835" s="37" t="s">
        <v>3423</v>
      </c>
    </row>
    <row r="836" spans="1:3" x14ac:dyDescent="0.25">
      <c r="A836" s="37">
        <v>1247452</v>
      </c>
      <c r="B836" s="53">
        <v>-41181.599999999999</v>
      </c>
      <c r="C836" s="37" t="s">
        <v>3423</v>
      </c>
    </row>
    <row r="837" spans="1:3" x14ac:dyDescent="0.25">
      <c r="A837" s="37">
        <v>1247457</v>
      </c>
      <c r="B837" s="53">
        <v>-66500</v>
      </c>
      <c r="C837" s="37" t="s">
        <v>3423</v>
      </c>
    </row>
    <row r="838" spans="1:3" x14ac:dyDescent="0.25">
      <c r="A838" s="37">
        <v>1247467</v>
      </c>
      <c r="B838" s="53">
        <v>-300527.88</v>
      </c>
      <c r="C838" s="37" t="s">
        <v>3423</v>
      </c>
    </row>
    <row r="839" spans="1:3" x14ac:dyDescent="0.25">
      <c r="A839" s="37">
        <v>1247468</v>
      </c>
      <c r="B839" s="53">
        <v>-12974</v>
      </c>
      <c r="C839" s="37" t="s">
        <v>3423</v>
      </c>
    </row>
    <row r="840" spans="1:3" x14ac:dyDescent="0.25">
      <c r="A840" s="37">
        <v>1247474</v>
      </c>
      <c r="B840" s="53">
        <v>-60294</v>
      </c>
      <c r="C840" s="37" t="s">
        <v>3423</v>
      </c>
    </row>
    <row r="841" spans="1:3" x14ac:dyDescent="0.25">
      <c r="A841" s="37">
        <v>1247476</v>
      </c>
      <c r="B841" s="53">
        <v>-5576374.5300000003</v>
      </c>
      <c r="C841" s="37" t="s">
        <v>3423</v>
      </c>
    </row>
    <row r="842" spans="1:3" x14ac:dyDescent="0.25">
      <c r="A842" s="37">
        <v>1247484</v>
      </c>
      <c r="B842" s="53">
        <v>-2026352</v>
      </c>
      <c r="C842" s="37" t="s">
        <v>3423</v>
      </c>
    </row>
    <row r="843" spans="1:3" x14ac:dyDescent="0.25">
      <c r="A843" s="37">
        <v>1247491</v>
      </c>
      <c r="B843" s="53">
        <v>-168140</v>
      </c>
      <c r="C843" s="37" t="s">
        <v>3423</v>
      </c>
    </row>
    <row r="844" spans="1:3" x14ac:dyDescent="0.25">
      <c r="A844" s="37">
        <v>1247493</v>
      </c>
      <c r="B844" s="53">
        <v>-1130255.53</v>
      </c>
      <c r="C844" s="37" t="s">
        <v>3423</v>
      </c>
    </row>
    <row r="845" spans="1:3" x14ac:dyDescent="0.25">
      <c r="A845" s="37">
        <v>1247497</v>
      </c>
      <c r="B845" s="53">
        <v>-57820</v>
      </c>
      <c r="C845" s="37" t="s">
        <v>3423</v>
      </c>
    </row>
    <row r="846" spans="1:3" x14ac:dyDescent="0.25">
      <c r="A846" s="37">
        <v>1247540</v>
      </c>
      <c r="B846" s="53">
        <v>-31740</v>
      </c>
      <c r="C846" s="37" t="s">
        <v>3423</v>
      </c>
    </row>
    <row r="847" spans="1:3" x14ac:dyDescent="0.25">
      <c r="A847" s="37">
        <v>1247545</v>
      </c>
      <c r="B847" s="53">
        <v>-301134</v>
      </c>
      <c r="C847" s="37" t="s">
        <v>3423</v>
      </c>
    </row>
    <row r="848" spans="1:3" x14ac:dyDescent="0.25">
      <c r="A848" s="37">
        <v>1247547</v>
      </c>
      <c r="B848" s="53">
        <v>-2995351.18</v>
      </c>
      <c r="C848" s="37" t="s">
        <v>3423</v>
      </c>
    </row>
    <row r="849" spans="1:3" x14ac:dyDescent="0.25">
      <c r="A849" s="37">
        <v>1247554</v>
      </c>
      <c r="B849" s="53">
        <v>-150072</v>
      </c>
      <c r="C849" s="37" t="s">
        <v>3423</v>
      </c>
    </row>
    <row r="850" spans="1:3" x14ac:dyDescent="0.25">
      <c r="A850" s="37">
        <v>1247571</v>
      </c>
      <c r="B850" s="53">
        <v>-3296496</v>
      </c>
      <c r="C850" s="37" t="s">
        <v>3423</v>
      </c>
    </row>
    <row r="851" spans="1:3" x14ac:dyDescent="0.25">
      <c r="A851" s="37">
        <v>1247582</v>
      </c>
      <c r="B851" s="53">
        <v>-1088904.6000000001</v>
      </c>
      <c r="C851" s="37" t="s">
        <v>3423</v>
      </c>
    </row>
    <row r="852" spans="1:3" x14ac:dyDescent="0.25">
      <c r="A852" s="37">
        <v>1247592</v>
      </c>
      <c r="B852" s="53">
        <v>-164688</v>
      </c>
      <c r="C852" s="37" t="s">
        <v>3423</v>
      </c>
    </row>
    <row r="853" spans="1:3" x14ac:dyDescent="0.25">
      <c r="A853" s="37">
        <v>1247663</v>
      </c>
      <c r="B853" s="53">
        <v>-42096</v>
      </c>
      <c r="C853" s="37" t="s">
        <v>3423</v>
      </c>
    </row>
    <row r="854" spans="1:3" x14ac:dyDescent="0.25">
      <c r="A854" s="37">
        <v>1247672</v>
      </c>
      <c r="B854" s="53">
        <v>-335224</v>
      </c>
      <c r="C854" s="37" t="s">
        <v>3423</v>
      </c>
    </row>
    <row r="855" spans="1:3" x14ac:dyDescent="0.25">
      <c r="A855" s="37">
        <v>1247695</v>
      </c>
      <c r="B855" s="53">
        <v>-17802442.539999999</v>
      </c>
      <c r="C855" s="37" t="s">
        <v>3423</v>
      </c>
    </row>
    <row r="856" spans="1:3" x14ac:dyDescent="0.25">
      <c r="A856" s="37">
        <v>1247727</v>
      </c>
      <c r="B856" s="53">
        <v>-767542.8</v>
      </c>
      <c r="C856" s="37" t="s">
        <v>3423</v>
      </c>
    </row>
    <row r="857" spans="1:3" x14ac:dyDescent="0.25">
      <c r="A857" s="37">
        <v>1247728</v>
      </c>
      <c r="B857" s="53">
        <v>-264534</v>
      </c>
      <c r="C857" s="37" t="s">
        <v>3423</v>
      </c>
    </row>
    <row r="858" spans="1:3" x14ac:dyDescent="0.25">
      <c r="A858" s="37">
        <v>1247740</v>
      </c>
      <c r="B858" s="53">
        <v>-2819175.51</v>
      </c>
      <c r="C858" s="37" t="s">
        <v>3423</v>
      </c>
    </row>
    <row r="859" spans="1:3" x14ac:dyDescent="0.25">
      <c r="A859" s="37">
        <v>1247741</v>
      </c>
      <c r="B859" s="53">
        <v>-271120</v>
      </c>
      <c r="C859" s="37" t="s">
        <v>3423</v>
      </c>
    </row>
    <row r="860" spans="1:3" x14ac:dyDescent="0.25">
      <c r="A860" s="37">
        <v>1247745</v>
      </c>
      <c r="B860" s="53">
        <v>-2070415.65</v>
      </c>
      <c r="C860" s="37" t="s">
        <v>3423</v>
      </c>
    </row>
    <row r="861" spans="1:3" x14ac:dyDescent="0.25">
      <c r="A861" s="37">
        <v>1247768</v>
      </c>
      <c r="B861" s="53">
        <v>-1048558.2</v>
      </c>
      <c r="C861" s="37" t="s">
        <v>3423</v>
      </c>
    </row>
    <row r="862" spans="1:3" x14ac:dyDescent="0.25">
      <c r="A862" s="37">
        <v>1247800</v>
      </c>
      <c r="B862" s="53">
        <v>-55232</v>
      </c>
      <c r="C862" s="37" t="s">
        <v>3423</v>
      </c>
    </row>
    <row r="863" spans="1:3" x14ac:dyDescent="0.25">
      <c r="A863" s="37">
        <v>1247801</v>
      </c>
      <c r="B863" s="53">
        <v>-90000</v>
      </c>
      <c r="C863" s="37" t="s">
        <v>3423</v>
      </c>
    </row>
    <row r="864" spans="1:3" x14ac:dyDescent="0.25">
      <c r="A864" s="37">
        <v>1247809</v>
      </c>
      <c r="B864" s="53">
        <v>-258594</v>
      </c>
      <c r="C864" s="37" t="s">
        <v>3423</v>
      </c>
    </row>
    <row r="865" spans="1:3" x14ac:dyDescent="0.25">
      <c r="A865" s="37">
        <v>1247890</v>
      </c>
      <c r="B865" s="53">
        <v>-7200</v>
      </c>
      <c r="C865" s="37" t="s">
        <v>3423</v>
      </c>
    </row>
    <row r="866" spans="1:3" x14ac:dyDescent="0.25">
      <c r="A866" s="37">
        <v>1247891</v>
      </c>
      <c r="B866" s="53">
        <v>-1461337.2</v>
      </c>
      <c r="C866" s="37" t="s">
        <v>3423</v>
      </c>
    </row>
    <row r="867" spans="1:3" x14ac:dyDescent="0.25">
      <c r="A867" s="37">
        <v>1247901</v>
      </c>
      <c r="B867" s="53">
        <v>-1062849</v>
      </c>
      <c r="C867" s="37" t="s">
        <v>3423</v>
      </c>
    </row>
    <row r="868" spans="1:3" x14ac:dyDescent="0.25">
      <c r="A868" s="37">
        <v>1247909</v>
      </c>
      <c r="B868" s="53">
        <v>-174428</v>
      </c>
      <c r="C868" s="37" t="s">
        <v>3423</v>
      </c>
    </row>
    <row r="869" spans="1:3" x14ac:dyDescent="0.25">
      <c r="A869" s="37">
        <v>1247910</v>
      </c>
      <c r="B869" s="53">
        <v>-366454</v>
      </c>
      <c r="C869" s="37" t="s">
        <v>3423</v>
      </c>
    </row>
    <row r="870" spans="1:3" x14ac:dyDescent="0.25">
      <c r="A870" s="37">
        <v>1247924</v>
      </c>
      <c r="B870" s="53">
        <v>-552938.4</v>
      </c>
      <c r="C870" s="37" t="s">
        <v>3423</v>
      </c>
    </row>
    <row r="871" spans="1:3" x14ac:dyDescent="0.25">
      <c r="A871" s="37">
        <v>1247950</v>
      </c>
      <c r="B871" s="53">
        <v>-26460</v>
      </c>
      <c r="C871" s="37" t="s">
        <v>3423</v>
      </c>
    </row>
    <row r="872" spans="1:3" x14ac:dyDescent="0.25">
      <c r="A872" s="37">
        <v>1247982</v>
      </c>
      <c r="B872" s="53">
        <v>-81887.83</v>
      </c>
      <c r="C872" s="37" t="s">
        <v>3423</v>
      </c>
    </row>
    <row r="873" spans="1:3" x14ac:dyDescent="0.25">
      <c r="A873" s="37">
        <v>1247995</v>
      </c>
      <c r="B873" s="53">
        <v>-199962</v>
      </c>
      <c r="C873" s="37" t="s">
        <v>3423</v>
      </c>
    </row>
    <row r="874" spans="1:3" x14ac:dyDescent="0.25">
      <c r="A874" s="37">
        <v>1247996</v>
      </c>
      <c r="B874" s="53">
        <v>-232362</v>
      </c>
      <c r="C874" s="37" t="s">
        <v>3423</v>
      </c>
    </row>
    <row r="875" spans="1:3" x14ac:dyDescent="0.25">
      <c r="A875" s="37">
        <v>1248004</v>
      </c>
      <c r="B875" s="53">
        <v>-116706</v>
      </c>
      <c r="C875" s="37" t="s">
        <v>3423</v>
      </c>
    </row>
    <row r="876" spans="1:3" x14ac:dyDescent="0.25">
      <c r="A876" s="37">
        <v>1248005</v>
      </c>
      <c r="B876" s="53">
        <v>-13997.82</v>
      </c>
      <c r="C876" s="37" t="s">
        <v>3423</v>
      </c>
    </row>
    <row r="877" spans="1:3" x14ac:dyDescent="0.25">
      <c r="A877" s="37">
        <v>1248011</v>
      </c>
      <c r="B877" s="53">
        <v>-227763</v>
      </c>
      <c r="C877" s="37" t="s">
        <v>3423</v>
      </c>
    </row>
    <row r="878" spans="1:3" x14ac:dyDescent="0.25">
      <c r="A878" s="37">
        <v>1248013</v>
      </c>
      <c r="B878" s="53">
        <v>-16296</v>
      </c>
      <c r="C878" s="37" t="s">
        <v>3423</v>
      </c>
    </row>
    <row r="879" spans="1:3" x14ac:dyDescent="0.25">
      <c r="A879" s="37">
        <v>1248014</v>
      </c>
      <c r="B879" s="53">
        <v>-11510.4</v>
      </c>
      <c r="C879" s="37" t="s">
        <v>3423</v>
      </c>
    </row>
    <row r="880" spans="1:3" x14ac:dyDescent="0.25">
      <c r="A880" s="37">
        <v>1248022</v>
      </c>
      <c r="B880" s="53">
        <v>-7792189.5999999996</v>
      </c>
      <c r="C880" s="37" t="s">
        <v>3423</v>
      </c>
    </row>
    <row r="881" spans="1:3" x14ac:dyDescent="0.25">
      <c r="A881" s="37">
        <v>1248027</v>
      </c>
      <c r="B881" s="53">
        <v>-38518</v>
      </c>
      <c r="C881" s="37" t="s">
        <v>3423</v>
      </c>
    </row>
    <row r="882" spans="1:3" x14ac:dyDescent="0.25">
      <c r="A882" s="37">
        <v>1248032</v>
      </c>
      <c r="B882" s="53">
        <v>-32064</v>
      </c>
      <c r="C882" s="37" t="s">
        <v>3423</v>
      </c>
    </row>
    <row r="883" spans="1:3" x14ac:dyDescent="0.25">
      <c r="A883" s="37">
        <v>1248033</v>
      </c>
      <c r="B883" s="53">
        <v>-21742.55</v>
      </c>
      <c r="C883" s="37" t="s">
        <v>3423</v>
      </c>
    </row>
    <row r="884" spans="1:3" x14ac:dyDescent="0.25">
      <c r="A884" s="37">
        <v>1248034</v>
      </c>
      <c r="B884" s="53">
        <v>-1015081.2</v>
      </c>
      <c r="C884" s="37" t="s">
        <v>3423</v>
      </c>
    </row>
    <row r="885" spans="1:3" x14ac:dyDescent="0.25">
      <c r="A885" s="37">
        <v>1248038</v>
      </c>
      <c r="B885" s="53">
        <v>-1020798</v>
      </c>
      <c r="C885" s="37" t="s">
        <v>3423</v>
      </c>
    </row>
    <row r="886" spans="1:3" x14ac:dyDescent="0.25">
      <c r="A886" s="37">
        <v>1248043</v>
      </c>
      <c r="B886" s="53">
        <v>-6518</v>
      </c>
      <c r="C886" s="37" t="s">
        <v>3423</v>
      </c>
    </row>
    <row r="887" spans="1:3" x14ac:dyDescent="0.25">
      <c r="A887" s="37">
        <v>1248044</v>
      </c>
      <c r="B887" s="53">
        <v>-270078</v>
      </c>
      <c r="C887" s="37" t="s">
        <v>3423</v>
      </c>
    </row>
    <row r="888" spans="1:3" x14ac:dyDescent="0.25">
      <c r="A888" s="37">
        <v>1248045</v>
      </c>
      <c r="B888" s="53">
        <v>-387830</v>
      </c>
      <c r="C888" s="37" t="s">
        <v>3423</v>
      </c>
    </row>
    <row r="889" spans="1:3" x14ac:dyDescent="0.25">
      <c r="A889" s="37">
        <v>1248046</v>
      </c>
      <c r="B889" s="53">
        <v>-36530.160000000003</v>
      </c>
      <c r="C889" s="37" t="s">
        <v>3423</v>
      </c>
    </row>
    <row r="890" spans="1:3" x14ac:dyDescent="0.25">
      <c r="A890" s="37">
        <v>1248049</v>
      </c>
      <c r="B890" s="53">
        <v>-554394</v>
      </c>
      <c r="C890" s="37" t="s">
        <v>3423</v>
      </c>
    </row>
    <row r="891" spans="1:3" x14ac:dyDescent="0.25">
      <c r="A891" s="37">
        <v>1248050</v>
      </c>
      <c r="B891" s="53">
        <v>-16200</v>
      </c>
      <c r="C891" s="37" t="s">
        <v>3423</v>
      </c>
    </row>
    <row r="892" spans="1:3" x14ac:dyDescent="0.25">
      <c r="A892" s="37">
        <v>1248051</v>
      </c>
      <c r="B892" s="53">
        <v>-16000</v>
      </c>
      <c r="C892" s="37" t="s">
        <v>3423</v>
      </c>
    </row>
    <row r="893" spans="1:3" x14ac:dyDescent="0.25">
      <c r="A893" s="37">
        <v>1248067</v>
      </c>
      <c r="B893" s="53">
        <v>-683892</v>
      </c>
      <c r="C893" s="37" t="s">
        <v>3423</v>
      </c>
    </row>
    <row r="894" spans="1:3" x14ac:dyDescent="0.25">
      <c r="A894" s="37">
        <v>1248070</v>
      </c>
      <c r="B894" s="53">
        <v>-632003.26</v>
      </c>
      <c r="C894" s="37" t="s">
        <v>3423</v>
      </c>
    </row>
    <row r="895" spans="1:3" x14ac:dyDescent="0.25">
      <c r="A895" s="37">
        <v>1248075</v>
      </c>
      <c r="B895" s="53">
        <v>-16934</v>
      </c>
      <c r="C895" s="37" t="s">
        <v>3423</v>
      </c>
    </row>
    <row r="896" spans="1:3" x14ac:dyDescent="0.25">
      <c r="A896" s="37">
        <v>1248076</v>
      </c>
      <c r="B896" s="53">
        <v>-3495604.8</v>
      </c>
      <c r="C896" s="37" t="s">
        <v>3423</v>
      </c>
    </row>
    <row r="897" spans="1:3" x14ac:dyDescent="0.25">
      <c r="A897" s="37">
        <v>1248078</v>
      </c>
      <c r="B897" s="53">
        <v>-138640</v>
      </c>
      <c r="C897" s="37" t="s">
        <v>3423</v>
      </c>
    </row>
    <row r="898" spans="1:3" x14ac:dyDescent="0.25">
      <c r="A898" s="37">
        <v>1248079</v>
      </c>
      <c r="B898" s="53">
        <v>-52900</v>
      </c>
      <c r="C898" s="37" t="s">
        <v>3423</v>
      </c>
    </row>
    <row r="899" spans="1:3" x14ac:dyDescent="0.25">
      <c r="A899" s="37">
        <v>1248098</v>
      </c>
      <c r="B899" s="53">
        <v>-26520</v>
      </c>
      <c r="C899" s="37" t="s">
        <v>3423</v>
      </c>
    </row>
    <row r="900" spans="1:3" x14ac:dyDescent="0.25">
      <c r="A900" s="37">
        <v>1248107</v>
      </c>
      <c r="B900" s="53">
        <v>-95400</v>
      </c>
      <c r="C900" s="37" t="s">
        <v>3423</v>
      </c>
    </row>
    <row r="901" spans="1:3" x14ac:dyDescent="0.25">
      <c r="A901" s="37">
        <v>1248112</v>
      </c>
      <c r="B901" s="53">
        <v>-156384</v>
      </c>
      <c r="C901" s="37" t="s">
        <v>3423</v>
      </c>
    </row>
    <row r="902" spans="1:3" x14ac:dyDescent="0.25">
      <c r="A902" s="37">
        <v>1248142</v>
      </c>
      <c r="B902" s="53">
        <v>-5436</v>
      </c>
      <c r="C902" s="37" t="s">
        <v>3423</v>
      </c>
    </row>
    <row r="903" spans="1:3" x14ac:dyDescent="0.25">
      <c r="A903" s="37">
        <v>1248147</v>
      </c>
      <c r="B903" s="53">
        <v>-160092</v>
      </c>
      <c r="C903" s="37" t="s">
        <v>3423</v>
      </c>
    </row>
    <row r="904" spans="1:3" x14ac:dyDescent="0.25">
      <c r="A904" s="37">
        <v>1248162</v>
      </c>
      <c r="B904" s="53">
        <v>-11568</v>
      </c>
      <c r="C904" s="37" t="s">
        <v>3423</v>
      </c>
    </row>
    <row r="905" spans="1:3" x14ac:dyDescent="0.25">
      <c r="A905" s="37">
        <v>1248163</v>
      </c>
      <c r="B905" s="53">
        <v>-691934.4</v>
      </c>
      <c r="C905" s="37" t="s">
        <v>3423</v>
      </c>
    </row>
    <row r="906" spans="1:3" x14ac:dyDescent="0.25">
      <c r="A906" s="37">
        <v>1248172</v>
      </c>
      <c r="B906" s="53">
        <v>-2904</v>
      </c>
      <c r="C906" s="37" t="s">
        <v>3423</v>
      </c>
    </row>
    <row r="907" spans="1:3" x14ac:dyDescent="0.25">
      <c r="A907" s="37">
        <v>1248177</v>
      </c>
      <c r="B907" s="53">
        <v>-78132</v>
      </c>
      <c r="C907" s="37" t="s">
        <v>3423</v>
      </c>
    </row>
    <row r="908" spans="1:3" x14ac:dyDescent="0.25">
      <c r="A908" s="37">
        <v>1248185</v>
      </c>
      <c r="B908" s="53">
        <v>-138763.92000000001</v>
      </c>
      <c r="C908" s="37" t="s">
        <v>3423</v>
      </c>
    </row>
    <row r="909" spans="1:3" x14ac:dyDescent="0.25">
      <c r="A909" s="37">
        <v>1248192</v>
      </c>
      <c r="B909" s="53">
        <v>-148228</v>
      </c>
      <c r="C909" s="37" t="s">
        <v>3423</v>
      </c>
    </row>
    <row r="910" spans="1:3" x14ac:dyDescent="0.25">
      <c r="A910" s="37">
        <v>1248193</v>
      </c>
      <c r="B910" s="53">
        <v>-30000</v>
      </c>
      <c r="C910" s="37" t="s">
        <v>3423</v>
      </c>
    </row>
    <row r="911" spans="1:3" x14ac:dyDescent="0.25">
      <c r="A911" s="37">
        <v>1248201</v>
      </c>
      <c r="B911" s="53">
        <v>-959000</v>
      </c>
      <c r="C911" s="37" t="s">
        <v>3423</v>
      </c>
    </row>
    <row r="912" spans="1:3" x14ac:dyDescent="0.25">
      <c r="A912" s="37">
        <v>1248209</v>
      </c>
      <c r="B912" s="53">
        <v>-2044</v>
      </c>
      <c r="C912" s="37" t="s">
        <v>3423</v>
      </c>
    </row>
    <row r="913" spans="1:3" x14ac:dyDescent="0.25">
      <c r="A913" s="37">
        <v>1248210</v>
      </c>
      <c r="B913" s="53">
        <v>-211740</v>
      </c>
      <c r="C913" s="37" t="s">
        <v>3423</v>
      </c>
    </row>
    <row r="914" spans="1:3" x14ac:dyDescent="0.25">
      <c r="A914" s="37">
        <v>1248213</v>
      </c>
      <c r="B914" s="53">
        <v>-12384</v>
      </c>
      <c r="C914" s="37" t="s">
        <v>3423</v>
      </c>
    </row>
    <row r="915" spans="1:3" x14ac:dyDescent="0.25">
      <c r="A915" s="37">
        <v>1248215</v>
      </c>
      <c r="B915" s="53">
        <v>-406772</v>
      </c>
      <c r="C915" s="37" t="s">
        <v>3423</v>
      </c>
    </row>
    <row r="916" spans="1:3" x14ac:dyDescent="0.25">
      <c r="A916" s="37">
        <v>1248225</v>
      </c>
      <c r="B916" s="53">
        <v>-4984252.2</v>
      </c>
      <c r="C916" s="37" t="s">
        <v>3423</v>
      </c>
    </row>
    <row r="917" spans="1:3" x14ac:dyDescent="0.25">
      <c r="A917" s="37">
        <v>1248226</v>
      </c>
      <c r="B917" s="53">
        <v>-37598.82</v>
      </c>
      <c r="C917" s="37" t="s">
        <v>3423</v>
      </c>
    </row>
    <row r="918" spans="1:3" x14ac:dyDescent="0.25">
      <c r="A918" s="37">
        <v>1248234</v>
      </c>
      <c r="B918" s="53">
        <v>-11232</v>
      </c>
      <c r="C918" s="37" t="s">
        <v>3423</v>
      </c>
    </row>
    <row r="919" spans="1:3" x14ac:dyDescent="0.25">
      <c r="A919" s="37">
        <v>1248236</v>
      </c>
      <c r="B919" s="53">
        <v>-8928</v>
      </c>
      <c r="C919" s="37" t="s">
        <v>3423</v>
      </c>
    </row>
    <row r="920" spans="1:3" x14ac:dyDescent="0.25">
      <c r="A920" s="37">
        <v>1248239</v>
      </c>
      <c r="B920" s="53">
        <v>-2696000</v>
      </c>
      <c r="C920" s="37" t="s">
        <v>3423</v>
      </c>
    </row>
    <row r="921" spans="1:3" x14ac:dyDescent="0.25">
      <c r="A921" s="37">
        <v>1248245</v>
      </c>
      <c r="B921" s="53">
        <v>-68540</v>
      </c>
      <c r="C921" s="37" t="s">
        <v>3423</v>
      </c>
    </row>
    <row r="922" spans="1:3" x14ac:dyDescent="0.25">
      <c r="A922" s="37">
        <v>1248248</v>
      </c>
      <c r="B922" s="53">
        <v>-5281930.16</v>
      </c>
      <c r="C922" s="37" t="s">
        <v>3423</v>
      </c>
    </row>
    <row r="923" spans="1:3" x14ac:dyDescent="0.25">
      <c r="A923" s="37">
        <v>1248250</v>
      </c>
      <c r="B923" s="53">
        <v>-26250</v>
      </c>
      <c r="C923" s="37" t="s">
        <v>3423</v>
      </c>
    </row>
    <row r="924" spans="1:3" x14ac:dyDescent="0.25">
      <c r="A924" s="37">
        <v>1248255</v>
      </c>
      <c r="B924" s="53">
        <v>-100000</v>
      </c>
      <c r="C924" s="37" t="s">
        <v>3423</v>
      </c>
    </row>
    <row r="925" spans="1:3" x14ac:dyDescent="0.25">
      <c r="A925" s="37">
        <v>1248257</v>
      </c>
      <c r="B925" s="53">
        <v>-15780</v>
      </c>
      <c r="C925" s="37" t="s">
        <v>3423</v>
      </c>
    </row>
    <row r="926" spans="1:3" x14ac:dyDescent="0.25">
      <c r="A926" s="37">
        <v>1248262</v>
      </c>
      <c r="B926" s="53">
        <v>-419244</v>
      </c>
      <c r="C926" s="37" t="s">
        <v>3423</v>
      </c>
    </row>
    <row r="927" spans="1:3" x14ac:dyDescent="0.25">
      <c r="A927" s="37">
        <v>1248263</v>
      </c>
      <c r="B927" s="53">
        <v>-154032</v>
      </c>
      <c r="C927" s="37" t="s">
        <v>3423</v>
      </c>
    </row>
    <row r="928" spans="1:3" x14ac:dyDescent="0.25">
      <c r="A928" s="37">
        <v>1248264</v>
      </c>
      <c r="B928" s="53">
        <v>-212591.95</v>
      </c>
      <c r="C928" s="37" t="s">
        <v>3423</v>
      </c>
    </row>
    <row r="929" spans="1:3" x14ac:dyDescent="0.25">
      <c r="A929" s="37">
        <v>1248266</v>
      </c>
      <c r="B929" s="53">
        <v>-3956216.71</v>
      </c>
      <c r="C929" s="37" t="s">
        <v>3423</v>
      </c>
    </row>
    <row r="930" spans="1:3" x14ac:dyDescent="0.25">
      <c r="A930" s="37">
        <v>1248274</v>
      </c>
      <c r="B930" s="53">
        <v>-145360.95000000001</v>
      </c>
      <c r="C930" s="37" t="s">
        <v>3423</v>
      </c>
    </row>
    <row r="931" spans="1:3" x14ac:dyDescent="0.25">
      <c r="A931" s="37">
        <v>1248282</v>
      </c>
      <c r="B931" s="53">
        <v>-137695.94</v>
      </c>
      <c r="C931" s="37" t="s">
        <v>3423</v>
      </c>
    </row>
    <row r="932" spans="1:3" x14ac:dyDescent="0.25">
      <c r="A932" s="37">
        <v>1248283</v>
      </c>
      <c r="B932" s="53">
        <v>-6446362.21</v>
      </c>
      <c r="C932" s="37" t="s">
        <v>3423</v>
      </c>
    </row>
    <row r="933" spans="1:3" x14ac:dyDescent="0.25">
      <c r="A933" s="37">
        <v>1248288</v>
      </c>
      <c r="B933" s="53">
        <v>-378</v>
      </c>
      <c r="C933" s="37" t="s">
        <v>3423</v>
      </c>
    </row>
    <row r="934" spans="1:3" x14ac:dyDescent="0.25">
      <c r="A934" s="37">
        <v>1248289</v>
      </c>
      <c r="B934" s="53">
        <v>-2780649.96</v>
      </c>
      <c r="C934" s="37" t="s">
        <v>3423</v>
      </c>
    </row>
    <row r="935" spans="1:3" x14ac:dyDescent="0.25">
      <c r="A935" s="37">
        <v>1248291</v>
      </c>
      <c r="B935" s="53">
        <v>-26000408.640000001</v>
      </c>
      <c r="C935" s="37" t="s">
        <v>3423</v>
      </c>
    </row>
    <row r="936" spans="1:3" x14ac:dyDescent="0.25">
      <c r="A936" s="37">
        <v>1248301</v>
      </c>
      <c r="B936" s="53">
        <v>-2375544.7200000002</v>
      </c>
      <c r="C936" s="37" t="s">
        <v>3423</v>
      </c>
    </row>
    <row r="937" spans="1:3" x14ac:dyDescent="0.25">
      <c r="A937" s="37">
        <v>1248302</v>
      </c>
      <c r="B937" s="53">
        <v>-1004679.64</v>
      </c>
      <c r="C937" s="37" t="s">
        <v>3423</v>
      </c>
    </row>
    <row r="938" spans="1:3" x14ac:dyDescent="0.25">
      <c r="A938" s="37">
        <v>1248303</v>
      </c>
      <c r="B938" s="53">
        <v>-2498067.6</v>
      </c>
      <c r="C938" s="37" t="s">
        <v>3423</v>
      </c>
    </row>
    <row r="939" spans="1:3" x14ac:dyDescent="0.25">
      <c r="A939" s="37">
        <v>1248304</v>
      </c>
      <c r="B939" s="53">
        <v>-6433644</v>
      </c>
      <c r="C939" s="37" t="s">
        <v>3423</v>
      </c>
    </row>
    <row r="940" spans="1:3" x14ac:dyDescent="0.25">
      <c r="A940" s="37">
        <v>1248305</v>
      </c>
      <c r="B940" s="53">
        <v>-473320.04</v>
      </c>
      <c r="C940" s="37" t="s">
        <v>3423</v>
      </c>
    </row>
    <row r="941" spans="1:3" x14ac:dyDescent="0.25">
      <c r="A941" s="37">
        <v>1248306</v>
      </c>
      <c r="B941" s="53">
        <v>-7347286.7999999998</v>
      </c>
      <c r="C941" s="37" t="s">
        <v>3423</v>
      </c>
    </row>
    <row r="942" spans="1:3" x14ac:dyDescent="0.25">
      <c r="A942" s="37">
        <v>1248307</v>
      </c>
      <c r="B942" s="53">
        <v>-2475014.13</v>
      </c>
      <c r="C942" s="37" t="s">
        <v>3423</v>
      </c>
    </row>
    <row r="943" spans="1:3" x14ac:dyDescent="0.25">
      <c r="A943" s="37">
        <v>1248308</v>
      </c>
      <c r="B943" s="53">
        <v>-500000</v>
      </c>
      <c r="C943" s="37" t="s">
        <v>3423</v>
      </c>
    </row>
    <row r="944" spans="1:3" x14ac:dyDescent="0.25">
      <c r="A944" s="37">
        <v>1248310</v>
      </c>
      <c r="B944" s="53">
        <v>-9036674.1799999997</v>
      </c>
      <c r="C944" s="37" t="s">
        <v>3423</v>
      </c>
    </row>
    <row r="945" spans="1:3" x14ac:dyDescent="0.25">
      <c r="A945" s="37">
        <v>1248311</v>
      </c>
      <c r="B945" s="53">
        <v>-1445061.84</v>
      </c>
      <c r="C945" s="37" t="s">
        <v>3423</v>
      </c>
    </row>
    <row r="946" spans="1:3" x14ac:dyDescent="0.25">
      <c r="A946" s="37">
        <v>1248314</v>
      </c>
      <c r="B946" s="53">
        <v>-569277.52</v>
      </c>
      <c r="C946" s="37" t="s">
        <v>3423</v>
      </c>
    </row>
    <row r="947" spans="1:3" x14ac:dyDescent="0.25">
      <c r="A947" s="37">
        <v>1248315</v>
      </c>
      <c r="B947" s="53">
        <v>-804972</v>
      </c>
      <c r="C947" s="37" t="s">
        <v>3423</v>
      </c>
    </row>
    <row r="948" spans="1:3" x14ac:dyDescent="0.25">
      <c r="A948" s="37">
        <v>1248319</v>
      </c>
      <c r="B948" s="53">
        <v>-1841371.6</v>
      </c>
      <c r="C948" s="37" t="s">
        <v>3423</v>
      </c>
    </row>
    <row r="949" spans="1:3" x14ac:dyDescent="0.25">
      <c r="A949" s="37">
        <v>1248324</v>
      </c>
      <c r="B949" s="53">
        <v>-283452</v>
      </c>
      <c r="C949" s="37" t="s">
        <v>3423</v>
      </c>
    </row>
    <row r="950" spans="1:3" x14ac:dyDescent="0.25">
      <c r="A950" s="37">
        <v>1248325</v>
      </c>
      <c r="B950" s="53">
        <v>-31000000</v>
      </c>
      <c r="C950" s="37" t="s">
        <v>3423</v>
      </c>
    </row>
    <row r="951" spans="1:3" x14ac:dyDescent="0.25">
      <c r="A951" s="37">
        <v>1248330</v>
      </c>
      <c r="B951" s="53">
        <v>-8229792.9900000002</v>
      </c>
      <c r="C951" s="37" t="s">
        <v>3423</v>
      </c>
    </row>
    <row r="952" spans="1:3" x14ac:dyDescent="0.25">
      <c r="A952" s="37">
        <v>1248334</v>
      </c>
      <c r="B952" s="53">
        <v>-31000</v>
      </c>
      <c r="C952" s="37" t="s">
        <v>3423</v>
      </c>
    </row>
    <row r="953" spans="1:3" x14ac:dyDescent="0.25">
      <c r="A953" s="37">
        <v>1248339</v>
      </c>
      <c r="B953" s="53">
        <v>-693826</v>
      </c>
      <c r="C953" s="37" t="s">
        <v>3423</v>
      </c>
    </row>
    <row r="954" spans="1:3" x14ac:dyDescent="0.25">
      <c r="A954" s="37">
        <v>1248343</v>
      </c>
      <c r="B954" s="53">
        <v>-4226</v>
      </c>
      <c r="C954" s="37" t="s">
        <v>3423</v>
      </c>
    </row>
    <row r="955" spans="1:3" x14ac:dyDescent="0.25">
      <c r="A955" s="37">
        <v>1248348</v>
      </c>
      <c r="B955" s="53">
        <v>-209884</v>
      </c>
      <c r="C955" s="37" t="s">
        <v>3423</v>
      </c>
    </row>
    <row r="956" spans="1:3" x14ac:dyDescent="0.25">
      <c r="A956" s="37">
        <v>1248354</v>
      </c>
      <c r="B956" s="53">
        <v>-219438</v>
      </c>
      <c r="C956" s="37" t="s">
        <v>3423</v>
      </c>
    </row>
    <row r="957" spans="1:3" x14ac:dyDescent="0.25">
      <c r="A957" s="37">
        <v>1248356</v>
      </c>
      <c r="B957" s="53">
        <v>-910000</v>
      </c>
      <c r="C957" s="37" t="s">
        <v>3423</v>
      </c>
    </row>
    <row r="958" spans="1:3" x14ac:dyDescent="0.25">
      <c r="A958" s="37">
        <v>1248357</v>
      </c>
      <c r="B958" s="53">
        <v>-594709.19999999995</v>
      </c>
      <c r="C958" s="37" t="s">
        <v>3423</v>
      </c>
    </row>
    <row r="959" spans="1:3" x14ac:dyDescent="0.25">
      <c r="A959" s="37">
        <v>1248359</v>
      </c>
      <c r="B959" s="53">
        <v>-245797</v>
      </c>
      <c r="C959" s="37" t="s">
        <v>3423</v>
      </c>
    </row>
    <row r="960" spans="1:3" x14ac:dyDescent="0.25">
      <c r="A960" s="37">
        <v>1248360</v>
      </c>
      <c r="B960" s="53">
        <v>-947640</v>
      </c>
      <c r="C960" s="37" t="s">
        <v>3423</v>
      </c>
    </row>
    <row r="961" spans="1:3" x14ac:dyDescent="0.25">
      <c r="A961" s="37">
        <v>1248363</v>
      </c>
      <c r="B961" s="53">
        <v>-55680</v>
      </c>
      <c r="C961" s="37" t="s">
        <v>3423</v>
      </c>
    </row>
    <row r="962" spans="1:3" x14ac:dyDescent="0.25">
      <c r="A962" s="37">
        <v>1248370</v>
      </c>
      <c r="B962" s="53">
        <v>-3538145.3</v>
      </c>
      <c r="C962" s="37" t="s">
        <v>3423</v>
      </c>
    </row>
    <row r="963" spans="1:3" x14ac:dyDescent="0.25">
      <c r="A963" s="37">
        <v>1248372</v>
      </c>
      <c r="B963" s="53">
        <v>-24394</v>
      </c>
      <c r="C963" s="37" t="s">
        <v>3423</v>
      </c>
    </row>
    <row r="964" spans="1:3" x14ac:dyDescent="0.25">
      <c r="A964" s="37">
        <v>1248373</v>
      </c>
      <c r="B964" s="53">
        <v>-35588</v>
      </c>
      <c r="C964" s="37" t="s">
        <v>3423</v>
      </c>
    </row>
    <row r="965" spans="1:3" x14ac:dyDescent="0.25">
      <c r="A965" s="37">
        <v>1248374</v>
      </c>
      <c r="B965" s="53">
        <v>-240020</v>
      </c>
      <c r="C965" s="37" t="s">
        <v>3423</v>
      </c>
    </row>
    <row r="966" spans="1:3" x14ac:dyDescent="0.25">
      <c r="A966" s="37">
        <v>1248375</v>
      </c>
      <c r="B966" s="53">
        <v>-3373026</v>
      </c>
      <c r="C966" s="37" t="s">
        <v>3423</v>
      </c>
    </row>
    <row r="967" spans="1:3" x14ac:dyDescent="0.25">
      <c r="A967" s="37">
        <v>1248381</v>
      </c>
      <c r="B967" s="53">
        <v>-2121723.96</v>
      </c>
      <c r="C967" s="37" t="s">
        <v>3423</v>
      </c>
    </row>
    <row r="968" spans="1:3" x14ac:dyDescent="0.25">
      <c r="A968" s="37">
        <v>1248382</v>
      </c>
      <c r="B968" s="53">
        <v>-45380</v>
      </c>
      <c r="C968" s="37" t="s">
        <v>3423</v>
      </c>
    </row>
    <row r="969" spans="1:3" x14ac:dyDescent="0.25">
      <c r="A969" s="37">
        <v>1248383</v>
      </c>
      <c r="B969" s="53">
        <v>-145818</v>
      </c>
      <c r="C969" s="37" t="s">
        <v>3423</v>
      </c>
    </row>
    <row r="970" spans="1:3" x14ac:dyDescent="0.25">
      <c r="A970" s="37">
        <v>1248384</v>
      </c>
      <c r="B970" s="53">
        <v>-221064</v>
      </c>
      <c r="C970" s="37" t="s">
        <v>3423</v>
      </c>
    </row>
    <row r="971" spans="1:3" x14ac:dyDescent="0.25">
      <c r="A971" s="37">
        <v>1248385</v>
      </c>
      <c r="B971" s="53">
        <v>-952788.4</v>
      </c>
      <c r="C971" s="37" t="s">
        <v>3423</v>
      </c>
    </row>
    <row r="972" spans="1:3" x14ac:dyDescent="0.25">
      <c r="A972" s="37">
        <v>1248387</v>
      </c>
      <c r="B972" s="53">
        <v>-129313.84</v>
      </c>
      <c r="C972" s="37" t="s">
        <v>3423</v>
      </c>
    </row>
    <row r="973" spans="1:3" x14ac:dyDescent="0.25">
      <c r="A973" s="37">
        <v>1248391</v>
      </c>
      <c r="B973" s="53">
        <v>-1822000</v>
      </c>
      <c r="C973" s="37" t="s">
        <v>3423</v>
      </c>
    </row>
    <row r="974" spans="1:3" x14ac:dyDescent="0.25">
      <c r="A974" s="37">
        <v>1248392</v>
      </c>
      <c r="B974" s="53">
        <v>-20000</v>
      </c>
      <c r="C974" s="37" t="s">
        <v>3423</v>
      </c>
    </row>
    <row r="975" spans="1:3" x14ac:dyDescent="0.25">
      <c r="A975" s="37">
        <v>1248396</v>
      </c>
      <c r="B975" s="53">
        <v>-115656</v>
      </c>
      <c r="C975" s="37" t="s">
        <v>3423</v>
      </c>
    </row>
    <row r="976" spans="1:3" x14ac:dyDescent="0.25">
      <c r="A976" s="37">
        <v>1248398</v>
      </c>
      <c r="B976" s="53">
        <v>-979919</v>
      </c>
      <c r="C976" s="37" t="s">
        <v>3423</v>
      </c>
    </row>
    <row r="977" spans="1:3" x14ac:dyDescent="0.25">
      <c r="A977" s="37">
        <v>1248399</v>
      </c>
      <c r="B977" s="53">
        <v>-4075454.2</v>
      </c>
      <c r="C977" s="37" t="s">
        <v>3423</v>
      </c>
    </row>
    <row r="978" spans="1:3" x14ac:dyDescent="0.25">
      <c r="A978" s="37">
        <v>1248400</v>
      </c>
      <c r="B978" s="53">
        <v>-3112700</v>
      </c>
      <c r="C978" s="37" t="s">
        <v>3423</v>
      </c>
    </row>
    <row r="979" spans="1:3" x14ac:dyDescent="0.25">
      <c r="A979" s="37">
        <v>1248403</v>
      </c>
      <c r="B979" s="53">
        <v>-1192422.6000000001</v>
      </c>
      <c r="C979" s="37" t="s">
        <v>3423</v>
      </c>
    </row>
    <row r="980" spans="1:3" x14ac:dyDescent="0.25">
      <c r="A980" s="37">
        <v>1248404</v>
      </c>
      <c r="B980" s="53">
        <v>-600000</v>
      </c>
      <c r="C980" s="37" t="s">
        <v>3423</v>
      </c>
    </row>
    <row r="981" spans="1:3" x14ac:dyDescent="0.25">
      <c r="A981" s="37">
        <v>1248412</v>
      </c>
      <c r="B981" s="53">
        <v>-3891042</v>
      </c>
      <c r="C981" s="37" t="s">
        <v>3423</v>
      </c>
    </row>
    <row r="982" spans="1:3" x14ac:dyDescent="0.25">
      <c r="A982" s="37">
        <v>1248414</v>
      </c>
      <c r="B982" s="53">
        <v>-1995714</v>
      </c>
      <c r="C982" s="37" t="s">
        <v>3423</v>
      </c>
    </row>
    <row r="983" spans="1:3" x14ac:dyDescent="0.25">
      <c r="A983" s="37">
        <v>1248415</v>
      </c>
      <c r="B983" s="53">
        <v>-9398933.8800000008</v>
      </c>
      <c r="C983" s="37" t="s">
        <v>3423</v>
      </c>
    </row>
    <row r="984" spans="1:3" x14ac:dyDescent="0.25">
      <c r="A984" s="37">
        <v>1248416</v>
      </c>
      <c r="B984" s="53">
        <v>-1415234.4</v>
      </c>
      <c r="C984" s="37" t="s">
        <v>3423</v>
      </c>
    </row>
    <row r="985" spans="1:3" x14ac:dyDescent="0.25">
      <c r="A985" s="37">
        <v>1248417</v>
      </c>
      <c r="B985" s="53">
        <v>-783215</v>
      </c>
      <c r="C985" s="37" t="s">
        <v>3423</v>
      </c>
    </row>
    <row r="986" spans="1:3" x14ac:dyDescent="0.25">
      <c r="A986" s="37">
        <v>1248418</v>
      </c>
      <c r="B986" s="53">
        <v>-110156.94</v>
      </c>
      <c r="C986" s="37" t="s">
        <v>3423</v>
      </c>
    </row>
    <row r="987" spans="1:3" x14ac:dyDescent="0.25">
      <c r="A987" s="37">
        <v>1248421</v>
      </c>
      <c r="B987" s="53">
        <v>-98400</v>
      </c>
      <c r="C987" s="37" t="s">
        <v>3423</v>
      </c>
    </row>
    <row r="988" spans="1:3" x14ac:dyDescent="0.25">
      <c r="A988" s="37">
        <v>1248431</v>
      </c>
      <c r="B988" s="53">
        <v>-807000</v>
      </c>
      <c r="C988" s="37" t="s">
        <v>3423</v>
      </c>
    </row>
    <row r="989" spans="1:3" x14ac:dyDescent="0.25">
      <c r="A989" s="37">
        <v>1248438</v>
      </c>
      <c r="B989" s="53">
        <v>-4876492.41</v>
      </c>
      <c r="C989" s="37" t="s">
        <v>3423</v>
      </c>
    </row>
    <row r="990" spans="1:3" x14ac:dyDescent="0.25">
      <c r="A990" s="37">
        <v>1248439</v>
      </c>
      <c r="B990" s="53">
        <v>-54000</v>
      </c>
      <c r="C990" s="37" t="s">
        <v>3423</v>
      </c>
    </row>
    <row r="991" spans="1:3" x14ac:dyDescent="0.25">
      <c r="A991" s="37">
        <v>1248447</v>
      </c>
      <c r="B991" s="53">
        <v>-97596.5</v>
      </c>
      <c r="C991" s="37" t="s">
        <v>3423</v>
      </c>
    </row>
    <row r="992" spans="1:3" x14ac:dyDescent="0.25">
      <c r="A992" s="37">
        <v>1248452</v>
      </c>
      <c r="B992" s="53">
        <v>-613066</v>
      </c>
      <c r="C992" s="37" t="s">
        <v>3423</v>
      </c>
    </row>
    <row r="993" spans="1:3" x14ac:dyDescent="0.25">
      <c r="A993" s="37">
        <v>1248453</v>
      </c>
      <c r="B993" s="53">
        <v>-1336591.8</v>
      </c>
      <c r="C993" s="37" t="s">
        <v>3423</v>
      </c>
    </row>
    <row r="994" spans="1:3" x14ac:dyDescent="0.25">
      <c r="A994" s="37">
        <v>1248454</v>
      </c>
      <c r="B994" s="53">
        <v>-2888106.4</v>
      </c>
      <c r="C994" s="37" t="s">
        <v>3423</v>
      </c>
    </row>
    <row r="995" spans="1:3" x14ac:dyDescent="0.25">
      <c r="A995" s="37">
        <v>1248455</v>
      </c>
      <c r="B995" s="53">
        <v>-23520</v>
      </c>
      <c r="C995" s="37" t="s">
        <v>3423</v>
      </c>
    </row>
    <row r="996" spans="1:3" x14ac:dyDescent="0.25">
      <c r="A996" s="37">
        <v>1248467</v>
      </c>
      <c r="B996" s="53">
        <v>-81840</v>
      </c>
      <c r="C996" s="37" t="s">
        <v>3423</v>
      </c>
    </row>
    <row r="997" spans="1:3" x14ac:dyDescent="0.25">
      <c r="A997" s="37">
        <v>1248468</v>
      </c>
      <c r="B997" s="53">
        <v>-778920</v>
      </c>
      <c r="C997" s="37" t="s">
        <v>3423</v>
      </c>
    </row>
    <row r="998" spans="1:3" x14ac:dyDescent="0.25">
      <c r="A998" s="37">
        <v>1248469</v>
      </c>
      <c r="B998" s="53">
        <v>-670910</v>
      </c>
      <c r="C998" s="37" t="s">
        <v>3423</v>
      </c>
    </row>
    <row r="999" spans="1:3" x14ac:dyDescent="0.25">
      <c r="A999" s="37">
        <v>1248475</v>
      </c>
      <c r="B999" s="53">
        <v>-424404</v>
      </c>
      <c r="C999" s="37" t="s">
        <v>3423</v>
      </c>
    </row>
    <row r="1000" spans="1:3" x14ac:dyDescent="0.25">
      <c r="A1000" s="37">
        <v>1248480</v>
      </c>
      <c r="B1000" s="53">
        <v>-200000</v>
      </c>
      <c r="C1000" s="37" t="s">
        <v>3423</v>
      </c>
    </row>
    <row r="1001" spans="1:3" x14ac:dyDescent="0.25">
      <c r="A1001" s="37">
        <v>1248481</v>
      </c>
      <c r="B1001" s="53">
        <v>-16092</v>
      </c>
      <c r="C1001" s="37" t="s">
        <v>3423</v>
      </c>
    </row>
    <row r="1002" spans="1:3" x14ac:dyDescent="0.25">
      <c r="A1002" s="37">
        <v>1248485</v>
      </c>
      <c r="B1002" s="53">
        <v>-222856</v>
      </c>
      <c r="C1002" s="37" t="s">
        <v>3423</v>
      </c>
    </row>
    <row r="1003" spans="1:3" x14ac:dyDescent="0.25">
      <c r="A1003" s="37">
        <v>1248487</v>
      </c>
      <c r="B1003" s="53">
        <v>-902423.4</v>
      </c>
      <c r="C1003" s="37" t="s">
        <v>3423</v>
      </c>
    </row>
    <row r="1004" spans="1:3" x14ac:dyDescent="0.25">
      <c r="A1004" s="37">
        <v>1248488</v>
      </c>
      <c r="B1004" s="53">
        <v>-42168</v>
      </c>
      <c r="C1004" s="37" t="s">
        <v>3423</v>
      </c>
    </row>
    <row r="1005" spans="1:3" x14ac:dyDescent="0.25">
      <c r="A1005" s="37">
        <v>1248490</v>
      </c>
      <c r="B1005" s="53">
        <v>-6116818.0199999996</v>
      </c>
      <c r="C1005" s="37" t="s">
        <v>3423</v>
      </c>
    </row>
    <row r="1006" spans="1:3" x14ac:dyDescent="0.25">
      <c r="A1006" s="37">
        <v>1248491</v>
      </c>
      <c r="B1006" s="53">
        <v>-7127296</v>
      </c>
      <c r="C1006" s="37" t="s">
        <v>3423</v>
      </c>
    </row>
    <row r="1007" spans="1:3" x14ac:dyDescent="0.25">
      <c r="A1007" s="37">
        <v>1248493</v>
      </c>
      <c r="B1007" s="53">
        <v>-407015.88</v>
      </c>
      <c r="C1007" s="37" t="s">
        <v>3423</v>
      </c>
    </row>
    <row r="1008" spans="1:3" x14ac:dyDescent="0.25">
      <c r="A1008" s="37">
        <v>1248494</v>
      </c>
      <c r="B1008" s="53">
        <v>-289584</v>
      </c>
      <c r="C1008" s="37" t="s">
        <v>3423</v>
      </c>
    </row>
    <row r="1009" spans="1:3" x14ac:dyDescent="0.25">
      <c r="A1009" s="37">
        <v>1248496</v>
      </c>
      <c r="B1009" s="53">
        <v>-1491396</v>
      </c>
      <c r="C1009" s="37" t="s">
        <v>3423</v>
      </c>
    </row>
    <row r="1010" spans="1:3" x14ac:dyDescent="0.25">
      <c r="A1010" s="37">
        <v>1248499</v>
      </c>
      <c r="B1010" s="53">
        <v>-125786.4</v>
      </c>
      <c r="C1010" s="37" t="s">
        <v>3423</v>
      </c>
    </row>
    <row r="1011" spans="1:3" x14ac:dyDescent="0.25">
      <c r="A1011" s="37">
        <v>1248501</v>
      </c>
      <c r="B1011" s="53">
        <v>-39420</v>
      </c>
      <c r="C1011" s="37" t="s">
        <v>3423</v>
      </c>
    </row>
    <row r="1012" spans="1:3" x14ac:dyDescent="0.25">
      <c r="A1012" s="37">
        <v>1248507</v>
      </c>
      <c r="B1012" s="53">
        <v>-13590</v>
      </c>
      <c r="C1012" s="37" t="s">
        <v>3423</v>
      </c>
    </row>
    <row r="1013" spans="1:3" x14ac:dyDescent="0.25">
      <c r="A1013" s="37">
        <v>1248508</v>
      </c>
      <c r="B1013" s="53">
        <v>-428506.74</v>
      </c>
      <c r="C1013" s="37" t="s">
        <v>3423</v>
      </c>
    </row>
    <row r="1014" spans="1:3" x14ac:dyDescent="0.25">
      <c r="A1014" s="37">
        <v>1248512</v>
      </c>
      <c r="B1014" s="53">
        <v>-8176325.2000000002</v>
      </c>
      <c r="C1014" s="37" t="s">
        <v>3423</v>
      </c>
    </row>
    <row r="1015" spans="1:3" x14ac:dyDescent="0.25">
      <c r="A1015" s="37">
        <v>1248513</v>
      </c>
      <c r="B1015" s="53">
        <v>-83216</v>
      </c>
      <c r="C1015" s="37" t="s">
        <v>3423</v>
      </c>
    </row>
    <row r="1016" spans="1:3" x14ac:dyDescent="0.25">
      <c r="A1016" s="37">
        <v>1248514</v>
      </c>
      <c r="B1016" s="53">
        <v>-45504</v>
      </c>
      <c r="C1016" s="37" t="s">
        <v>3423</v>
      </c>
    </row>
    <row r="1017" spans="1:3" x14ac:dyDescent="0.25">
      <c r="A1017" s="37">
        <v>1248515</v>
      </c>
      <c r="B1017" s="53">
        <v>-1990347.41</v>
      </c>
      <c r="C1017" s="37" t="s">
        <v>3423</v>
      </c>
    </row>
    <row r="1018" spans="1:3" x14ac:dyDescent="0.25">
      <c r="A1018" s="37">
        <v>1248516</v>
      </c>
      <c r="B1018" s="53">
        <v>-367104</v>
      </c>
      <c r="C1018" s="37" t="s">
        <v>3423</v>
      </c>
    </row>
    <row r="1019" spans="1:3" x14ac:dyDescent="0.25">
      <c r="A1019" s="37">
        <v>1248518</v>
      </c>
      <c r="B1019" s="53">
        <v>-263088</v>
      </c>
      <c r="C1019" s="37" t="s">
        <v>3423</v>
      </c>
    </row>
    <row r="1020" spans="1:3" x14ac:dyDescent="0.25">
      <c r="A1020" s="37">
        <v>1248519</v>
      </c>
      <c r="B1020" s="53">
        <v>-825270</v>
      </c>
      <c r="C1020" s="37" t="s">
        <v>3423</v>
      </c>
    </row>
    <row r="1021" spans="1:3" x14ac:dyDescent="0.25">
      <c r="A1021" s="37">
        <v>1248520</v>
      </c>
      <c r="B1021" s="53">
        <v>-88581.6</v>
      </c>
      <c r="C1021" s="37" t="s">
        <v>3423</v>
      </c>
    </row>
    <row r="1022" spans="1:3" x14ac:dyDescent="0.25">
      <c r="A1022" s="37">
        <v>1248524</v>
      </c>
      <c r="B1022" s="53">
        <v>-6744</v>
      </c>
      <c r="C1022" s="37" t="s">
        <v>3423</v>
      </c>
    </row>
    <row r="1023" spans="1:3" x14ac:dyDescent="0.25">
      <c r="A1023" s="37">
        <v>1248529</v>
      </c>
      <c r="B1023" s="53">
        <v>-944640</v>
      </c>
      <c r="C1023" s="37" t="s">
        <v>3423</v>
      </c>
    </row>
    <row r="1024" spans="1:3" x14ac:dyDescent="0.25">
      <c r="A1024" s="37">
        <v>1248533</v>
      </c>
      <c r="B1024" s="53">
        <v>-376656</v>
      </c>
      <c r="C1024" s="37" t="s">
        <v>3423</v>
      </c>
    </row>
    <row r="1025" spans="1:3" x14ac:dyDescent="0.25">
      <c r="A1025" s="37">
        <v>1248534</v>
      </c>
      <c r="B1025" s="53">
        <v>-41736</v>
      </c>
      <c r="C1025" s="37" t="s">
        <v>3423</v>
      </c>
    </row>
    <row r="1026" spans="1:3" x14ac:dyDescent="0.25">
      <c r="A1026" s="37">
        <v>1248535</v>
      </c>
      <c r="B1026" s="53">
        <v>-117802.8</v>
      </c>
      <c r="C1026" s="37" t="s">
        <v>3423</v>
      </c>
    </row>
    <row r="1027" spans="1:3" x14ac:dyDescent="0.25">
      <c r="A1027" s="37">
        <v>1248536</v>
      </c>
      <c r="B1027" s="53">
        <v>-420628</v>
      </c>
      <c r="C1027" s="37" t="s">
        <v>3423</v>
      </c>
    </row>
    <row r="1028" spans="1:3" x14ac:dyDescent="0.25">
      <c r="A1028" s="37">
        <v>1248543</v>
      </c>
      <c r="B1028" s="53">
        <v>-197208</v>
      </c>
      <c r="C1028" s="37" t="s">
        <v>3423</v>
      </c>
    </row>
    <row r="1029" spans="1:3" x14ac:dyDescent="0.25">
      <c r="A1029" s="37">
        <v>1248545</v>
      </c>
      <c r="B1029" s="53">
        <v>-7920</v>
      </c>
      <c r="C1029" s="37" t="s">
        <v>3423</v>
      </c>
    </row>
    <row r="1030" spans="1:3" x14ac:dyDescent="0.25">
      <c r="A1030" s="37">
        <v>1248547</v>
      </c>
      <c r="B1030" s="53">
        <v>-24990.240000000002</v>
      </c>
      <c r="C1030" s="37" t="s">
        <v>3423</v>
      </c>
    </row>
    <row r="1031" spans="1:3" x14ac:dyDescent="0.25">
      <c r="A1031" s="37">
        <v>1248549</v>
      </c>
      <c r="B1031" s="53">
        <v>-17263584</v>
      </c>
      <c r="C1031" s="37" t="s">
        <v>3423</v>
      </c>
    </row>
    <row r="1032" spans="1:3" x14ac:dyDescent="0.25">
      <c r="A1032" s="37">
        <v>1248551</v>
      </c>
      <c r="B1032" s="53">
        <v>-22680</v>
      </c>
      <c r="C1032" s="37" t="s">
        <v>3423</v>
      </c>
    </row>
    <row r="1033" spans="1:3" x14ac:dyDescent="0.25">
      <c r="A1033" s="37">
        <v>1248556</v>
      </c>
      <c r="B1033" s="53">
        <v>-19964377.359999999</v>
      </c>
      <c r="C1033" s="37" t="s">
        <v>3423</v>
      </c>
    </row>
    <row r="1034" spans="1:3" x14ac:dyDescent="0.25">
      <c r="A1034" s="37">
        <v>1248557</v>
      </c>
      <c r="B1034" s="53">
        <v>-54734</v>
      </c>
      <c r="C1034" s="37" t="s">
        <v>3423</v>
      </c>
    </row>
    <row r="1035" spans="1:3" x14ac:dyDescent="0.25">
      <c r="A1035" s="37">
        <v>1248559</v>
      </c>
      <c r="B1035" s="53">
        <v>-3459387.12</v>
      </c>
      <c r="C1035" s="37" t="s">
        <v>3423</v>
      </c>
    </row>
    <row r="1036" spans="1:3" x14ac:dyDescent="0.25">
      <c r="A1036" s="37">
        <v>1248560</v>
      </c>
      <c r="B1036" s="53">
        <v>-1091292.8</v>
      </c>
      <c r="C1036" s="37" t="s">
        <v>3423</v>
      </c>
    </row>
    <row r="1037" spans="1:3" x14ac:dyDescent="0.25">
      <c r="A1037" s="37">
        <v>1248563</v>
      </c>
      <c r="B1037" s="53">
        <v>-75648</v>
      </c>
      <c r="C1037" s="37" t="s">
        <v>3423</v>
      </c>
    </row>
    <row r="1038" spans="1:3" x14ac:dyDescent="0.25">
      <c r="A1038" s="37">
        <v>1248565</v>
      </c>
      <c r="B1038" s="53">
        <v>-1370718</v>
      </c>
      <c r="C1038" s="37" t="s">
        <v>3423</v>
      </c>
    </row>
    <row r="1039" spans="1:3" x14ac:dyDescent="0.25">
      <c r="A1039" s="37">
        <v>1248566</v>
      </c>
      <c r="B1039" s="53">
        <v>-18960</v>
      </c>
      <c r="C1039" s="37" t="s">
        <v>3423</v>
      </c>
    </row>
    <row r="1040" spans="1:3" x14ac:dyDescent="0.25">
      <c r="A1040" s="37">
        <v>1248567</v>
      </c>
      <c r="B1040" s="53">
        <v>-76500</v>
      </c>
      <c r="C1040" s="37" t="s">
        <v>3423</v>
      </c>
    </row>
    <row r="1041" spans="1:3" x14ac:dyDescent="0.25">
      <c r="A1041" s="37">
        <v>1248574</v>
      </c>
      <c r="B1041" s="53">
        <v>-474948</v>
      </c>
      <c r="C1041" s="37" t="s">
        <v>3423</v>
      </c>
    </row>
    <row r="1042" spans="1:3" x14ac:dyDescent="0.25">
      <c r="A1042" s="37">
        <v>1248575</v>
      </c>
      <c r="B1042" s="53">
        <v>-17875</v>
      </c>
      <c r="C1042" s="37" t="s">
        <v>3423</v>
      </c>
    </row>
    <row r="1043" spans="1:3" x14ac:dyDescent="0.25">
      <c r="A1043" s="37">
        <v>1248576</v>
      </c>
      <c r="B1043" s="53">
        <v>-242253</v>
      </c>
      <c r="C1043" s="37" t="s">
        <v>3423</v>
      </c>
    </row>
    <row r="1044" spans="1:3" x14ac:dyDescent="0.25">
      <c r="A1044" s="37">
        <v>1248581</v>
      </c>
      <c r="B1044" s="53">
        <v>-6432</v>
      </c>
      <c r="C1044" s="37" t="s">
        <v>3423</v>
      </c>
    </row>
    <row r="1045" spans="1:3" x14ac:dyDescent="0.25">
      <c r="A1045" s="37">
        <v>1248587</v>
      </c>
      <c r="B1045" s="53">
        <v>-57204</v>
      </c>
      <c r="C1045" s="37" t="s">
        <v>3423</v>
      </c>
    </row>
    <row r="1046" spans="1:3" x14ac:dyDescent="0.25">
      <c r="A1046" s="37">
        <v>1248588</v>
      </c>
      <c r="B1046" s="53">
        <v>-93600</v>
      </c>
      <c r="C1046" s="37" t="s">
        <v>3423</v>
      </c>
    </row>
    <row r="1047" spans="1:3" x14ac:dyDescent="0.25">
      <c r="A1047" s="37">
        <v>1248592</v>
      </c>
      <c r="B1047" s="53">
        <v>-837882</v>
      </c>
      <c r="C1047" s="37" t="s">
        <v>3423</v>
      </c>
    </row>
    <row r="1048" spans="1:3" x14ac:dyDescent="0.25">
      <c r="A1048" s="37">
        <v>1248597</v>
      </c>
      <c r="B1048" s="53">
        <v>-300000</v>
      </c>
      <c r="C1048" s="37" t="s">
        <v>3423</v>
      </c>
    </row>
    <row r="1049" spans="1:3" x14ac:dyDescent="0.25">
      <c r="A1049" s="37">
        <v>1248598</v>
      </c>
      <c r="B1049" s="53">
        <v>-22044</v>
      </c>
      <c r="C1049" s="37" t="s">
        <v>3423</v>
      </c>
    </row>
    <row r="1050" spans="1:3" x14ac:dyDescent="0.25">
      <c r="A1050" s="37">
        <v>1248602</v>
      </c>
      <c r="B1050" s="53">
        <v>-55968</v>
      </c>
      <c r="C1050" s="37" t="s">
        <v>3423</v>
      </c>
    </row>
    <row r="1051" spans="1:3" x14ac:dyDescent="0.25">
      <c r="A1051" s="37">
        <v>1248603</v>
      </c>
      <c r="B1051" s="53">
        <v>-89742</v>
      </c>
      <c r="C1051" s="37" t="s">
        <v>3423</v>
      </c>
    </row>
    <row r="1052" spans="1:3" x14ac:dyDescent="0.25">
      <c r="A1052" s="37">
        <v>1248607</v>
      </c>
      <c r="B1052" s="53">
        <v>-24150</v>
      </c>
      <c r="C1052" s="37" t="s">
        <v>3423</v>
      </c>
    </row>
    <row r="1053" spans="1:3" x14ac:dyDescent="0.25">
      <c r="A1053" s="37">
        <v>1248608</v>
      </c>
      <c r="B1053" s="53">
        <v>-8879.0300000000007</v>
      </c>
      <c r="C1053" s="37" t="s">
        <v>3423</v>
      </c>
    </row>
    <row r="1054" spans="1:3" x14ac:dyDescent="0.25">
      <c r="A1054" s="37">
        <v>1248612</v>
      </c>
      <c r="B1054" s="53">
        <v>-2880000</v>
      </c>
      <c r="C1054" s="37" t="s">
        <v>3423</v>
      </c>
    </row>
    <row r="1055" spans="1:3" x14ac:dyDescent="0.25">
      <c r="A1055" s="37">
        <v>1248613</v>
      </c>
      <c r="B1055" s="53">
        <v>-226390.99</v>
      </c>
      <c r="C1055" s="37" t="s">
        <v>3423</v>
      </c>
    </row>
    <row r="1056" spans="1:3" x14ac:dyDescent="0.25">
      <c r="A1056" s="37">
        <v>1248614</v>
      </c>
      <c r="B1056" s="53">
        <v>-167040</v>
      </c>
      <c r="C1056" s="37" t="s">
        <v>3423</v>
      </c>
    </row>
    <row r="1057" spans="1:3" x14ac:dyDescent="0.25">
      <c r="A1057" s="37">
        <v>1248618</v>
      </c>
      <c r="B1057" s="53">
        <v>-345000</v>
      </c>
      <c r="C1057" s="37" t="s">
        <v>3423</v>
      </c>
    </row>
    <row r="1058" spans="1:3" x14ac:dyDescent="0.25">
      <c r="A1058" s="37">
        <v>1248619</v>
      </c>
      <c r="B1058" s="53">
        <v>-17520</v>
      </c>
      <c r="C1058" s="37" t="s">
        <v>3423</v>
      </c>
    </row>
    <row r="1059" spans="1:3" x14ac:dyDescent="0.25">
      <c r="A1059" s="37">
        <v>1248620</v>
      </c>
      <c r="B1059" s="53">
        <v>-44067</v>
      </c>
      <c r="C1059" s="37" t="s">
        <v>3423</v>
      </c>
    </row>
    <row r="1060" spans="1:3" x14ac:dyDescent="0.25">
      <c r="A1060" s="37">
        <v>1248621</v>
      </c>
      <c r="B1060" s="53">
        <v>-85502.6</v>
      </c>
      <c r="C1060" s="37" t="s">
        <v>3423</v>
      </c>
    </row>
    <row r="1061" spans="1:3" x14ac:dyDescent="0.25">
      <c r="A1061" s="37">
        <v>1248624</v>
      </c>
      <c r="B1061" s="53">
        <v>-7800</v>
      </c>
      <c r="C1061" s="37" t="s">
        <v>3423</v>
      </c>
    </row>
    <row r="1062" spans="1:3" x14ac:dyDescent="0.25">
      <c r="A1062" s="37">
        <v>1248627</v>
      </c>
      <c r="B1062" s="53">
        <v>-30432</v>
      </c>
      <c r="C1062" s="37" t="s">
        <v>3423</v>
      </c>
    </row>
    <row r="1063" spans="1:3" x14ac:dyDescent="0.25">
      <c r="A1063" s="37">
        <v>1248630</v>
      </c>
      <c r="B1063" s="53">
        <v>-15168</v>
      </c>
      <c r="C1063" s="37" t="s">
        <v>3423</v>
      </c>
    </row>
    <row r="1064" spans="1:3" x14ac:dyDescent="0.25">
      <c r="A1064" s="37">
        <v>1248631</v>
      </c>
      <c r="B1064" s="53">
        <v>-223776</v>
      </c>
      <c r="C1064" s="37" t="s">
        <v>3423</v>
      </c>
    </row>
    <row r="1065" spans="1:3" x14ac:dyDescent="0.25">
      <c r="A1065" s="37">
        <v>1248635</v>
      </c>
      <c r="B1065" s="53">
        <v>-138240</v>
      </c>
      <c r="C1065" s="37" t="s">
        <v>3423</v>
      </c>
    </row>
    <row r="1066" spans="1:3" x14ac:dyDescent="0.25">
      <c r="A1066" s="37">
        <v>1248648</v>
      </c>
      <c r="B1066" s="53">
        <v>-204689.4</v>
      </c>
      <c r="C1066" s="37" t="s">
        <v>3423</v>
      </c>
    </row>
    <row r="1067" spans="1:3" x14ac:dyDescent="0.25">
      <c r="A1067" s="37">
        <v>1248652</v>
      </c>
      <c r="B1067" s="53">
        <v>-400560</v>
      </c>
      <c r="C1067" s="37" t="s">
        <v>3423</v>
      </c>
    </row>
    <row r="1068" spans="1:3" x14ac:dyDescent="0.25">
      <c r="A1068" s="37">
        <v>1248653</v>
      </c>
      <c r="B1068" s="53">
        <v>-17040</v>
      </c>
      <c r="C1068" s="37" t="s">
        <v>3423</v>
      </c>
    </row>
    <row r="1069" spans="1:3" x14ac:dyDescent="0.25">
      <c r="A1069" s="37">
        <v>1248654</v>
      </c>
      <c r="B1069" s="53">
        <v>-12288</v>
      </c>
      <c r="C1069" s="37" t="s">
        <v>3423</v>
      </c>
    </row>
    <row r="1070" spans="1:3" x14ac:dyDescent="0.25">
      <c r="A1070" s="37">
        <v>1248657</v>
      </c>
      <c r="B1070" s="53">
        <v>-38280</v>
      </c>
      <c r="C1070" s="37" t="s">
        <v>3423</v>
      </c>
    </row>
    <row r="1071" spans="1:3" x14ac:dyDescent="0.25">
      <c r="A1071" s="37">
        <v>1248658</v>
      </c>
      <c r="B1071" s="53">
        <v>-114290</v>
      </c>
      <c r="C1071" s="37" t="s">
        <v>3423</v>
      </c>
    </row>
    <row r="1072" spans="1:3" x14ac:dyDescent="0.25">
      <c r="A1072" s="37">
        <v>1248660</v>
      </c>
      <c r="B1072" s="53">
        <v>-104918</v>
      </c>
      <c r="C1072" s="37" t="s">
        <v>3423</v>
      </c>
    </row>
    <row r="1073" spans="1:3" x14ac:dyDescent="0.25">
      <c r="A1073" s="37">
        <v>1248672</v>
      </c>
      <c r="B1073" s="53">
        <v>-33038</v>
      </c>
      <c r="C1073" s="37" t="s">
        <v>3423</v>
      </c>
    </row>
    <row r="1074" spans="1:3" x14ac:dyDescent="0.25">
      <c r="A1074" s="37">
        <v>1248677</v>
      </c>
      <c r="B1074" s="53">
        <v>-28440</v>
      </c>
      <c r="C1074" s="37" t="s">
        <v>3423</v>
      </c>
    </row>
    <row r="1075" spans="1:3" x14ac:dyDescent="0.25">
      <c r="A1075" s="37">
        <v>1248679</v>
      </c>
      <c r="B1075" s="53">
        <v>-1158449.8999999999</v>
      </c>
      <c r="C1075" s="37" t="s">
        <v>3423</v>
      </c>
    </row>
    <row r="1076" spans="1:3" x14ac:dyDescent="0.25">
      <c r="A1076" s="37">
        <v>1248682</v>
      </c>
      <c r="B1076" s="53">
        <v>-3539443.72</v>
      </c>
      <c r="C1076" s="37" t="s">
        <v>3423</v>
      </c>
    </row>
    <row r="1077" spans="1:3" x14ac:dyDescent="0.25">
      <c r="A1077" s="37">
        <v>1248683</v>
      </c>
      <c r="B1077" s="53">
        <v>-11796</v>
      </c>
      <c r="C1077" s="37" t="s">
        <v>3423</v>
      </c>
    </row>
    <row r="1078" spans="1:3" x14ac:dyDescent="0.25">
      <c r="A1078" s="37">
        <v>1248684</v>
      </c>
      <c r="B1078" s="53">
        <v>-97470</v>
      </c>
      <c r="C1078" s="37" t="s">
        <v>3423</v>
      </c>
    </row>
    <row r="1079" spans="1:3" x14ac:dyDescent="0.25">
      <c r="A1079" s="37">
        <v>1248687</v>
      </c>
      <c r="B1079" s="53">
        <v>-206016</v>
      </c>
      <c r="C1079" s="37" t="s">
        <v>3423</v>
      </c>
    </row>
    <row r="1080" spans="1:3" x14ac:dyDescent="0.25">
      <c r="A1080" s="37">
        <v>1248692</v>
      </c>
      <c r="B1080" s="53">
        <v>-9600</v>
      </c>
      <c r="C1080" s="37" t="s">
        <v>3423</v>
      </c>
    </row>
    <row r="1081" spans="1:3" x14ac:dyDescent="0.25">
      <c r="A1081" s="37">
        <v>1248693</v>
      </c>
      <c r="B1081" s="53">
        <v>-13001</v>
      </c>
      <c r="C1081" s="37" t="s">
        <v>3423</v>
      </c>
    </row>
    <row r="1082" spans="1:3" x14ac:dyDescent="0.25">
      <c r="A1082" s="37">
        <v>1248694</v>
      </c>
      <c r="B1082" s="53">
        <v>-299136</v>
      </c>
      <c r="C1082" s="37" t="s">
        <v>3423</v>
      </c>
    </row>
    <row r="1083" spans="1:3" x14ac:dyDescent="0.25">
      <c r="A1083" s="37">
        <v>1248695</v>
      </c>
      <c r="B1083" s="53">
        <v>-24108</v>
      </c>
      <c r="C1083" s="37" t="s">
        <v>3423</v>
      </c>
    </row>
    <row r="1084" spans="1:3" x14ac:dyDescent="0.25">
      <c r="A1084" s="37">
        <v>1248696</v>
      </c>
      <c r="B1084" s="53">
        <v>-54424</v>
      </c>
      <c r="C1084" s="37" t="s">
        <v>3423</v>
      </c>
    </row>
    <row r="1085" spans="1:3" x14ac:dyDescent="0.25">
      <c r="A1085" s="37">
        <v>1248701</v>
      </c>
      <c r="B1085" s="53">
        <v>-364905</v>
      </c>
      <c r="C1085" s="37" t="s">
        <v>3423</v>
      </c>
    </row>
    <row r="1086" spans="1:3" x14ac:dyDescent="0.25">
      <c r="A1086" s="37">
        <v>1248702</v>
      </c>
      <c r="B1086" s="53">
        <v>-170676</v>
      </c>
      <c r="C1086" s="37" t="s">
        <v>3423</v>
      </c>
    </row>
    <row r="1087" spans="1:3" x14ac:dyDescent="0.25">
      <c r="A1087" s="37">
        <v>1248703</v>
      </c>
      <c r="B1087" s="53">
        <v>-14485</v>
      </c>
      <c r="C1087" s="37" t="s">
        <v>3423</v>
      </c>
    </row>
    <row r="1088" spans="1:3" x14ac:dyDescent="0.25">
      <c r="A1088" s="37">
        <v>1248706</v>
      </c>
      <c r="B1088" s="53">
        <v>-953376.48</v>
      </c>
      <c r="C1088" s="37" t="s">
        <v>3423</v>
      </c>
    </row>
    <row r="1089" spans="1:3" x14ac:dyDescent="0.25">
      <c r="A1089" s="37">
        <v>1248709</v>
      </c>
      <c r="B1089" s="53">
        <v>-51360</v>
      </c>
      <c r="C1089" s="37" t="s">
        <v>3423</v>
      </c>
    </row>
    <row r="1090" spans="1:3" x14ac:dyDescent="0.25">
      <c r="A1090" s="37">
        <v>1248711</v>
      </c>
      <c r="B1090" s="53">
        <v>-17298.599999999999</v>
      </c>
      <c r="C1090" s="37" t="s">
        <v>3423</v>
      </c>
    </row>
    <row r="1091" spans="1:3" x14ac:dyDescent="0.25">
      <c r="A1091" s="37">
        <v>1248712</v>
      </c>
      <c r="B1091" s="53">
        <v>-2324.4</v>
      </c>
      <c r="C1091" s="37" t="s">
        <v>3423</v>
      </c>
    </row>
    <row r="1092" spans="1:3" x14ac:dyDescent="0.25">
      <c r="A1092" s="37">
        <v>1248718</v>
      </c>
      <c r="B1092" s="53">
        <v>-42840</v>
      </c>
      <c r="C1092" s="37" t="s">
        <v>3423</v>
      </c>
    </row>
    <row r="1093" spans="1:3" x14ac:dyDescent="0.25">
      <c r="A1093" s="37">
        <v>1248719</v>
      </c>
      <c r="B1093" s="53">
        <v>-48360</v>
      </c>
      <c r="C1093" s="37" t="s">
        <v>3423</v>
      </c>
    </row>
    <row r="1094" spans="1:3" x14ac:dyDescent="0.25">
      <c r="A1094" s="37">
        <v>1248721</v>
      </c>
      <c r="B1094" s="53">
        <v>-85680</v>
      </c>
      <c r="C1094" s="37" t="s">
        <v>3423</v>
      </c>
    </row>
    <row r="1095" spans="1:3" x14ac:dyDescent="0.25">
      <c r="A1095" s="37">
        <v>1248722</v>
      </c>
      <c r="B1095" s="53">
        <v>-43056</v>
      </c>
      <c r="C1095" s="37" t="s">
        <v>3423</v>
      </c>
    </row>
    <row r="1096" spans="1:3" x14ac:dyDescent="0.25">
      <c r="A1096" s="37">
        <v>1248726</v>
      </c>
      <c r="B1096" s="53">
        <v>-49428</v>
      </c>
      <c r="C1096" s="37" t="s">
        <v>3423</v>
      </c>
    </row>
    <row r="1097" spans="1:3" x14ac:dyDescent="0.25">
      <c r="A1097" s="37">
        <v>1248731</v>
      </c>
      <c r="B1097" s="53">
        <v>-95940</v>
      </c>
      <c r="C1097" s="37" t="s">
        <v>3423</v>
      </c>
    </row>
    <row r="1098" spans="1:3" x14ac:dyDescent="0.25">
      <c r="A1098" s="37">
        <v>1248732</v>
      </c>
      <c r="B1098" s="53">
        <v>-83631</v>
      </c>
      <c r="C1098" s="37" t="s">
        <v>3423</v>
      </c>
    </row>
    <row r="1099" spans="1:3" x14ac:dyDescent="0.25">
      <c r="A1099" s="37">
        <v>1248734</v>
      </c>
      <c r="B1099" s="53">
        <v>-1101356.98</v>
      </c>
      <c r="C1099" s="37" t="s">
        <v>3423</v>
      </c>
    </row>
    <row r="1100" spans="1:3" x14ac:dyDescent="0.25">
      <c r="A1100" s="37">
        <v>1248736</v>
      </c>
      <c r="B1100" s="53">
        <v>-263832</v>
      </c>
      <c r="C1100" s="37" t="s">
        <v>3423</v>
      </c>
    </row>
    <row r="1101" spans="1:3" x14ac:dyDescent="0.25">
      <c r="A1101" s="37">
        <v>1248740</v>
      </c>
      <c r="B1101" s="53">
        <v>-33180</v>
      </c>
      <c r="C1101" s="37" t="s">
        <v>3423</v>
      </c>
    </row>
    <row r="1102" spans="1:3" x14ac:dyDescent="0.25">
      <c r="A1102" s="37">
        <v>1248741</v>
      </c>
      <c r="B1102" s="53">
        <v>-438350.4</v>
      </c>
      <c r="C1102" s="37" t="s">
        <v>3423</v>
      </c>
    </row>
    <row r="1103" spans="1:3" x14ac:dyDescent="0.25">
      <c r="A1103" s="37">
        <v>1248742</v>
      </c>
      <c r="B1103" s="53">
        <v>-142397.85999999999</v>
      </c>
      <c r="C1103" s="37" t="s">
        <v>3423</v>
      </c>
    </row>
    <row r="1104" spans="1:3" x14ac:dyDescent="0.25">
      <c r="A1104" s="37">
        <v>1248745</v>
      </c>
      <c r="B1104" s="53">
        <v>-59976</v>
      </c>
      <c r="C1104" s="37" t="s">
        <v>3423</v>
      </c>
    </row>
    <row r="1105" spans="1:3" x14ac:dyDescent="0.25">
      <c r="A1105" s="37">
        <v>1248749</v>
      </c>
      <c r="B1105" s="53">
        <v>-54000</v>
      </c>
      <c r="C1105" s="37" t="s">
        <v>3423</v>
      </c>
    </row>
    <row r="1106" spans="1:3" x14ac:dyDescent="0.25">
      <c r="A1106" s="37">
        <v>1248754</v>
      </c>
      <c r="B1106" s="53">
        <v>-1649508.8</v>
      </c>
      <c r="C1106" s="37" t="s">
        <v>3423</v>
      </c>
    </row>
    <row r="1107" spans="1:3" x14ac:dyDescent="0.25">
      <c r="A1107" s="37">
        <v>1248755</v>
      </c>
      <c r="B1107" s="53">
        <v>-989847</v>
      </c>
      <c r="C1107" s="37" t="s">
        <v>3423</v>
      </c>
    </row>
    <row r="1108" spans="1:3" x14ac:dyDescent="0.25">
      <c r="A1108" s="37">
        <v>1248766</v>
      </c>
      <c r="B1108" s="53">
        <v>-40000</v>
      </c>
      <c r="C1108" s="37" t="s">
        <v>3423</v>
      </c>
    </row>
    <row r="1109" spans="1:3" x14ac:dyDescent="0.25">
      <c r="A1109" s="37">
        <v>1248772</v>
      </c>
      <c r="B1109" s="53">
        <v>-126000</v>
      </c>
      <c r="C1109" s="37" t="s">
        <v>3423</v>
      </c>
    </row>
    <row r="1110" spans="1:3" x14ac:dyDescent="0.25">
      <c r="A1110" s="37">
        <v>1248773</v>
      </c>
      <c r="B1110" s="53">
        <v>-111500</v>
      </c>
      <c r="C1110" s="37" t="s">
        <v>3423</v>
      </c>
    </row>
    <row r="1111" spans="1:3" x14ac:dyDescent="0.25">
      <c r="A1111" s="37">
        <v>1248774</v>
      </c>
      <c r="B1111" s="53">
        <v>-31000</v>
      </c>
      <c r="C1111" s="37" t="s">
        <v>3423</v>
      </c>
    </row>
    <row r="1112" spans="1:3" x14ac:dyDescent="0.25">
      <c r="A1112" s="37">
        <v>1248777</v>
      </c>
      <c r="B1112" s="53">
        <v>-232000</v>
      </c>
      <c r="C1112" s="37" t="s">
        <v>3423</v>
      </c>
    </row>
    <row r="1113" spans="1:3" x14ac:dyDescent="0.25">
      <c r="A1113" s="37">
        <v>1248786</v>
      </c>
      <c r="B1113" s="53">
        <v>-23184</v>
      </c>
      <c r="C1113" s="37" t="s">
        <v>3423</v>
      </c>
    </row>
    <row r="1114" spans="1:3" x14ac:dyDescent="0.25">
      <c r="A1114" s="37">
        <v>1248787</v>
      </c>
      <c r="B1114" s="53">
        <v>-78000</v>
      </c>
      <c r="C1114" s="37" t="s">
        <v>3423</v>
      </c>
    </row>
    <row r="1115" spans="1:3" x14ac:dyDescent="0.25">
      <c r="A1115" s="37">
        <v>1248788</v>
      </c>
      <c r="B1115" s="53">
        <v>-500000</v>
      </c>
      <c r="C1115" s="37" t="s">
        <v>3423</v>
      </c>
    </row>
    <row r="1116" spans="1:3" x14ac:dyDescent="0.25">
      <c r="A1116" s="37">
        <v>1248789</v>
      </c>
      <c r="B1116" s="53">
        <v>-94344</v>
      </c>
      <c r="C1116" s="37" t="s">
        <v>3423</v>
      </c>
    </row>
    <row r="1117" spans="1:3" x14ac:dyDescent="0.25">
      <c r="A1117" s="37">
        <v>1248791</v>
      </c>
      <c r="B1117" s="53">
        <v>-87984</v>
      </c>
      <c r="C1117" s="37" t="s">
        <v>3423</v>
      </c>
    </row>
    <row r="1118" spans="1:3" x14ac:dyDescent="0.25">
      <c r="A1118" s="37">
        <v>1248792</v>
      </c>
      <c r="B1118" s="53">
        <v>-37750280.560000002</v>
      </c>
      <c r="C1118" s="37" t="s">
        <v>3423</v>
      </c>
    </row>
    <row r="1119" spans="1:3" x14ac:dyDescent="0.25">
      <c r="A1119" s="37">
        <v>1248793</v>
      </c>
      <c r="B1119" s="53">
        <v>-4620</v>
      </c>
      <c r="C1119" s="37" t="s">
        <v>3423</v>
      </c>
    </row>
    <row r="1120" spans="1:3" x14ac:dyDescent="0.25">
      <c r="A1120" s="37">
        <v>1248794</v>
      </c>
      <c r="B1120" s="53">
        <v>-8712</v>
      </c>
      <c r="C1120" s="37" t="s">
        <v>3423</v>
      </c>
    </row>
    <row r="1121" spans="1:3" x14ac:dyDescent="0.25">
      <c r="A1121" s="37">
        <v>1248795</v>
      </c>
      <c r="B1121" s="53">
        <v>-91187.94</v>
      </c>
      <c r="C1121" s="37" t="s">
        <v>3423</v>
      </c>
    </row>
    <row r="1122" spans="1:3" x14ac:dyDescent="0.25">
      <c r="A1122" s="37">
        <v>1248799</v>
      </c>
      <c r="B1122" s="53">
        <v>-294337</v>
      </c>
      <c r="C1122" s="37" t="s">
        <v>3423</v>
      </c>
    </row>
    <row r="1123" spans="1:3" x14ac:dyDescent="0.25">
      <c r="A1123" s="37">
        <v>1248804</v>
      </c>
      <c r="B1123" s="53">
        <v>-7784</v>
      </c>
      <c r="C1123" s="37" t="s">
        <v>3423</v>
      </c>
    </row>
    <row r="1124" spans="1:3" x14ac:dyDescent="0.25">
      <c r="A1124" s="37">
        <v>1248806</v>
      </c>
      <c r="B1124" s="53">
        <v>-455000</v>
      </c>
      <c r="C1124" s="37" t="s">
        <v>3423</v>
      </c>
    </row>
    <row r="1125" spans="1:3" x14ac:dyDescent="0.25">
      <c r="A1125" s="37">
        <v>1248809</v>
      </c>
      <c r="B1125" s="53">
        <v>-220070</v>
      </c>
      <c r="C1125" s="37" t="s">
        <v>3423</v>
      </c>
    </row>
    <row r="1126" spans="1:3" x14ac:dyDescent="0.25">
      <c r="A1126" s="37">
        <v>1248811</v>
      </c>
      <c r="B1126" s="53">
        <v>-48480</v>
      </c>
      <c r="C1126" s="37" t="s">
        <v>3423</v>
      </c>
    </row>
    <row r="1127" spans="1:3" x14ac:dyDescent="0.25">
      <c r="A1127" s="37">
        <v>1248823</v>
      </c>
      <c r="B1127" s="53">
        <v>-28644</v>
      </c>
      <c r="C1127" s="37" t="s">
        <v>3423</v>
      </c>
    </row>
    <row r="1128" spans="1:3" x14ac:dyDescent="0.25">
      <c r="A1128" s="37">
        <v>1248838</v>
      </c>
      <c r="B1128" s="53">
        <v>-660000</v>
      </c>
      <c r="C1128" s="37" t="s">
        <v>3423</v>
      </c>
    </row>
    <row r="1129" spans="1:3" x14ac:dyDescent="0.25">
      <c r="A1129" s="37">
        <v>1248842</v>
      </c>
      <c r="B1129" s="53">
        <v>-70848</v>
      </c>
      <c r="C1129" s="37" t="s">
        <v>3423</v>
      </c>
    </row>
    <row r="1130" spans="1:3" x14ac:dyDescent="0.25">
      <c r="A1130" s="37">
        <v>1248843</v>
      </c>
      <c r="B1130" s="53">
        <v>-213360</v>
      </c>
      <c r="C1130" s="37" t="s">
        <v>3423</v>
      </c>
    </row>
    <row r="1131" spans="1:3" x14ac:dyDescent="0.25">
      <c r="A1131" s="37">
        <v>1248844</v>
      </c>
      <c r="B1131" s="53">
        <v>-100000</v>
      </c>
      <c r="C1131" s="37" t="s">
        <v>3423</v>
      </c>
    </row>
    <row r="1132" spans="1:3" x14ac:dyDescent="0.25">
      <c r="A1132" s="37">
        <v>1248845</v>
      </c>
      <c r="B1132" s="53">
        <v>-183168</v>
      </c>
      <c r="C1132" s="37" t="s">
        <v>3423</v>
      </c>
    </row>
    <row r="1133" spans="1:3" x14ac:dyDescent="0.25">
      <c r="A1133" s="37">
        <v>1248855</v>
      </c>
      <c r="B1133" s="53">
        <v>-84537</v>
      </c>
      <c r="C1133" s="37" t="s">
        <v>3423</v>
      </c>
    </row>
    <row r="1134" spans="1:3" x14ac:dyDescent="0.25">
      <c r="A1134" s="37">
        <v>1248856</v>
      </c>
      <c r="B1134" s="53">
        <v>-160753.20000000001</v>
      </c>
      <c r="C1134" s="37" t="s">
        <v>3423</v>
      </c>
    </row>
    <row r="1135" spans="1:3" x14ac:dyDescent="0.25">
      <c r="A1135" s="37">
        <v>1248858</v>
      </c>
      <c r="B1135" s="53">
        <v>-50304</v>
      </c>
      <c r="C1135" s="37" t="s">
        <v>3423</v>
      </c>
    </row>
    <row r="1136" spans="1:3" x14ac:dyDescent="0.25">
      <c r="A1136" s="37">
        <v>1248860</v>
      </c>
      <c r="B1136" s="53">
        <v>-24960</v>
      </c>
      <c r="C1136" s="37" t="s">
        <v>3423</v>
      </c>
    </row>
    <row r="1137" spans="1:3" x14ac:dyDescent="0.25">
      <c r="A1137" s="37">
        <v>1248861</v>
      </c>
      <c r="B1137" s="53">
        <v>-1547266.8</v>
      </c>
      <c r="C1137" s="37" t="s">
        <v>3423</v>
      </c>
    </row>
    <row r="1138" spans="1:3" x14ac:dyDescent="0.25">
      <c r="A1138" s="37">
        <v>1248863</v>
      </c>
      <c r="B1138" s="53">
        <v>-4260</v>
      </c>
      <c r="C1138" s="37" t="s">
        <v>3423</v>
      </c>
    </row>
    <row r="1139" spans="1:3" x14ac:dyDescent="0.25">
      <c r="A1139" s="37">
        <v>1248864</v>
      </c>
      <c r="B1139" s="53">
        <v>-120434</v>
      </c>
      <c r="C1139" s="37" t="s">
        <v>3423</v>
      </c>
    </row>
    <row r="1140" spans="1:3" x14ac:dyDescent="0.25">
      <c r="A1140" s="37">
        <v>1248867</v>
      </c>
      <c r="B1140" s="53">
        <v>-910884.4</v>
      </c>
      <c r="C1140" s="37" t="s">
        <v>3423</v>
      </c>
    </row>
    <row r="1141" spans="1:3" x14ac:dyDescent="0.25">
      <c r="A1141" s="37">
        <v>1248868</v>
      </c>
      <c r="B1141" s="53">
        <v>-150000</v>
      </c>
      <c r="C1141" s="37" t="s">
        <v>3423</v>
      </c>
    </row>
    <row r="1142" spans="1:3" x14ac:dyDescent="0.25">
      <c r="A1142" s="37">
        <v>1248869</v>
      </c>
      <c r="B1142" s="53">
        <v>-238200</v>
      </c>
      <c r="C1142" s="37" t="s">
        <v>3423</v>
      </c>
    </row>
    <row r="1143" spans="1:3" x14ac:dyDescent="0.25">
      <c r="A1143" s="37">
        <v>1248870</v>
      </c>
      <c r="B1143" s="53">
        <v>-16014</v>
      </c>
      <c r="C1143" s="37" t="s">
        <v>3423</v>
      </c>
    </row>
    <row r="1144" spans="1:3" x14ac:dyDescent="0.25">
      <c r="A1144" s="37">
        <v>1248872</v>
      </c>
      <c r="B1144" s="53">
        <v>-118434.24000000001</v>
      </c>
      <c r="C1144" s="37" t="s">
        <v>3423</v>
      </c>
    </row>
    <row r="1145" spans="1:3" x14ac:dyDescent="0.25">
      <c r="A1145" s="37">
        <v>1248873</v>
      </c>
      <c r="B1145" s="53">
        <v>-186624</v>
      </c>
      <c r="C1145" s="37" t="s">
        <v>3423</v>
      </c>
    </row>
    <row r="1146" spans="1:3" x14ac:dyDescent="0.25">
      <c r="A1146" s="37">
        <v>1248877</v>
      </c>
      <c r="B1146" s="53">
        <v>-37584</v>
      </c>
      <c r="C1146" s="37" t="s">
        <v>3423</v>
      </c>
    </row>
    <row r="1147" spans="1:3" x14ac:dyDescent="0.25">
      <c r="A1147" s="37">
        <v>1248879</v>
      </c>
      <c r="B1147" s="53">
        <v>-97737</v>
      </c>
      <c r="C1147" s="37" t="s">
        <v>3423</v>
      </c>
    </row>
    <row r="1148" spans="1:3" x14ac:dyDescent="0.25">
      <c r="A1148" s="37">
        <v>1248880</v>
      </c>
      <c r="B1148" s="53">
        <v>-67112</v>
      </c>
      <c r="C1148" s="37" t="s">
        <v>3423</v>
      </c>
    </row>
    <row r="1149" spans="1:3" x14ac:dyDescent="0.25">
      <c r="A1149" s="37">
        <v>1248885</v>
      </c>
      <c r="B1149" s="53">
        <v>-210208</v>
      </c>
      <c r="C1149" s="37" t="s">
        <v>3423</v>
      </c>
    </row>
    <row r="1150" spans="1:3" x14ac:dyDescent="0.25">
      <c r="A1150" s="37">
        <v>1248889</v>
      </c>
      <c r="B1150" s="53">
        <v>-82000</v>
      </c>
      <c r="C1150" s="37" t="s">
        <v>3423</v>
      </c>
    </row>
    <row r="1151" spans="1:3" x14ac:dyDescent="0.25">
      <c r="A1151" s="37">
        <v>1248892</v>
      </c>
      <c r="B1151" s="53">
        <v>-138504</v>
      </c>
      <c r="C1151" s="37" t="s">
        <v>3423</v>
      </c>
    </row>
    <row r="1152" spans="1:3" x14ac:dyDescent="0.25">
      <c r="A1152" s="37">
        <v>1248893</v>
      </c>
      <c r="B1152" s="53">
        <v>-209400</v>
      </c>
      <c r="C1152" s="37" t="s">
        <v>3423</v>
      </c>
    </row>
    <row r="1153" spans="1:3" x14ac:dyDescent="0.25">
      <c r="A1153" s="37">
        <v>1248895</v>
      </c>
      <c r="B1153" s="53">
        <v>-52824</v>
      </c>
      <c r="C1153" s="37" t="s">
        <v>3423</v>
      </c>
    </row>
    <row r="1154" spans="1:3" x14ac:dyDescent="0.25">
      <c r="A1154" s="37">
        <v>1248903</v>
      </c>
      <c r="B1154" s="53">
        <v>-1200000</v>
      </c>
      <c r="C1154" s="37" t="s">
        <v>3423</v>
      </c>
    </row>
    <row r="1155" spans="1:3" x14ac:dyDescent="0.25">
      <c r="A1155" s="37">
        <v>1248921</v>
      </c>
      <c r="B1155" s="53">
        <v>-103680</v>
      </c>
      <c r="C1155" s="37" t="s">
        <v>3423</v>
      </c>
    </row>
    <row r="1156" spans="1:3" x14ac:dyDescent="0.25">
      <c r="A1156" s="37">
        <v>1248922</v>
      </c>
      <c r="B1156" s="53">
        <v>-24024</v>
      </c>
      <c r="C1156" s="37" t="s">
        <v>3423</v>
      </c>
    </row>
    <row r="1157" spans="1:3" x14ac:dyDescent="0.25">
      <c r="A1157" s="37">
        <v>1248923</v>
      </c>
      <c r="B1157" s="53">
        <v>-1400000</v>
      </c>
      <c r="C1157" s="37" t="s">
        <v>3423</v>
      </c>
    </row>
    <row r="1158" spans="1:3" x14ac:dyDescent="0.25">
      <c r="A1158" s="37">
        <v>1248924</v>
      </c>
      <c r="B1158" s="53">
        <v>-1400000</v>
      </c>
      <c r="C1158" s="37" t="s">
        <v>3423</v>
      </c>
    </row>
    <row r="1159" spans="1:3" x14ac:dyDescent="0.25">
      <c r="A1159" s="37">
        <v>1248925</v>
      </c>
      <c r="B1159" s="53">
        <v>-1047147.2</v>
      </c>
      <c r="C1159" s="37" t="s">
        <v>3423</v>
      </c>
    </row>
    <row r="1160" spans="1:3" x14ac:dyDescent="0.25">
      <c r="A1160" s="37">
        <v>1248927</v>
      </c>
      <c r="B1160" s="53">
        <v>-118950</v>
      </c>
      <c r="C1160" s="37" t="s">
        <v>3423</v>
      </c>
    </row>
    <row r="1161" spans="1:3" x14ac:dyDescent="0.25">
      <c r="A1161" s="37">
        <v>1248929</v>
      </c>
      <c r="B1161" s="53">
        <v>-126000</v>
      </c>
      <c r="C1161" s="37" t="s">
        <v>3423</v>
      </c>
    </row>
    <row r="1162" spans="1:3" x14ac:dyDescent="0.25">
      <c r="A1162" s="37">
        <v>1248936</v>
      </c>
      <c r="B1162" s="53">
        <v>0</v>
      </c>
      <c r="C1162" s="37" t="s">
        <v>3423</v>
      </c>
    </row>
    <row r="1163" spans="1:3" x14ac:dyDescent="0.25">
      <c r="A1163" s="37">
        <v>1248938</v>
      </c>
      <c r="B1163" s="53">
        <v>-558576</v>
      </c>
      <c r="C1163" s="37" t="s">
        <v>3423</v>
      </c>
    </row>
    <row r="1164" spans="1:3" x14ac:dyDescent="0.25">
      <c r="A1164" s="37">
        <v>1248946</v>
      </c>
      <c r="B1164" s="53">
        <v>-81312</v>
      </c>
      <c r="C1164" s="37" t="s">
        <v>3423</v>
      </c>
    </row>
    <row r="1165" spans="1:3" x14ac:dyDescent="0.25">
      <c r="A1165" s="37">
        <v>1248949</v>
      </c>
      <c r="B1165" s="53">
        <v>-21804</v>
      </c>
      <c r="C1165" s="37" t="s">
        <v>3423</v>
      </c>
    </row>
    <row r="1166" spans="1:3" x14ac:dyDescent="0.25">
      <c r="A1166" s="37">
        <v>1248950</v>
      </c>
      <c r="B1166" s="53">
        <v>-42120</v>
      </c>
      <c r="C1166" s="37" t="s">
        <v>3423</v>
      </c>
    </row>
    <row r="1167" spans="1:3" x14ac:dyDescent="0.25">
      <c r="A1167" s="37">
        <v>1248951</v>
      </c>
      <c r="B1167" s="53">
        <v>-14880</v>
      </c>
      <c r="C1167" s="37" t="s">
        <v>3423</v>
      </c>
    </row>
    <row r="1168" spans="1:3" x14ac:dyDescent="0.25">
      <c r="A1168" s="37">
        <v>1248957</v>
      </c>
      <c r="B1168" s="53">
        <v>-48492</v>
      </c>
      <c r="C1168" s="37" t="s">
        <v>3423</v>
      </c>
    </row>
    <row r="1169" spans="1:3" x14ac:dyDescent="0.25">
      <c r="A1169" s="37">
        <v>1248959</v>
      </c>
      <c r="B1169" s="53">
        <v>-900000</v>
      </c>
      <c r="C1169" s="37" t="s">
        <v>3423</v>
      </c>
    </row>
    <row r="1170" spans="1:3" x14ac:dyDescent="0.25">
      <c r="A1170" s="37">
        <v>1248965</v>
      </c>
      <c r="B1170" s="53">
        <v>-636640</v>
      </c>
      <c r="C1170" s="37" t="s">
        <v>3423</v>
      </c>
    </row>
    <row r="1171" spans="1:3" x14ac:dyDescent="0.25">
      <c r="A1171" s="37">
        <v>1248966</v>
      </c>
      <c r="B1171" s="53">
        <v>-2286</v>
      </c>
      <c r="C1171" s="37" t="s">
        <v>3423</v>
      </c>
    </row>
    <row r="1172" spans="1:3" x14ac:dyDescent="0.25">
      <c r="A1172" s="37">
        <v>1248971</v>
      </c>
      <c r="B1172" s="53">
        <v>-440000</v>
      </c>
      <c r="C1172" s="37" t="s">
        <v>3423</v>
      </c>
    </row>
    <row r="1173" spans="1:3" x14ac:dyDescent="0.25">
      <c r="A1173" s="37">
        <v>1248980</v>
      </c>
      <c r="B1173" s="53">
        <v>-110112</v>
      </c>
      <c r="C1173" s="37" t="s">
        <v>3423</v>
      </c>
    </row>
    <row r="1174" spans="1:3" x14ac:dyDescent="0.25">
      <c r="A1174" s="37">
        <v>1248982</v>
      </c>
      <c r="B1174" s="53">
        <v>-52212</v>
      </c>
      <c r="C1174" s="37" t="s">
        <v>3423</v>
      </c>
    </row>
    <row r="1175" spans="1:3" x14ac:dyDescent="0.25">
      <c r="A1175" s="37">
        <v>1248983</v>
      </c>
      <c r="B1175" s="53">
        <v>-52825</v>
      </c>
      <c r="C1175" s="37" t="s">
        <v>3423</v>
      </c>
    </row>
    <row r="1176" spans="1:3" x14ac:dyDescent="0.25">
      <c r="A1176" s="37">
        <v>1248984</v>
      </c>
      <c r="B1176" s="53">
        <v>-44640</v>
      </c>
      <c r="C1176" s="37" t="s">
        <v>3423</v>
      </c>
    </row>
    <row r="1177" spans="1:3" x14ac:dyDescent="0.25">
      <c r="A1177" s="37">
        <v>1248985</v>
      </c>
      <c r="B1177" s="53">
        <v>-48180</v>
      </c>
      <c r="C1177" s="37" t="s">
        <v>3423</v>
      </c>
    </row>
    <row r="1178" spans="1:3" x14ac:dyDescent="0.25">
      <c r="A1178" s="37">
        <v>1248988</v>
      </c>
      <c r="B1178" s="53">
        <v>-1639.01</v>
      </c>
      <c r="C1178" s="37" t="s">
        <v>3423</v>
      </c>
    </row>
    <row r="1179" spans="1:3" x14ac:dyDescent="0.25">
      <c r="A1179" s="37">
        <v>1248993</v>
      </c>
      <c r="B1179" s="53">
        <v>-76075.199999999997</v>
      </c>
      <c r="C1179" s="37" t="s">
        <v>3423</v>
      </c>
    </row>
    <row r="1180" spans="1:3" x14ac:dyDescent="0.25">
      <c r="A1180" s="37">
        <v>1248994</v>
      </c>
      <c r="B1180" s="53">
        <v>-122628</v>
      </c>
      <c r="C1180" s="37" t="s">
        <v>3423</v>
      </c>
    </row>
    <row r="1181" spans="1:3" x14ac:dyDescent="0.25">
      <c r="A1181" s="37">
        <v>1248996</v>
      </c>
      <c r="B1181" s="53">
        <v>-13140</v>
      </c>
      <c r="C1181" s="37" t="s">
        <v>3423</v>
      </c>
    </row>
    <row r="1182" spans="1:3" x14ac:dyDescent="0.25">
      <c r="A1182" s="37">
        <v>1248998</v>
      </c>
      <c r="B1182" s="53">
        <v>-19272</v>
      </c>
      <c r="C1182" s="37" t="s">
        <v>3423</v>
      </c>
    </row>
    <row r="1183" spans="1:3" x14ac:dyDescent="0.25">
      <c r="A1183" s="37">
        <v>1249000</v>
      </c>
      <c r="B1183" s="53">
        <v>-249936</v>
      </c>
      <c r="C1183" s="37" t="s">
        <v>3423</v>
      </c>
    </row>
    <row r="1184" spans="1:3" x14ac:dyDescent="0.25">
      <c r="A1184" s="37">
        <v>1249001</v>
      </c>
      <c r="B1184" s="53">
        <v>-199260</v>
      </c>
      <c r="C1184" s="37" t="s">
        <v>3423</v>
      </c>
    </row>
    <row r="1185" spans="1:3" x14ac:dyDescent="0.25">
      <c r="A1185" s="37">
        <v>1249003</v>
      </c>
      <c r="B1185" s="53">
        <v>-103092</v>
      </c>
      <c r="C1185" s="37" t="s">
        <v>3423</v>
      </c>
    </row>
    <row r="1186" spans="1:3" x14ac:dyDescent="0.25">
      <c r="A1186" s="37">
        <v>1249005</v>
      </c>
      <c r="B1186" s="53">
        <v>-23760</v>
      </c>
      <c r="C1186" s="37" t="s">
        <v>3423</v>
      </c>
    </row>
    <row r="1187" spans="1:3" x14ac:dyDescent="0.25">
      <c r="A1187" s="37">
        <v>1249007</v>
      </c>
      <c r="B1187" s="53">
        <v>-76132</v>
      </c>
      <c r="C1187" s="37" t="s">
        <v>3423</v>
      </c>
    </row>
    <row r="1188" spans="1:3" x14ac:dyDescent="0.25">
      <c r="A1188" s="37">
        <v>1249008</v>
      </c>
      <c r="B1188" s="53">
        <v>-241918.8</v>
      </c>
      <c r="C1188" s="37" t="s">
        <v>3423</v>
      </c>
    </row>
    <row r="1189" spans="1:3" x14ac:dyDescent="0.25">
      <c r="A1189" s="37">
        <v>1249009</v>
      </c>
      <c r="B1189" s="53">
        <v>-71604</v>
      </c>
      <c r="C1189" s="37" t="s">
        <v>3423</v>
      </c>
    </row>
    <row r="1190" spans="1:3" x14ac:dyDescent="0.25">
      <c r="A1190" s="37">
        <v>1249010</v>
      </c>
      <c r="B1190" s="53">
        <v>-183390</v>
      </c>
      <c r="C1190" s="37" t="s">
        <v>3423</v>
      </c>
    </row>
    <row r="1191" spans="1:3" x14ac:dyDescent="0.25">
      <c r="A1191" s="37">
        <v>1249024</v>
      </c>
      <c r="B1191" s="53">
        <v>-230000</v>
      </c>
      <c r="C1191" s="37" t="s">
        <v>3423</v>
      </c>
    </row>
    <row r="1192" spans="1:3" x14ac:dyDescent="0.25">
      <c r="A1192" s="37">
        <v>1249026</v>
      </c>
      <c r="B1192" s="53">
        <v>-1331054.6399999999</v>
      </c>
      <c r="C1192" s="37" t="s">
        <v>3423</v>
      </c>
    </row>
    <row r="1193" spans="1:3" x14ac:dyDescent="0.25">
      <c r="A1193" s="37">
        <v>1249035</v>
      </c>
      <c r="B1193" s="53">
        <v>-16848</v>
      </c>
      <c r="C1193" s="37" t="s">
        <v>3423</v>
      </c>
    </row>
    <row r="1194" spans="1:3" x14ac:dyDescent="0.25">
      <c r="A1194" s="37">
        <v>1249040</v>
      </c>
      <c r="B1194" s="53">
        <v>-17250</v>
      </c>
      <c r="C1194" s="37" t="s">
        <v>3423</v>
      </c>
    </row>
    <row r="1195" spans="1:3" x14ac:dyDescent="0.25">
      <c r="A1195" s="37">
        <v>1249041</v>
      </c>
      <c r="B1195" s="53">
        <v>-48490</v>
      </c>
      <c r="C1195" s="37" t="s">
        <v>3423</v>
      </c>
    </row>
    <row r="1196" spans="1:3" x14ac:dyDescent="0.25">
      <c r="A1196" s="37">
        <v>1249043</v>
      </c>
      <c r="B1196" s="53">
        <v>-42094.080000000002</v>
      </c>
      <c r="C1196" s="37" t="s">
        <v>3423</v>
      </c>
    </row>
    <row r="1197" spans="1:3" x14ac:dyDescent="0.25">
      <c r="A1197" s="37">
        <v>1249044</v>
      </c>
      <c r="B1197" s="53">
        <v>-20000</v>
      </c>
      <c r="C1197" s="37" t="s">
        <v>3423</v>
      </c>
    </row>
    <row r="1198" spans="1:3" x14ac:dyDescent="0.25">
      <c r="A1198" s="37">
        <v>1249051</v>
      </c>
      <c r="B1198" s="53">
        <v>-211482</v>
      </c>
      <c r="C1198" s="37" t="s">
        <v>3423</v>
      </c>
    </row>
    <row r="1199" spans="1:3" x14ac:dyDescent="0.25">
      <c r="A1199" s="37">
        <v>1249067</v>
      </c>
      <c r="B1199" s="53">
        <v>-83065</v>
      </c>
      <c r="C1199" s="37" t="s">
        <v>3423</v>
      </c>
    </row>
    <row r="1200" spans="1:3" x14ac:dyDescent="0.25">
      <c r="A1200" s="37">
        <v>1249068</v>
      </c>
      <c r="B1200" s="53">
        <v>-113972</v>
      </c>
      <c r="C1200" s="37" t="s">
        <v>3423</v>
      </c>
    </row>
    <row r="1201" spans="1:3" x14ac:dyDescent="0.25">
      <c r="A1201" s="37">
        <v>1249069</v>
      </c>
      <c r="B1201" s="53">
        <v>-5597</v>
      </c>
      <c r="C1201" s="37" t="s">
        <v>3423</v>
      </c>
    </row>
    <row r="1202" spans="1:3" x14ac:dyDescent="0.25">
      <c r="A1202" s="37">
        <v>1249079</v>
      </c>
      <c r="B1202" s="53">
        <v>-45402</v>
      </c>
      <c r="C1202" s="37" t="s">
        <v>3423</v>
      </c>
    </row>
    <row r="1203" spans="1:3" x14ac:dyDescent="0.25">
      <c r="A1203" s="37">
        <v>1249081</v>
      </c>
      <c r="B1203" s="53">
        <v>-36025</v>
      </c>
      <c r="C1203" s="37" t="s">
        <v>3423</v>
      </c>
    </row>
    <row r="1204" spans="1:3" x14ac:dyDescent="0.25">
      <c r="A1204" s="37">
        <v>1249089</v>
      </c>
      <c r="B1204" s="53">
        <v>-16942</v>
      </c>
      <c r="C1204" s="37" t="s">
        <v>3423</v>
      </c>
    </row>
    <row r="1205" spans="1:3" x14ac:dyDescent="0.25">
      <c r="A1205" s="37">
        <v>1249097</v>
      </c>
      <c r="B1205" s="53">
        <v>-15000</v>
      </c>
      <c r="C1205" s="37" t="s">
        <v>3423</v>
      </c>
    </row>
    <row r="1206" spans="1:3" x14ac:dyDescent="0.25">
      <c r="A1206" s="37">
        <v>1249098</v>
      </c>
      <c r="B1206" s="53">
        <v>-29208</v>
      </c>
      <c r="C1206" s="37" t="s">
        <v>3423</v>
      </c>
    </row>
    <row r="1207" spans="1:3" x14ac:dyDescent="0.25">
      <c r="A1207" s="37">
        <v>1249099</v>
      </c>
      <c r="B1207" s="53">
        <v>-15000</v>
      </c>
      <c r="C1207" s="37" t="s">
        <v>3423</v>
      </c>
    </row>
    <row r="1208" spans="1:3" x14ac:dyDescent="0.25">
      <c r="A1208" s="37">
        <v>1249100</v>
      </c>
      <c r="B1208" s="53">
        <v>-78840</v>
      </c>
      <c r="C1208" s="37" t="s">
        <v>3423</v>
      </c>
    </row>
    <row r="1209" spans="1:3" x14ac:dyDescent="0.25">
      <c r="A1209" s="37">
        <v>1249101</v>
      </c>
      <c r="B1209" s="53">
        <v>-1872</v>
      </c>
      <c r="C1209" s="37" t="s">
        <v>3423</v>
      </c>
    </row>
    <row r="1210" spans="1:3" x14ac:dyDescent="0.25">
      <c r="A1210" s="37">
        <v>1249113</v>
      </c>
      <c r="B1210" s="53">
        <v>-150000</v>
      </c>
      <c r="C1210" s="37" t="s">
        <v>3423</v>
      </c>
    </row>
    <row r="1211" spans="1:3" x14ac:dyDescent="0.25">
      <c r="A1211" s="37">
        <v>1249137</v>
      </c>
      <c r="B1211" s="53">
        <v>-7920</v>
      </c>
      <c r="C1211" s="37" t="s">
        <v>3423</v>
      </c>
    </row>
    <row r="1212" spans="1:3" x14ac:dyDescent="0.25">
      <c r="A1212" s="37">
        <v>1249140</v>
      </c>
      <c r="B1212" s="53">
        <v>-10000</v>
      </c>
      <c r="C1212" s="37" t="s">
        <v>3423</v>
      </c>
    </row>
    <row r="1214" spans="1:3" x14ac:dyDescent="0.25">
      <c r="B1214" s="64">
        <v>-3538448148.0799999</v>
      </c>
      <c r="C1214" s="36" t="s">
        <v>3423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DF76D-A87F-44C7-A553-F24D30A99B8B}">
  <dimension ref="A1:C1348"/>
  <sheetViews>
    <sheetView topLeftCell="B1" workbookViewId="0">
      <selection activeCell="F10" sqref="F10"/>
    </sheetView>
  </sheetViews>
  <sheetFormatPr baseColWidth="10" defaultColWidth="9" defaultRowHeight="13.8" x14ac:dyDescent="0.25"/>
  <cols>
    <col min="1" max="1" width="9" style="36"/>
    <col min="2" max="2" width="28" style="64" customWidth="1"/>
    <col min="3" max="16384" width="9" style="36"/>
  </cols>
  <sheetData>
    <row r="1" spans="1:3" x14ac:dyDescent="0.25">
      <c r="A1" s="65" t="s">
        <v>1584</v>
      </c>
      <c r="B1" s="66" t="s">
        <v>6269</v>
      </c>
      <c r="C1" s="65" t="s">
        <v>6270</v>
      </c>
    </row>
    <row r="2" spans="1:3" x14ac:dyDescent="0.25">
      <c r="A2" s="37">
        <v>1705</v>
      </c>
      <c r="B2" s="53">
        <v>-57600</v>
      </c>
      <c r="C2" s="37" t="s">
        <v>3423</v>
      </c>
    </row>
    <row r="3" spans="1:3" x14ac:dyDescent="0.25">
      <c r="A3" s="37">
        <v>1707</v>
      </c>
      <c r="B3" s="53">
        <v>-260884.8</v>
      </c>
      <c r="C3" s="37" t="s">
        <v>3423</v>
      </c>
    </row>
    <row r="4" spans="1:3" x14ac:dyDescent="0.25">
      <c r="A4" s="37">
        <v>1046246</v>
      </c>
      <c r="B4" s="53">
        <v>-81120</v>
      </c>
      <c r="C4" s="37" t="s">
        <v>3423</v>
      </c>
    </row>
    <row r="5" spans="1:3" x14ac:dyDescent="0.25">
      <c r="A5" s="37">
        <v>1046248</v>
      </c>
      <c r="B5" s="53">
        <v>-360926</v>
      </c>
      <c r="C5" s="37" t="s">
        <v>3423</v>
      </c>
    </row>
    <row r="6" spans="1:3" x14ac:dyDescent="0.25">
      <c r="A6" s="37">
        <v>1046254</v>
      </c>
      <c r="B6" s="53">
        <v>-6858120</v>
      </c>
      <c r="C6" s="37" t="s">
        <v>3423</v>
      </c>
    </row>
    <row r="7" spans="1:3" x14ac:dyDescent="0.25">
      <c r="A7" s="37">
        <v>1046271</v>
      </c>
      <c r="B7" s="53">
        <v>-16725403.119999999</v>
      </c>
      <c r="C7" s="37" t="s">
        <v>3423</v>
      </c>
    </row>
    <row r="8" spans="1:3" x14ac:dyDescent="0.25">
      <c r="A8" s="37">
        <v>1046281</v>
      </c>
      <c r="B8" s="53">
        <v>-2149402.1</v>
      </c>
      <c r="C8" s="37" t="s">
        <v>3423</v>
      </c>
    </row>
    <row r="9" spans="1:3" x14ac:dyDescent="0.25">
      <c r="A9" s="37">
        <v>1046286</v>
      </c>
      <c r="B9" s="53">
        <v>-466160</v>
      </c>
      <c r="C9" s="37" t="s">
        <v>3423</v>
      </c>
    </row>
    <row r="10" spans="1:3" x14ac:dyDescent="0.25">
      <c r="A10" s="37">
        <v>1046300</v>
      </c>
      <c r="B10" s="53">
        <v>-4516174.18</v>
      </c>
      <c r="C10" s="37" t="s">
        <v>3423</v>
      </c>
    </row>
    <row r="11" spans="1:3" x14ac:dyDescent="0.25">
      <c r="A11" s="37">
        <v>1046301</v>
      </c>
      <c r="B11" s="53">
        <v>-4412626.9400000004</v>
      </c>
      <c r="C11" s="37" t="s">
        <v>3423</v>
      </c>
    </row>
    <row r="12" spans="1:3" x14ac:dyDescent="0.25">
      <c r="A12" s="37">
        <v>1046342</v>
      </c>
      <c r="B12" s="53">
        <v>-6093706.54</v>
      </c>
      <c r="C12" s="37" t="s">
        <v>3423</v>
      </c>
    </row>
    <row r="13" spans="1:3" x14ac:dyDescent="0.25">
      <c r="A13" s="37">
        <v>1046344</v>
      </c>
      <c r="B13" s="53">
        <v>-4772369.5999999996</v>
      </c>
      <c r="C13" s="37" t="s">
        <v>3423</v>
      </c>
    </row>
    <row r="14" spans="1:3" x14ac:dyDescent="0.25">
      <c r="A14" s="37">
        <v>1046345</v>
      </c>
      <c r="B14" s="53">
        <v>-1790000</v>
      </c>
      <c r="C14" s="37" t="s">
        <v>3423</v>
      </c>
    </row>
    <row r="15" spans="1:3" x14ac:dyDescent="0.25">
      <c r="A15" s="37">
        <v>1046352</v>
      </c>
      <c r="B15" s="53">
        <v>-12312242.5</v>
      </c>
      <c r="C15" s="37" t="s">
        <v>3423</v>
      </c>
    </row>
    <row r="16" spans="1:3" x14ac:dyDescent="0.25">
      <c r="A16" s="37">
        <v>1046357</v>
      </c>
      <c r="B16" s="53">
        <v>-17345267.300000001</v>
      </c>
      <c r="C16" s="37" t="s">
        <v>3423</v>
      </c>
    </row>
    <row r="17" spans="1:3" x14ac:dyDescent="0.25">
      <c r="A17" s="37">
        <v>1046358</v>
      </c>
      <c r="B17" s="53">
        <v>-81927170.239999995</v>
      </c>
      <c r="C17" s="37" t="s">
        <v>3423</v>
      </c>
    </row>
    <row r="18" spans="1:3" x14ac:dyDescent="0.25">
      <c r="A18" s="37">
        <v>1046363</v>
      </c>
      <c r="B18" s="53">
        <v>-38495846.710000001</v>
      </c>
      <c r="C18" s="37" t="s">
        <v>3423</v>
      </c>
    </row>
    <row r="19" spans="1:3" x14ac:dyDescent="0.25">
      <c r="A19" s="37">
        <v>1046365</v>
      </c>
      <c r="B19" s="53">
        <v>-7850101.4299999997</v>
      </c>
      <c r="C19" s="37" t="s">
        <v>3423</v>
      </c>
    </row>
    <row r="20" spans="1:3" x14ac:dyDescent="0.25">
      <c r="A20" s="37">
        <v>1046366</v>
      </c>
      <c r="B20" s="53">
        <v>-1229932.51</v>
      </c>
      <c r="C20" s="37" t="s">
        <v>3423</v>
      </c>
    </row>
    <row r="21" spans="1:3" x14ac:dyDescent="0.25">
      <c r="A21" s="37">
        <v>1046370</v>
      </c>
      <c r="B21" s="53">
        <v>-436361223.58999997</v>
      </c>
      <c r="C21" s="37" t="s">
        <v>3423</v>
      </c>
    </row>
    <row r="22" spans="1:3" x14ac:dyDescent="0.25">
      <c r="A22" s="37">
        <v>1046392</v>
      </c>
      <c r="B22" s="53">
        <v>-1429577.66</v>
      </c>
      <c r="C22" s="37" t="s">
        <v>3423</v>
      </c>
    </row>
    <row r="23" spans="1:3" x14ac:dyDescent="0.25">
      <c r="A23" s="37">
        <v>1046393</v>
      </c>
      <c r="B23" s="53">
        <v>-10754274.119999999</v>
      </c>
      <c r="C23" s="37" t="s">
        <v>3423</v>
      </c>
    </row>
    <row r="24" spans="1:3" x14ac:dyDescent="0.25">
      <c r="A24" s="37">
        <v>1046394</v>
      </c>
      <c r="B24" s="53">
        <v>-809453.35</v>
      </c>
      <c r="C24" s="37" t="s">
        <v>3423</v>
      </c>
    </row>
    <row r="25" spans="1:3" x14ac:dyDescent="0.25">
      <c r="A25" s="37">
        <v>1046411</v>
      </c>
      <c r="B25" s="53">
        <v>-5918264.1500000004</v>
      </c>
      <c r="C25" s="37" t="s">
        <v>3423</v>
      </c>
    </row>
    <row r="26" spans="1:3" x14ac:dyDescent="0.25">
      <c r="A26" s="37">
        <v>1046413</v>
      </c>
      <c r="B26" s="53">
        <v>-43856233.030000001</v>
      </c>
      <c r="C26" s="37" t="s">
        <v>3423</v>
      </c>
    </row>
    <row r="27" spans="1:3" x14ac:dyDescent="0.25">
      <c r="A27" s="37">
        <v>1046414</v>
      </c>
      <c r="B27" s="53">
        <v>-63721635.82</v>
      </c>
      <c r="C27" s="37" t="s">
        <v>3423</v>
      </c>
    </row>
    <row r="28" spans="1:3" x14ac:dyDescent="0.25">
      <c r="A28" s="37">
        <v>1046415</v>
      </c>
      <c r="B28" s="53">
        <v>-3672468.48</v>
      </c>
      <c r="C28" s="37" t="s">
        <v>3423</v>
      </c>
    </row>
    <row r="29" spans="1:3" x14ac:dyDescent="0.25">
      <c r="A29" s="37">
        <v>1046417</v>
      </c>
      <c r="B29" s="53">
        <v>-2116245</v>
      </c>
      <c r="C29" s="37" t="s">
        <v>3423</v>
      </c>
    </row>
    <row r="30" spans="1:3" x14ac:dyDescent="0.25">
      <c r="A30" s="37">
        <v>1046450</v>
      </c>
      <c r="B30" s="53">
        <v>-50589</v>
      </c>
      <c r="C30" s="37" t="s">
        <v>3423</v>
      </c>
    </row>
    <row r="31" spans="1:3" x14ac:dyDescent="0.25">
      <c r="A31" s="37">
        <v>1046474</v>
      </c>
      <c r="B31" s="53">
        <v>-46200</v>
      </c>
      <c r="C31" s="37" t="s">
        <v>3423</v>
      </c>
    </row>
    <row r="32" spans="1:3" x14ac:dyDescent="0.25">
      <c r="A32" s="37">
        <v>1046520</v>
      </c>
      <c r="B32" s="53">
        <v>-9660909.4600000009</v>
      </c>
      <c r="C32" s="37" t="s">
        <v>3423</v>
      </c>
    </row>
    <row r="33" spans="1:3" x14ac:dyDescent="0.25">
      <c r="A33" s="37">
        <v>1046531</v>
      </c>
      <c r="B33" s="53">
        <v>-785299.6</v>
      </c>
      <c r="C33" s="37" t="s">
        <v>3423</v>
      </c>
    </row>
    <row r="34" spans="1:3" x14ac:dyDescent="0.25">
      <c r="A34" s="37">
        <v>1046537</v>
      </c>
      <c r="B34" s="53">
        <v>-29304978.469999999</v>
      </c>
      <c r="C34" s="37" t="s">
        <v>3423</v>
      </c>
    </row>
    <row r="35" spans="1:3" x14ac:dyDescent="0.25">
      <c r="A35" s="37">
        <v>1046539</v>
      </c>
      <c r="B35" s="53">
        <v>-1075148.8700000001</v>
      </c>
      <c r="C35" s="37" t="s">
        <v>3423</v>
      </c>
    </row>
    <row r="36" spans="1:3" x14ac:dyDescent="0.25">
      <c r="A36" s="37">
        <v>1046542</v>
      </c>
      <c r="B36" s="53">
        <v>-17521743.949999999</v>
      </c>
      <c r="C36" s="37" t="s">
        <v>3423</v>
      </c>
    </row>
    <row r="37" spans="1:3" x14ac:dyDescent="0.25">
      <c r="A37" s="37">
        <v>1046559</v>
      </c>
      <c r="B37" s="53">
        <v>-1820000</v>
      </c>
      <c r="C37" s="37" t="s">
        <v>3423</v>
      </c>
    </row>
    <row r="38" spans="1:3" x14ac:dyDescent="0.25">
      <c r="A38" s="37">
        <v>1046599</v>
      </c>
      <c r="B38" s="53">
        <v>-15950064.68</v>
      </c>
      <c r="C38" s="37" t="s">
        <v>3423</v>
      </c>
    </row>
    <row r="39" spans="1:3" x14ac:dyDescent="0.25">
      <c r="A39" s="37">
        <v>1046608</v>
      </c>
      <c r="B39" s="53">
        <v>-334860</v>
      </c>
      <c r="C39" s="37" t="s">
        <v>3423</v>
      </c>
    </row>
    <row r="40" spans="1:3" x14ac:dyDescent="0.25">
      <c r="A40" s="37">
        <v>1046612</v>
      </c>
      <c r="B40" s="53">
        <v>-273425.95</v>
      </c>
      <c r="C40" s="37" t="s">
        <v>3423</v>
      </c>
    </row>
    <row r="41" spans="1:3" x14ac:dyDescent="0.25">
      <c r="A41" s="37">
        <v>1046645</v>
      </c>
      <c r="B41" s="53">
        <v>-415692</v>
      </c>
      <c r="C41" s="37" t="s">
        <v>3423</v>
      </c>
    </row>
    <row r="42" spans="1:3" x14ac:dyDescent="0.25">
      <c r="A42" s="37">
        <v>1046739</v>
      </c>
      <c r="B42" s="53">
        <v>-5261822.01</v>
      </c>
      <c r="C42" s="37" t="s">
        <v>3423</v>
      </c>
    </row>
    <row r="43" spans="1:3" x14ac:dyDescent="0.25">
      <c r="A43" s="37">
        <v>1046757</v>
      </c>
      <c r="B43" s="53">
        <v>-656709</v>
      </c>
      <c r="C43" s="37" t="s">
        <v>3423</v>
      </c>
    </row>
    <row r="44" spans="1:3" x14ac:dyDescent="0.25">
      <c r="A44" s="37">
        <v>1046787</v>
      </c>
      <c r="B44" s="53">
        <v>-360000</v>
      </c>
      <c r="C44" s="37" t="s">
        <v>3423</v>
      </c>
    </row>
    <row r="45" spans="1:3" x14ac:dyDescent="0.25">
      <c r="A45" s="37">
        <v>1046788</v>
      </c>
      <c r="B45" s="53">
        <v>-9633517.8100000005</v>
      </c>
      <c r="C45" s="37" t="s">
        <v>3423</v>
      </c>
    </row>
    <row r="46" spans="1:3" x14ac:dyDescent="0.25">
      <c r="A46" s="37">
        <v>1046793</v>
      </c>
      <c r="B46" s="53">
        <v>-64693981.850000001</v>
      </c>
      <c r="C46" s="37" t="s">
        <v>3423</v>
      </c>
    </row>
    <row r="47" spans="1:3" x14ac:dyDescent="0.25">
      <c r="A47" s="37">
        <v>1046804</v>
      </c>
      <c r="B47" s="53">
        <v>-84781897.459999993</v>
      </c>
      <c r="C47" s="37" t="s">
        <v>3423</v>
      </c>
    </row>
    <row r="48" spans="1:3" x14ac:dyDescent="0.25">
      <c r="A48" s="37">
        <v>1046810</v>
      </c>
      <c r="B48" s="53">
        <v>-47681295.009999998</v>
      </c>
      <c r="C48" s="37" t="s">
        <v>3423</v>
      </c>
    </row>
    <row r="49" spans="1:3" x14ac:dyDescent="0.25">
      <c r="A49" s="37">
        <v>1046838</v>
      </c>
      <c r="B49" s="53">
        <v>-34440</v>
      </c>
      <c r="C49" s="37" t="s">
        <v>3423</v>
      </c>
    </row>
    <row r="50" spans="1:3" x14ac:dyDescent="0.25">
      <c r="A50" s="37">
        <v>1046879</v>
      </c>
      <c r="B50" s="53">
        <v>-549894</v>
      </c>
      <c r="C50" s="37" t="s">
        <v>3423</v>
      </c>
    </row>
    <row r="51" spans="1:3" x14ac:dyDescent="0.25">
      <c r="A51" s="37">
        <v>1046975</v>
      </c>
      <c r="B51" s="53">
        <v>-6267767.2000000002</v>
      </c>
      <c r="C51" s="37" t="s">
        <v>3423</v>
      </c>
    </row>
    <row r="52" spans="1:3" x14ac:dyDescent="0.25">
      <c r="A52" s="37">
        <v>1046995</v>
      </c>
      <c r="B52" s="53">
        <v>-649209</v>
      </c>
      <c r="C52" s="37" t="s">
        <v>3423</v>
      </c>
    </row>
    <row r="53" spans="1:3" x14ac:dyDescent="0.25">
      <c r="A53" s="37">
        <v>1047046</v>
      </c>
      <c r="B53" s="53">
        <v>-415563</v>
      </c>
      <c r="C53" s="37" t="s">
        <v>3423</v>
      </c>
    </row>
    <row r="54" spans="1:3" x14ac:dyDescent="0.25">
      <c r="A54" s="37">
        <v>1047096</v>
      </c>
      <c r="B54" s="53">
        <v>-459532.38</v>
      </c>
      <c r="C54" s="37" t="s">
        <v>3423</v>
      </c>
    </row>
    <row r="55" spans="1:3" x14ac:dyDescent="0.25">
      <c r="A55" s="37">
        <v>1047100</v>
      </c>
      <c r="B55" s="53">
        <v>-230650</v>
      </c>
      <c r="C55" s="37" t="s">
        <v>3423</v>
      </c>
    </row>
    <row r="56" spans="1:3" x14ac:dyDescent="0.25">
      <c r="A56" s="37">
        <v>1047113</v>
      </c>
      <c r="B56" s="53">
        <v>-1616776.08</v>
      </c>
      <c r="C56" s="37" t="s">
        <v>3423</v>
      </c>
    </row>
    <row r="57" spans="1:3" x14ac:dyDescent="0.25">
      <c r="A57" s="37">
        <v>1047127</v>
      </c>
      <c r="B57" s="53">
        <v>-1506081</v>
      </c>
      <c r="C57" s="37" t="s">
        <v>3423</v>
      </c>
    </row>
    <row r="58" spans="1:3" x14ac:dyDescent="0.25">
      <c r="A58" s="37">
        <v>1047189</v>
      </c>
      <c r="B58" s="53">
        <v>-6895120.8899999997</v>
      </c>
      <c r="C58" s="37" t="s">
        <v>3423</v>
      </c>
    </row>
    <row r="59" spans="1:3" x14ac:dyDescent="0.25">
      <c r="A59" s="37">
        <v>1047195</v>
      </c>
      <c r="B59" s="53">
        <v>-10162139.57</v>
      </c>
      <c r="C59" s="37" t="s">
        <v>3423</v>
      </c>
    </row>
    <row r="60" spans="1:3" x14ac:dyDescent="0.25">
      <c r="A60" s="37">
        <v>1047231</v>
      </c>
      <c r="B60" s="53">
        <v>-11209656.689999999</v>
      </c>
      <c r="C60" s="37" t="s">
        <v>3423</v>
      </c>
    </row>
    <row r="61" spans="1:3" x14ac:dyDescent="0.25">
      <c r="A61" s="37">
        <v>1047297</v>
      </c>
      <c r="B61" s="53">
        <v>-2180000</v>
      </c>
      <c r="C61" s="37" t="s">
        <v>3423</v>
      </c>
    </row>
    <row r="62" spans="1:3" x14ac:dyDescent="0.25">
      <c r="A62" s="37">
        <v>1047301</v>
      </c>
      <c r="B62" s="53">
        <v>-5133448.3499999996</v>
      </c>
      <c r="C62" s="37" t="s">
        <v>3423</v>
      </c>
    </row>
    <row r="63" spans="1:3" x14ac:dyDescent="0.25">
      <c r="A63" s="37">
        <v>1047319</v>
      </c>
      <c r="B63" s="53">
        <v>-48016940.420000002</v>
      </c>
      <c r="C63" s="37" t="s">
        <v>3423</v>
      </c>
    </row>
    <row r="64" spans="1:3" x14ac:dyDescent="0.25">
      <c r="A64" s="37">
        <v>1047332</v>
      </c>
      <c r="B64" s="53">
        <v>-701989.4</v>
      </c>
      <c r="C64" s="37" t="s">
        <v>3423</v>
      </c>
    </row>
    <row r="65" spans="1:3" x14ac:dyDescent="0.25">
      <c r="A65" s="37">
        <v>1047350</v>
      </c>
      <c r="B65" s="53">
        <v>-111665.09</v>
      </c>
      <c r="C65" s="37" t="s">
        <v>3423</v>
      </c>
    </row>
    <row r="66" spans="1:3" x14ac:dyDescent="0.25">
      <c r="A66" s="37">
        <v>1047351</v>
      </c>
      <c r="B66" s="53">
        <v>-438007.2</v>
      </c>
      <c r="C66" s="37" t="s">
        <v>3423</v>
      </c>
    </row>
    <row r="67" spans="1:3" x14ac:dyDescent="0.25">
      <c r="A67" s="37">
        <v>1047352</v>
      </c>
      <c r="B67" s="53">
        <v>-6165000</v>
      </c>
      <c r="C67" s="37" t="s">
        <v>3423</v>
      </c>
    </row>
    <row r="68" spans="1:3" x14ac:dyDescent="0.25">
      <c r="A68" s="37">
        <v>1047353</v>
      </c>
      <c r="B68" s="53">
        <v>-109605.6</v>
      </c>
      <c r="C68" s="37" t="s">
        <v>3423</v>
      </c>
    </row>
    <row r="69" spans="1:3" x14ac:dyDescent="0.25">
      <c r="A69" s="37">
        <v>1047361</v>
      </c>
      <c r="B69" s="53">
        <v>-2624447.77</v>
      </c>
      <c r="C69" s="37" t="s">
        <v>3423</v>
      </c>
    </row>
    <row r="70" spans="1:3" x14ac:dyDescent="0.25">
      <c r="A70" s="37">
        <v>1047365</v>
      </c>
      <c r="B70" s="53">
        <v>-12842286.1</v>
      </c>
      <c r="C70" s="37" t="s">
        <v>3423</v>
      </c>
    </row>
    <row r="71" spans="1:3" x14ac:dyDescent="0.25">
      <c r="A71" s="37">
        <v>1047372</v>
      </c>
      <c r="B71" s="53">
        <v>-1059997.19</v>
      </c>
      <c r="C71" s="37" t="s">
        <v>3423</v>
      </c>
    </row>
    <row r="72" spans="1:3" x14ac:dyDescent="0.25">
      <c r="A72" s="37">
        <v>1047378</v>
      </c>
      <c r="B72" s="53">
        <v>-28358170.949999999</v>
      </c>
      <c r="C72" s="37" t="s">
        <v>3423</v>
      </c>
    </row>
    <row r="73" spans="1:3" x14ac:dyDescent="0.25">
      <c r="A73" s="37">
        <v>1047383</v>
      </c>
      <c r="B73" s="53">
        <v>-1421593.43</v>
      </c>
      <c r="C73" s="37" t="s">
        <v>3423</v>
      </c>
    </row>
    <row r="74" spans="1:3" x14ac:dyDescent="0.25">
      <c r="A74" s="37">
        <v>1047387</v>
      </c>
      <c r="B74" s="53">
        <v>-1348032</v>
      </c>
      <c r="C74" s="37" t="s">
        <v>3423</v>
      </c>
    </row>
    <row r="75" spans="1:3" x14ac:dyDescent="0.25">
      <c r="A75" s="37">
        <v>1047495</v>
      </c>
      <c r="B75" s="53">
        <v>-629595.94999999995</v>
      </c>
      <c r="C75" s="37" t="s">
        <v>3423</v>
      </c>
    </row>
    <row r="76" spans="1:3" x14ac:dyDescent="0.25">
      <c r="A76" s="37">
        <v>1047500</v>
      </c>
      <c r="B76" s="53">
        <v>-20093481.59</v>
      </c>
      <c r="C76" s="37" t="s">
        <v>3423</v>
      </c>
    </row>
    <row r="77" spans="1:3" x14ac:dyDescent="0.25">
      <c r="A77" s="37">
        <v>1047501</v>
      </c>
      <c r="B77" s="53">
        <v>-33530.1</v>
      </c>
      <c r="C77" s="37" t="s">
        <v>3423</v>
      </c>
    </row>
    <row r="78" spans="1:3" x14ac:dyDescent="0.25">
      <c r="A78" s="37">
        <v>1047513</v>
      </c>
      <c r="B78" s="53">
        <v>-1124768.3999999999</v>
      </c>
      <c r="C78" s="37" t="s">
        <v>3423</v>
      </c>
    </row>
    <row r="79" spans="1:3" x14ac:dyDescent="0.25">
      <c r="A79" s="37">
        <v>1047514</v>
      </c>
      <c r="B79" s="53">
        <v>-40644</v>
      </c>
      <c r="C79" s="37" t="s">
        <v>3423</v>
      </c>
    </row>
    <row r="80" spans="1:3" x14ac:dyDescent="0.25">
      <c r="A80" s="37">
        <v>1047551</v>
      </c>
      <c r="B80" s="53">
        <v>-182860</v>
      </c>
      <c r="C80" s="37" t="s">
        <v>3423</v>
      </c>
    </row>
    <row r="81" spans="1:3" x14ac:dyDescent="0.25">
      <c r="A81" s="37">
        <v>1047615</v>
      </c>
      <c r="B81" s="53">
        <v>-86904</v>
      </c>
      <c r="C81" s="37" t="s">
        <v>3423</v>
      </c>
    </row>
    <row r="82" spans="1:3" x14ac:dyDescent="0.25">
      <c r="A82" s="37">
        <v>1047649</v>
      </c>
      <c r="B82" s="53">
        <v>-4132302.65</v>
      </c>
      <c r="C82" s="37" t="s">
        <v>3423</v>
      </c>
    </row>
    <row r="83" spans="1:3" x14ac:dyDescent="0.25">
      <c r="A83" s="37">
        <v>1047692</v>
      </c>
      <c r="B83" s="53">
        <v>-4141746.1</v>
      </c>
      <c r="C83" s="37" t="s">
        <v>3423</v>
      </c>
    </row>
    <row r="84" spans="1:3" x14ac:dyDescent="0.25">
      <c r="A84" s="37">
        <v>1047740</v>
      </c>
      <c r="B84" s="53">
        <v>-898176</v>
      </c>
      <c r="C84" s="37" t="s">
        <v>3423</v>
      </c>
    </row>
    <row r="85" spans="1:3" x14ac:dyDescent="0.25">
      <c r="A85" s="37">
        <v>1047756</v>
      </c>
      <c r="B85" s="53">
        <v>-429848.4</v>
      </c>
      <c r="C85" s="37" t="s">
        <v>3423</v>
      </c>
    </row>
    <row r="86" spans="1:3" x14ac:dyDescent="0.25">
      <c r="A86" s="37">
        <v>1047805</v>
      </c>
      <c r="B86" s="53">
        <v>-371256.71</v>
      </c>
      <c r="C86" s="37" t="s">
        <v>3423</v>
      </c>
    </row>
    <row r="87" spans="1:3" x14ac:dyDescent="0.25">
      <c r="A87" s="37">
        <v>1047834</v>
      </c>
      <c r="B87" s="53">
        <v>-128640</v>
      </c>
      <c r="C87" s="37" t="s">
        <v>3423</v>
      </c>
    </row>
    <row r="88" spans="1:3" x14ac:dyDescent="0.25">
      <c r="A88" s="37">
        <v>1047858</v>
      </c>
      <c r="B88" s="53">
        <v>-7000246.3200000003</v>
      </c>
      <c r="C88" s="37" t="s">
        <v>3423</v>
      </c>
    </row>
    <row r="89" spans="1:3" x14ac:dyDescent="0.25">
      <c r="A89" s="37">
        <v>1047887</v>
      </c>
      <c r="B89" s="53">
        <v>-131000</v>
      </c>
      <c r="C89" s="37" t="s">
        <v>3423</v>
      </c>
    </row>
    <row r="90" spans="1:3" x14ac:dyDescent="0.25">
      <c r="A90" s="37">
        <v>1047889</v>
      </c>
      <c r="B90" s="53">
        <v>-5608409.6900000004</v>
      </c>
      <c r="C90" s="37" t="s">
        <v>3423</v>
      </c>
    </row>
    <row r="91" spans="1:3" x14ac:dyDescent="0.25">
      <c r="A91" s="37">
        <v>1047904</v>
      </c>
      <c r="B91" s="53">
        <v>-2036422.92</v>
      </c>
      <c r="C91" s="37" t="s">
        <v>3423</v>
      </c>
    </row>
    <row r="92" spans="1:3" x14ac:dyDescent="0.25">
      <c r="A92" s="37">
        <v>1047931</v>
      </c>
      <c r="B92" s="53">
        <v>-306393.55</v>
      </c>
      <c r="C92" s="37" t="s">
        <v>3423</v>
      </c>
    </row>
    <row r="93" spans="1:3" x14ac:dyDescent="0.25">
      <c r="A93" s="37">
        <v>1048078</v>
      </c>
      <c r="B93" s="53">
        <v>-2802355</v>
      </c>
      <c r="C93" s="37" t="s">
        <v>3423</v>
      </c>
    </row>
    <row r="94" spans="1:3" x14ac:dyDescent="0.25">
      <c r="A94" s="37">
        <v>1048168</v>
      </c>
      <c r="B94" s="53">
        <v>-151106</v>
      </c>
      <c r="C94" s="37" t="s">
        <v>3423</v>
      </c>
    </row>
    <row r="95" spans="1:3" x14ac:dyDescent="0.25">
      <c r="A95" s="37">
        <v>1048215</v>
      </c>
      <c r="B95" s="53">
        <v>-32976</v>
      </c>
      <c r="C95" s="37" t="s">
        <v>3423</v>
      </c>
    </row>
    <row r="96" spans="1:3" x14ac:dyDescent="0.25">
      <c r="A96" s="37">
        <v>1048558</v>
      </c>
      <c r="B96" s="53">
        <v>-10320</v>
      </c>
      <c r="C96" s="37" t="s">
        <v>3423</v>
      </c>
    </row>
    <row r="97" spans="1:3" x14ac:dyDescent="0.25">
      <c r="A97" s="37">
        <v>1048630</v>
      </c>
      <c r="B97" s="53">
        <v>-18478.45</v>
      </c>
      <c r="C97" s="37" t="s">
        <v>3423</v>
      </c>
    </row>
    <row r="98" spans="1:3" x14ac:dyDescent="0.25">
      <c r="A98" s="37">
        <v>1048739</v>
      </c>
      <c r="B98" s="53">
        <v>-19782</v>
      </c>
      <c r="C98" s="37" t="s">
        <v>3423</v>
      </c>
    </row>
    <row r="99" spans="1:3" x14ac:dyDescent="0.25">
      <c r="A99" s="37">
        <v>1048767</v>
      </c>
      <c r="B99" s="53">
        <v>-418560</v>
      </c>
      <c r="C99" s="37" t="s">
        <v>3423</v>
      </c>
    </row>
    <row r="100" spans="1:3" x14ac:dyDescent="0.25">
      <c r="A100" s="37">
        <v>1048787</v>
      </c>
      <c r="B100" s="53">
        <v>-114564.65</v>
      </c>
      <c r="C100" s="37" t="s">
        <v>3423</v>
      </c>
    </row>
    <row r="101" spans="1:3" x14ac:dyDescent="0.25">
      <c r="A101" s="37">
        <v>1048887</v>
      </c>
      <c r="B101" s="53">
        <v>-125055</v>
      </c>
      <c r="C101" s="37" t="s">
        <v>3423</v>
      </c>
    </row>
    <row r="102" spans="1:3" x14ac:dyDescent="0.25">
      <c r="A102" s="37">
        <v>1048976</v>
      </c>
      <c r="B102" s="53">
        <v>-22811.08</v>
      </c>
      <c r="C102" s="37" t="s">
        <v>3423</v>
      </c>
    </row>
    <row r="103" spans="1:3" x14ac:dyDescent="0.25">
      <c r="A103" s="37">
        <v>1049036</v>
      </c>
      <c r="B103" s="53">
        <v>-245700</v>
      </c>
      <c r="C103" s="37" t="s">
        <v>3423</v>
      </c>
    </row>
    <row r="104" spans="1:3" x14ac:dyDescent="0.25">
      <c r="A104" s="37">
        <v>1049048</v>
      </c>
      <c r="B104" s="53">
        <v>-3042458.4</v>
      </c>
      <c r="C104" s="37" t="s">
        <v>3423</v>
      </c>
    </row>
    <row r="105" spans="1:3" x14ac:dyDescent="0.25">
      <c r="A105" s="37">
        <v>1049140</v>
      </c>
      <c r="B105" s="53">
        <v>-92286</v>
      </c>
      <c r="C105" s="37" t="s">
        <v>3423</v>
      </c>
    </row>
    <row r="106" spans="1:3" x14ac:dyDescent="0.25">
      <c r="A106" s="37">
        <v>1049283</v>
      </c>
      <c r="B106" s="53">
        <v>-4572.7700000000004</v>
      </c>
      <c r="C106" s="37" t="s">
        <v>3423</v>
      </c>
    </row>
    <row r="107" spans="1:3" x14ac:dyDescent="0.25">
      <c r="A107" s="37">
        <v>1049286</v>
      </c>
      <c r="B107" s="53">
        <v>-10024218.52</v>
      </c>
      <c r="C107" s="37" t="s">
        <v>3423</v>
      </c>
    </row>
    <row r="108" spans="1:3" x14ac:dyDescent="0.25">
      <c r="A108" s="37">
        <v>1049354</v>
      </c>
      <c r="B108" s="53">
        <v>132010</v>
      </c>
      <c r="C108" s="37" t="s">
        <v>3423</v>
      </c>
    </row>
    <row r="109" spans="1:3" x14ac:dyDescent="0.25">
      <c r="A109" s="37">
        <v>1049411</v>
      </c>
      <c r="B109" s="53">
        <v>-552007.37</v>
      </c>
      <c r="C109" s="37" t="s">
        <v>3423</v>
      </c>
    </row>
    <row r="110" spans="1:3" x14ac:dyDescent="0.25">
      <c r="A110" s="37">
        <v>1049466</v>
      </c>
      <c r="B110" s="53">
        <v>-331390.84000000003</v>
      </c>
      <c r="C110" s="37" t="s">
        <v>3423</v>
      </c>
    </row>
    <row r="111" spans="1:3" x14ac:dyDescent="0.25">
      <c r="A111" s="37">
        <v>1049468</v>
      </c>
      <c r="B111" s="53">
        <v>-26247000</v>
      </c>
      <c r="C111" s="37" t="s">
        <v>3423</v>
      </c>
    </row>
    <row r="112" spans="1:3" x14ac:dyDescent="0.25">
      <c r="A112" s="37">
        <v>1049579</v>
      </c>
      <c r="B112" s="53">
        <v>-12466273.720000001</v>
      </c>
      <c r="C112" s="37" t="s">
        <v>3423</v>
      </c>
    </row>
    <row r="113" spans="1:3" x14ac:dyDescent="0.25">
      <c r="A113" s="37">
        <v>1049598</v>
      </c>
      <c r="B113" s="53">
        <v>-1214252.3999999999</v>
      </c>
      <c r="C113" s="37" t="s">
        <v>3423</v>
      </c>
    </row>
    <row r="114" spans="1:3" x14ac:dyDescent="0.25">
      <c r="A114" s="37">
        <v>1049713</v>
      </c>
      <c r="B114" s="53">
        <v>-139873</v>
      </c>
      <c r="C114" s="37" t="s">
        <v>3423</v>
      </c>
    </row>
    <row r="115" spans="1:3" x14ac:dyDescent="0.25">
      <c r="A115" s="37">
        <v>1049760</v>
      </c>
      <c r="B115" s="53">
        <v>-1146786</v>
      </c>
      <c r="C115" s="37" t="s">
        <v>3423</v>
      </c>
    </row>
    <row r="116" spans="1:3" x14ac:dyDescent="0.25">
      <c r="A116" s="37">
        <v>1049766</v>
      </c>
      <c r="B116" s="53">
        <v>-3586934.42</v>
      </c>
      <c r="C116" s="37" t="s">
        <v>3423</v>
      </c>
    </row>
    <row r="117" spans="1:3" x14ac:dyDescent="0.25">
      <c r="A117" s="37">
        <v>1049814</v>
      </c>
      <c r="B117" s="53">
        <v>-3075192</v>
      </c>
      <c r="C117" s="37" t="s">
        <v>3423</v>
      </c>
    </row>
    <row r="118" spans="1:3" x14ac:dyDescent="0.25">
      <c r="A118" s="37">
        <v>1049859</v>
      </c>
      <c r="B118" s="53">
        <v>-1592829.24</v>
      </c>
      <c r="C118" s="37" t="s">
        <v>3423</v>
      </c>
    </row>
    <row r="119" spans="1:3" x14ac:dyDescent="0.25">
      <c r="A119" s="37">
        <v>1050025</v>
      </c>
      <c r="B119" s="53">
        <v>-9500814</v>
      </c>
      <c r="C119" s="37" t="s">
        <v>3423</v>
      </c>
    </row>
    <row r="120" spans="1:3" x14ac:dyDescent="0.25">
      <c r="A120" s="37">
        <v>1050239</v>
      </c>
      <c r="B120" s="53">
        <v>-726873</v>
      </c>
      <c r="C120" s="37" t="s">
        <v>3423</v>
      </c>
    </row>
    <row r="121" spans="1:3" x14ac:dyDescent="0.25">
      <c r="A121" s="37">
        <v>1050251</v>
      </c>
      <c r="B121" s="53">
        <v>-2036236.04</v>
      </c>
      <c r="C121" s="37" t="s">
        <v>3423</v>
      </c>
    </row>
    <row r="122" spans="1:3" x14ac:dyDescent="0.25">
      <c r="A122" s="37">
        <v>1050273</v>
      </c>
      <c r="B122" s="53">
        <v>-18900</v>
      </c>
      <c r="C122" s="37" t="s">
        <v>3423</v>
      </c>
    </row>
    <row r="123" spans="1:3" x14ac:dyDescent="0.25">
      <c r="A123" s="37">
        <v>1050439</v>
      </c>
      <c r="B123" s="53">
        <v>-249250</v>
      </c>
      <c r="C123" s="37" t="s">
        <v>3423</v>
      </c>
    </row>
    <row r="124" spans="1:3" x14ac:dyDescent="0.25">
      <c r="A124" s="37">
        <v>1050497</v>
      </c>
      <c r="B124" s="53">
        <v>-1203308</v>
      </c>
      <c r="C124" s="37" t="s">
        <v>3423</v>
      </c>
    </row>
    <row r="125" spans="1:3" x14ac:dyDescent="0.25">
      <c r="A125" s="37">
        <v>1050558</v>
      </c>
      <c r="B125" s="53">
        <v>-988904</v>
      </c>
      <c r="C125" s="37" t="s">
        <v>3423</v>
      </c>
    </row>
    <row r="126" spans="1:3" x14ac:dyDescent="0.25">
      <c r="A126" s="37">
        <v>1050582</v>
      </c>
      <c r="B126" s="53">
        <v>-2305773</v>
      </c>
      <c r="C126" s="37" t="s">
        <v>3423</v>
      </c>
    </row>
    <row r="127" spans="1:3" x14ac:dyDescent="0.25">
      <c r="A127" s="37">
        <v>1064347</v>
      </c>
      <c r="B127" s="53">
        <v>-26146344.149999999</v>
      </c>
      <c r="C127" s="37" t="s">
        <v>3423</v>
      </c>
    </row>
    <row r="128" spans="1:3" x14ac:dyDescent="0.25">
      <c r="A128" s="37">
        <v>1064544</v>
      </c>
      <c r="B128" s="53">
        <v>-19767302.559999999</v>
      </c>
      <c r="C128" s="37" t="s">
        <v>3423</v>
      </c>
    </row>
    <row r="129" spans="1:3" x14ac:dyDescent="0.25">
      <c r="A129" s="37">
        <v>1064558</v>
      </c>
      <c r="B129" s="53">
        <v>-5056824.45</v>
      </c>
      <c r="C129" s="37" t="s">
        <v>3423</v>
      </c>
    </row>
    <row r="130" spans="1:3" x14ac:dyDescent="0.25">
      <c r="A130" s="37">
        <v>1064561</v>
      </c>
      <c r="B130" s="53">
        <v>-272137.8</v>
      </c>
      <c r="C130" s="37" t="s">
        <v>3423</v>
      </c>
    </row>
    <row r="131" spans="1:3" x14ac:dyDescent="0.25">
      <c r="A131" s="37">
        <v>1065059</v>
      </c>
      <c r="B131" s="53">
        <v>-3255081.45</v>
      </c>
      <c r="C131" s="37" t="s">
        <v>3423</v>
      </c>
    </row>
    <row r="132" spans="1:3" x14ac:dyDescent="0.25">
      <c r="A132" s="37">
        <v>1065265</v>
      </c>
      <c r="B132" s="53">
        <v>-918769.99</v>
      </c>
      <c r="C132" s="37" t="s">
        <v>3423</v>
      </c>
    </row>
    <row r="133" spans="1:3" x14ac:dyDescent="0.25">
      <c r="A133" s="37">
        <v>1067623</v>
      </c>
      <c r="B133" s="53">
        <v>-375437.93</v>
      </c>
      <c r="C133" s="37" t="s">
        <v>3423</v>
      </c>
    </row>
    <row r="134" spans="1:3" x14ac:dyDescent="0.25">
      <c r="A134" s="37">
        <v>1068676</v>
      </c>
      <c r="B134" s="53">
        <v>-5317773.8499999996</v>
      </c>
      <c r="C134" s="37" t="s">
        <v>3423</v>
      </c>
    </row>
    <row r="135" spans="1:3" x14ac:dyDescent="0.25">
      <c r="A135" s="37">
        <v>1069225</v>
      </c>
      <c r="B135" s="53">
        <v>-920875</v>
      </c>
      <c r="C135" s="37" t="s">
        <v>3423</v>
      </c>
    </row>
    <row r="136" spans="1:3" x14ac:dyDescent="0.25">
      <c r="A136" s="37">
        <v>1069389</v>
      </c>
      <c r="B136" s="53">
        <v>-998112</v>
      </c>
      <c r="C136" s="37" t="s">
        <v>3423</v>
      </c>
    </row>
    <row r="137" spans="1:3" x14ac:dyDescent="0.25">
      <c r="A137" s="37">
        <v>1073737</v>
      </c>
      <c r="B137" s="53">
        <v>-20525</v>
      </c>
      <c r="C137" s="37" t="s">
        <v>3423</v>
      </c>
    </row>
    <row r="138" spans="1:3" x14ac:dyDescent="0.25">
      <c r="A138" s="37">
        <v>1081387</v>
      </c>
      <c r="B138" s="53">
        <v>-157574.24</v>
      </c>
      <c r="C138" s="37" t="s">
        <v>3423</v>
      </c>
    </row>
    <row r="139" spans="1:3" x14ac:dyDescent="0.25">
      <c r="A139" s="37">
        <v>1081975</v>
      </c>
      <c r="B139" s="53">
        <v>-29400</v>
      </c>
      <c r="C139" s="37" t="s">
        <v>3423</v>
      </c>
    </row>
    <row r="140" spans="1:3" x14ac:dyDescent="0.25">
      <c r="A140" s="37">
        <v>1083745</v>
      </c>
      <c r="B140" s="53">
        <v>-43477.96</v>
      </c>
      <c r="C140" s="37" t="s">
        <v>3423</v>
      </c>
    </row>
    <row r="141" spans="1:3" x14ac:dyDescent="0.25">
      <c r="A141" s="37">
        <v>1085458</v>
      </c>
      <c r="B141" s="53">
        <v>-1047789</v>
      </c>
      <c r="C141" s="37" t="s">
        <v>3423</v>
      </c>
    </row>
    <row r="142" spans="1:3" x14ac:dyDescent="0.25">
      <c r="A142" s="37">
        <v>1085837</v>
      </c>
      <c r="B142" s="53">
        <v>-237180</v>
      </c>
      <c r="C142" s="37" t="s">
        <v>3423</v>
      </c>
    </row>
    <row r="143" spans="1:3" x14ac:dyDescent="0.25">
      <c r="A143" s="37">
        <v>1086292</v>
      </c>
      <c r="B143" s="53">
        <v>-485000</v>
      </c>
      <c r="C143" s="37" t="s">
        <v>3423</v>
      </c>
    </row>
    <row r="144" spans="1:3" x14ac:dyDescent="0.25">
      <c r="A144" s="37">
        <v>1087208</v>
      </c>
      <c r="B144" s="53">
        <v>-6550698</v>
      </c>
      <c r="C144" s="37" t="s">
        <v>3423</v>
      </c>
    </row>
    <row r="145" spans="1:3" x14ac:dyDescent="0.25">
      <c r="A145" s="37">
        <v>1087605</v>
      </c>
      <c r="B145" s="53">
        <v>-191451.5</v>
      </c>
      <c r="C145" s="37" t="s">
        <v>3423</v>
      </c>
    </row>
    <row r="146" spans="1:3" x14ac:dyDescent="0.25">
      <c r="A146" s="37">
        <v>1089055</v>
      </c>
      <c r="B146" s="53">
        <v>-15134388</v>
      </c>
      <c r="C146" s="37" t="s">
        <v>3423</v>
      </c>
    </row>
    <row r="147" spans="1:3" x14ac:dyDescent="0.25">
      <c r="A147" s="37">
        <v>1090079</v>
      </c>
      <c r="B147" s="53">
        <v>-266159.88</v>
      </c>
      <c r="C147" s="37" t="s">
        <v>3423</v>
      </c>
    </row>
    <row r="148" spans="1:3" x14ac:dyDescent="0.25">
      <c r="A148" s="37">
        <v>1090537</v>
      </c>
      <c r="B148" s="53">
        <v>-264300</v>
      </c>
      <c r="C148" s="37" t="s">
        <v>3423</v>
      </c>
    </row>
    <row r="149" spans="1:3" x14ac:dyDescent="0.25">
      <c r="A149" s="37">
        <v>1092948</v>
      </c>
      <c r="B149" s="53">
        <v>-93684</v>
      </c>
      <c r="C149" s="37" t="s">
        <v>3423</v>
      </c>
    </row>
    <row r="150" spans="1:3" x14ac:dyDescent="0.25">
      <c r="A150" s="37">
        <v>1093396</v>
      </c>
      <c r="B150" s="53">
        <v>-1860864</v>
      </c>
      <c r="C150" s="37" t="s">
        <v>3423</v>
      </c>
    </row>
    <row r="151" spans="1:3" x14ac:dyDescent="0.25">
      <c r="A151" s="37">
        <v>1093633</v>
      </c>
      <c r="B151" s="53">
        <v>-13533</v>
      </c>
      <c r="C151" s="37" t="s">
        <v>3423</v>
      </c>
    </row>
    <row r="152" spans="1:3" x14ac:dyDescent="0.25">
      <c r="A152" s="37">
        <v>1094125</v>
      </c>
      <c r="B152" s="53">
        <v>-13961586</v>
      </c>
      <c r="C152" s="37" t="s">
        <v>3423</v>
      </c>
    </row>
    <row r="153" spans="1:3" x14ac:dyDescent="0.25">
      <c r="A153" s="37">
        <v>1095113</v>
      </c>
      <c r="B153" s="53">
        <v>-958638.2</v>
      </c>
      <c r="C153" s="37" t="s">
        <v>3423</v>
      </c>
    </row>
    <row r="154" spans="1:3" x14ac:dyDescent="0.25">
      <c r="A154" s="37">
        <v>1095573</v>
      </c>
      <c r="B154" s="53">
        <v>-76528.27</v>
      </c>
      <c r="C154" s="37" t="s">
        <v>3423</v>
      </c>
    </row>
    <row r="155" spans="1:3" x14ac:dyDescent="0.25">
      <c r="A155" s="37">
        <v>1096225</v>
      </c>
      <c r="B155" s="53">
        <v>-154355.96</v>
      </c>
      <c r="C155" s="37" t="s">
        <v>3423</v>
      </c>
    </row>
    <row r="156" spans="1:3" x14ac:dyDescent="0.25">
      <c r="A156" s="37">
        <v>1096721</v>
      </c>
      <c r="B156" s="53">
        <v>-32684993.559999999</v>
      </c>
      <c r="C156" s="37" t="s">
        <v>3423</v>
      </c>
    </row>
    <row r="157" spans="1:3" x14ac:dyDescent="0.25">
      <c r="A157" s="37">
        <v>1097549</v>
      </c>
      <c r="B157" s="53">
        <v>-105698.1</v>
      </c>
      <c r="C157" s="37" t="s">
        <v>3423</v>
      </c>
    </row>
    <row r="158" spans="1:3" x14ac:dyDescent="0.25">
      <c r="A158" s="37">
        <v>1097747</v>
      </c>
      <c r="B158" s="53">
        <v>-1273803</v>
      </c>
      <c r="C158" s="37" t="s">
        <v>3423</v>
      </c>
    </row>
    <row r="159" spans="1:3" x14ac:dyDescent="0.25">
      <c r="A159" s="37">
        <v>1097918</v>
      </c>
      <c r="B159" s="53">
        <v>-351142.8</v>
      </c>
      <c r="C159" s="37" t="s">
        <v>3423</v>
      </c>
    </row>
    <row r="160" spans="1:3" x14ac:dyDescent="0.25">
      <c r="A160" s="37">
        <v>1099011</v>
      </c>
      <c r="B160" s="53">
        <v>-21090.57</v>
      </c>
      <c r="C160" s="37" t="s">
        <v>3423</v>
      </c>
    </row>
    <row r="161" spans="1:3" x14ac:dyDescent="0.25">
      <c r="A161" s="37">
        <v>1099152</v>
      </c>
      <c r="B161" s="53">
        <v>-6100988.4000000004</v>
      </c>
      <c r="C161" s="37" t="s">
        <v>3423</v>
      </c>
    </row>
    <row r="162" spans="1:3" x14ac:dyDescent="0.25">
      <c r="A162" s="37">
        <v>1099154</v>
      </c>
      <c r="B162" s="53">
        <v>-8007698.1699999999</v>
      </c>
      <c r="C162" s="37" t="s">
        <v>3423</v>
      </c>
    </row>
    <row r="163" spans="1:3" x14ac:dyDescent="0.25">
      <c r="A163" s="37">
        <v>1099701</v>
      </c>
      <c r="B163" s="53">
        <v>-361520.27</v>
      </c>
      <c r="C163" s="37" t="s">
        <v>3423</v>
      </c>
    </row>
    <row r="164" spans="1:3" x14ac:dyDescent="0.25">
      <c r="A164" s="37">
        <v>1100401</v>
      </c>
      <c r="B164" s="53">
        <v>-1012278</v>
      </c>
      <c r="C164" s="37" t="s">
        <v>3423</v>
      </c>
    </row>
    <row r="165" spans="1:3" x14ac:dyDescent="0.25">
      <c r="A165" s="37">
        <v>1100422</v>
      </c>
      <c r="B165" s="53">
        <v>-34320</v>
      </c>
      <c r="C165" s="37" t="s">
        <v>3423</v>
      </c>
    </row>
    <row r="166" spans="1:3" x14ac:dyDescent="0.25">
      <c r="A166" s="37">
        <v>1101232</v>
      </c>
      <c r="B166" s="53">
        <v>-265349.49</v>
      </c>
      <c r="C166" s="37" t="s">
        <v>3423</v>
      </c>
    </row>
    <row r="167" spans="1:3" x14ac:dyDescent="0.25">
      <c r="A167" s="37">
        <v>1101466</v>
      </c>
      <c r="B167" s="53">
        <v>-1503638.88</v>
      </c>
      <c r="C167" s="37" t="s">
        <v>3423</v>
      </c>
    </row>
    <row r="168" spans="1:3" x14ac:dyDescent="0.25">
      <c r="A168" s="37">
        <v>1101694</v>
      </c>
      <c r="B168" s="53">
        <v>-2021868</v>
      </c>
      <c r="C168" s="37" t="s">
        <v>3423</v>
      </c>
    </row>
    <row r="169" spans="1:3" x14ac:dyDescent="0.25">
      <c r="A169" s="37">
        <v>1101771</v>
      </c>
      <c r="B169" s="53">
        <v>-53000</v>
      </c>
      <c r="C169" s="37" t="s">
        <v>3423</v>
      </c>
    </row>
    <row r="170" spans="1:3" x14ac:dyDescent="0.25">
      <c r="A170" s="37">
        <v>1102397</v>
      </c>
      <c r="B170" s="53">
        <v>-681343.15</v>
      </c>
      <c r="C170" s="37" t="s">
        <v>3423</v>
      </c>
    </row>
    <row r="171" spans="1:3" x14ac:dyDescent="0.25">
      <c r="A171" s="37">
        <v>1102400</v>
      </c>
      <c r="B171" s="53">
        <v>-20663120.989999998</v>
      </c>
      <c r="C171" s="37" t="s">
        <v>3423</v>
      </c>
    </row>
    <row r="172" spans="1:3" x14ac:dyDescent="0.25">
      <c r="A172" s="37">
        <v>1103998</v>
      </c>
      <c r="B172" s="53">
        <v>-24138</v>
      </c>
      <c r="C172" s="37" t="s">
        <v>3423</v>
      </c>
    </row>
    <row r="173" spans="1:3" x14ac:dyDescent="0.25">
      <c r="A173" s="37">
        <v>1106824</v>
      </c>
      <c r="B173" s="53">
        <v>-723378</v>
      </c>
      <c r="C173" s="37" t="s">
        <v>3423</v>
      </c>
    </row>
    <row r="174" spans="1:3" x14ac:dyDescent="0.25">
      <c r="A174" s="37">
        <v>1107203</v>
      </c>
      <c r="B174" s="53">
        <v>-44735.95</v>
      </c>
      <c r="C174" s="37" t="s">
        <v>3423</v>
      </c>
    </row>
    <row r="175" spans="1:3" x14ac:dyDescent="0.25">
      <c r="A175" s="37">
        <v>1107228</v>
      </c>
      <c r="B175" s="53">
        <v>-1114281</v>
      </c>
      <c r="C175" s="37" t="s">
        <v>3423</v>
      </c>
    </row>
    <row r="176" spans="1:3" x14ac:dyDescent="0.25">
      <c r="A176" s="37">
        <v>1107291</v>
      </c>
      <c r="B176" s="53">
        <v>-341118.4</v>
      </c>
      <c r="C176" s="37" t="s">
        <v>3423</v>
      </c>
    </row>
    <row r="177" spans="1:3" x14ac:dyDescent="0.25">
      <c r="A177" s="37">
        <v>1107856</v>
      </c>
      <c r="B177" s="53">
        <v>-9186187.3900000006</v>
      </c>
      <c r="C177" s="37" t="s">
        <v>3423</v>
      </c>
    </row>
    <row r="178" spans="1:3" x14ac:dyDescent="0.25">
      <c r="A178" s="37">
        <v>1108754</v>
      </c>
      <c r="B178" s="53">
        <v>-584409</v>
      </c>
      <c r="C178" s="37" t="s">
        <v>3423</v>
      </c>
    </row>
    <row r="179" spans="1:3" x14ac:dyDescent="0.25">
      <c r="A179" s="37">
        <v>1109024</v>
      </c>
      <c r="B179" s="53">
        <v>-10080</v>
      </c>
      <c r="C179" s="37" t="s">
        <v>3423</v>
      </c>
    </row>
    <row r="180" spans="1:3" x14ac:dyDescent="0.25">
      <c r="A180" s="37">
        <v>1109160</v>
      </c>
      <c r="B180" s="53">
        <v>-33600</v>
      </c>
      <c r="C180" s="37" t="s">
        <v>3423</v>
      </c>
    </row>
    <row r="181" spans="1:3" x14ac:dyDescent="0.25">
      <c r="A181" s="37">
        <v>1109363</v>
      </c>
      <c r="B181" s="53">
        <v>-895733.99</v>
      </c>
      <c r="C181" s="37" t="s">
        <v>3423</v>
      </c>
    </row>
    <row r="182" spans="1:3" x14ac:dyDescent="0.25">
      <c r="A182" s="37">
        <v>1109366</v>
      </c>
      <c r="B182" s="53">
        <v>-3773541</v>
      </c>
      <c r="C182" s="37" t="s">
        <v>3423</v>
      </c>
    </row>
    <row r="183" spans="1:3" x14ac:dyDescent="0.25">
      <c r="A183" s="37">
        <v>1109453</v>
      </c>
      <c r="B183" s="53">
        <v>-4902</v>
      </c>
      <c r="C183" s="37" t="s">
        <v>3423</v>
      </c>
    </row>
    <row r="184" spans="1:3" x14ac:dyDescent="0.25">
      <c r="A184" s="37">
        <v>1110015</v>
      </c>
      <c r="B184" s="53">
        <v>-123400</v>
      </c>
      <c r="C184" s="37" t="s">
        <v>3423</v>
      </c>
    </row>
    <row r="185" spans="1:3" x14ac:dyDescent="0.25">
      <c r="A185" s="37">
        <v>1110664</v>
      </c>
      <c r="B185" s="53">
        <v>-2475809.9500000002</v>
      </c>
      <c r="C185" s="37" t="s">
        <v>3423</v>
      </c>
    </row>
    <row r="186" spans="1:3" x14ac:dyDescent="0.25">
      <c r="A186" s="37">
        <v>1111001</v>
      </c>
      <c r="B186" s="53">
        <v>-956491.33</v>
      </c>
      <c r="C186" s="37" t="s">
        <v>3423</v>
      </c>
    </row>
    <row r="187" spans="1:3" x14ac:dyDescent="0.25">
      <c r="A187" s="37">
        <v>1111087</v>
      </c>
      <c r="B187" s="53">
        <v>-323345.40000000002</v>
      </c>
      <c r="C187" s="37" t="s">
        <v>3423</v>
      </c>
    </row>
    <row r="188" spans="1:3" x14ac:dyDescent="0.25">
      <c r="A188" s="37">
        <v>1111088</v>
      </c>
      <c r="B188" s="53">
        <v>-402595.68</v>
      </c>
      <c r="C188" s="37" t="s">
        <v>3423</v>
      </c>
    </row>
    <row r="189" spans="1:3" x14ac:dyDescent="0.25">
      <c r="A189" s="37">
        <v>1111120</v>
      </c>
      <c r="B189" s="53">
        <v>-58674</v>
      </c>
      <c r="C189" s="37" t="s">
        <v>3423</v>
      </c>
    </row>
    <row r="190" spans="1:3" x14ac:dyDescent="0.25">
      <c r="A190" s="37">
        <v>1112562</v>
      </c>
      <c r="B190" s="53">
        <v>-7819086</v>
      </c>
      <c r="C190" s="37" t="s">
        <v>3423</v>
      </c>
    </row>
    <row r="191" spans="1:3" x14ac:dyDescent="0.25">
      <c r="A191" s="37">
        <v>1113231</v>
      </c>
      <c r="B191" s="53">
        <v>-3178437.46</v>
      </c>
      <c r="C191" s="37" t="s">
        <v>3423</v>
      </c>
    </row>
    <row r="192" spans="1:3" x14ac:dyDescent="0.25">
      <c r="A192" s="37">
        <v>1115376</v>
      </c>
      <c r="B192" s="53">
        <v>-140231.95000000001</v>
      </c>
      <c r="C192" s="37" t="s">
        <v>3423</v>
      </c>
    </row>
    <row r="193" spans="1:3" x14ac:dyDescent="0.25">
      <c r="A193" s="37">
        <v>1115609</v>
      </c>
      <c r="B193" s="53">
        <v>-179415</v>
      </c>
      <c r="C193" s="37" t="s">
        <v>3423</v>
      </c>
    </row>
    <row r="194" spans="1:3" x14ac:dyDescent="0.25">
      <c r="A194" s="37">
        <v>1116800</v>
      </c>
      <c r="B194" s="53">
        <v>-127695316.69</v>
      </c>
      <c r="C194" s="37" t="s">
        <v>3423</v>
      </c>
    </row>
    <row r="195" spans="1:3" x14ac:dyDescent="0.25">
      <c r="A195" s="37">
        <v>1117388</v>
      </c>
      <c r="B195" s="53">
        <v>-2508724.09</v>
      </c>
      <c r="C195" s="37" t="s">
        <v>3423</v>
      </c>
    </row>
    <row r="196" spans="1:3" x14ac:dyDescent="0.25">
      <c r="A196" s="37">
        <v>1117640</v>
      </c>
      <c r="B196" s="53">
        <v>-6048122.7599999998</v>
      </c>
      <c r="C196" s="37" t="s">
        <v>3423</v>
      </c>
    </row>
    <row r="197" spans="1:3" x14ac:dyDescent="0.25">
      <c r="A197" s="37">
        <v>1118770</v>
      </c>
      <c r="B197" s="53">
        <v>-1556760.31</v>
      </c>
      <c r="C197" s="37" t="s">
        <v>3423</v>
      </c>
    </row>
    <row r="198" spans="1:3" x14ac:dyDescent="0.25">
      <c r="A198" s="37">
        <v>1119636</v>
      </c>
      <c r="B198" s="53">
        <v>-618571.19999999995</v>
      </c>
      <c r="C198" s="37" t="s">
        <v>3423</v>
      </c>
    </row>
    <row r="199" spans="1:3" x14ac:dyDescent="0.25">
      <c r="A199" s="37">
        <v>1119748</v>
      </c>
      <c r="B199" s="53">
        <v>-1938067.78</v>
      </c>
      <c r="C199" s="37" t="s">
        <v>3423</v>
      </c>
    </row>
    <row r="200" spans="1:3" x14ac:dyDescent="0.25">
      <c r="A200" s="37">
        <v>1120053</v>
      </c>
      <c r="B200" s="53">
        <v>-636070.6</v>
      </c>
      <c r="C200" s="37" t="s">
        <v>3423</v>
      </c>
    </row>
    <row r="201" spans="1:3" x14ac:dyDescent="0.25">
      <c r="A201" s="37">
        <v>1120349</v>
      </c>
      <c r="B201" s="53">
        <v>-44400</v>
      </c>
      <c r="C201" s="37" t="s">
        <v>3423</v>
      </c>
    </row>
    <row r="202" spans="1:3" x14ac:dyDescent="0.25">
      <c r="A202" s="37">
        <v>1121556</v>
      </c>
      <c r="B202" s="53">
        <v>-53712</v>
      </c>
      <c r="C202" s="37" t="s">
        <v>3423</v>
      </c>
    </row>
    <row r="203" spans="1:3" x14ac:dyDescent="0.25">
      <c r="A203" s="37">
        <v>1122470</v>
      </c>
      <c r="B203" s="53">
        <v>-330138.31</v>
      </c>
      <c r="C203" s="37" t="s">
        <v>3423</v>
      </c>
    </row>
    <row r="204" spans="1:3" x14ac:dyDescent="0.25">
      <c r="A204" s="37">
        <v>1122940</v>
      </c>
      <c r="B204" s="53">
        <v>-473961.44</v>
      </c>
      <c r="C204" s="37" t="s">
        <v>3423</v>
      </c>
    </row>
    <row r="205" spans="1:3" x14ac:dyDescent="0.25">
      <c r="A205" s="37">
        <v>1123532</v>
      </c>
      <c r="B205" s="53">
        <v>-1478814.44</v>
      </c>
      <c r="C205" s="37" t="s">
        <v>3423</v>
      </c>
    </row>
    <row r="206" spans="1:3" x14ac:dyDescent="0.25">
      <c r="A206" s="37">
        <v>1123631</v>
      </c>
      <c r="B206" s="53">
        <v>-7036.66</v>
      </c>
      <c r="C206" s="37" t="s">
        <v>3423</v>
      </c>
    </row>
    <row r="207" spans="1:3" x14ac:dyDescent="0.25">
      <c r="A207" s="37">
        <v>1124453</v>
      </c>
      <c r="B207" s="53">
        <v>-29880</v>
      </c>
      <c r="C207" s="37" t="s">
        <v>3423</v>
      </c>
    </row>
    <row r="208" spans="1:3" x14ac:dyDescent="0.25">
      <c r="A208" s="37">
        <v>1124710</v>
      </c>
      <c r="B208" s="53">
        <v>-343464</v>
      </c>
      <c r="C208" s="37" t="s">
        <v>3423</v>
      </c>
    </row>
    <row r="209" spans="1:3" x14ac:dyDescent="0.25">
      <c r="A209" s="37">
        <v>1125186</v>
      </c>
      <c r="B209" s="53">
        <v>-495576</v>
      </c>
      <c r="C209" s="37" t="s">
        <v>3423</v>
      </c>
    </row>
    <row r="210" spans="1:3" x14ac:dyDescent="0.25">
      <c r="A210" s="37">
        <v>1126942</v>
      </c>
      <c r="B210" s="53">
        <v>-2197974.4700000002</v>
      </c>
      <c r="C210" s="37" t="s">
        <v>3423</v>
      </c>
    </row>
    <row r="211" spans="1:3" x14ac:dyDescent="0.25">
      <c r="A211" s="37">
        <v>1127093</v>
      </c>
      <c r="B211" s="53">
        <v>-147555</v>
      </c>
      <c r="C211" s="37" t="s">
        <v>3423</v>
      </c>
    </row>
    <row r="212" spans="1:3" x14ac:dyDescent="0.25">
      <c r="A212" s="37">
        <v>1127377</v>
      </c>
      <c r="B212" s="53">
        <v>-520000</v>
      </c>
      <c r="C212" s="37" t="s">
        <v>3423</v>
      </c>
    </row>
    <row r="213" spans="1:3" x14ac:dyDescent="0.25">
      <c r="A213" s="37">
        <v>1127679</v>
      </c>
      <c r="B213" s="53">
        <v>-440640</v>
      </c>
      <c r="C213" s="37" t="s">
        <v>3423</v>
      </c>
    </row>
    <row r="214" spans="1:3" x14ac:dyDescent="0.25">
      <c r="A214" s="37">
        <v>1128839</v>
      </c>
      <c r="B214" s="53">
        <v>-82048.2</v>
      </c>
      <c r="C214" s="37" t="s">
        <v>3423</v>
      </c>
    </row>
    <row r="215" spans="1:3" x14ac:dyDescent="0.25">
      <c r="A215" s="37">
        <v>1129777</v>
      </c>
      <c r="B215" s="53">
        <v>-450936</v>
      </c>
      <c r="C215" s="37" t="s">
        <v>3423</v>
      </c>
    </row>
    <row r="216" spans="1:3" x14ac:dyDescent="0.25">
      <c r="A216" s="37">
        <v>1129795</v>
      </c>
      <c r="B216" s="53">
        <v>-27772.46</v>
      </c>
      <c r="C216" s="37" t="s">
        <v>3423</v>
      </c>
    </row>
    <row r="217" spans="1:3" x14ac:dyDescent="0.25">
      <c r="A217" s="37">
        <v>1130098</v>
      </c>
      <c r="B217" s="53">
        <v>-49152</v>
      </c>
      <c r="C217" s="37" t="s">
        <v>3423</v>
      </c>
    </row>
    <row r="218" spans="1:3" x14ac:dyDescent="0.25">
      <c r="A218" s="37">
        <v>1130102</v>
      </c>
      <c r="B218" s="53">
        <v>-40740</v>
      </c>
      <c r="C218" s="37" t="s">
        <v>3423</v>
      </c>
    </row>
    <row r="219" spans="1:3" x14ac:dyDescent="0.25">
      <c r="A219" s="37">
        <v>1131053</v>
      </c>
      <c r="B219" s="53">
        <v>-3212005.78</v>
      </c>
      <c r="C219" s="37" t="s">
        <v>3423</v>
      </c>
    </row>
    <row r="220" spans="1:3" x14ac:dyDescent="0.25">
      <c r="A220" s="37">
        <v>1131710</v>
      </c>
      <c r="B220" s="53">
        <v>-2757462</v>
      </c>
      <c r="C220" s="37" t="s">
        <v>3423</v>
      </c>
    </row>
    <row r="221" spans="1:3" x14ac:dyDescent="0.25">
      <c r="A221" s="37">
        <v>1131907</v>
      </c>
      <c r="B221" s="53">
        <v>-393193</v>
      </c>
      <c r="C221" s="37" t="s">
        <v>3423</v>
      </c>
    </row>
    <row r="222" spans="1:3" x14ac:dyDescent="0.25">
      <c r="A222" s="37">
        <v>1132038</v>
      </c>
      <c r="B222" s="53">
        <v>-291297</v>
      </c>
      <c r="C222" s="37" t="s">
        <v>3423</v>
      </c>
    </row>
    <row r="223" spans="1:3" x14ac:dyDescent="0.25">
      <c r="A223" s="37">
        <v>1132408</v>
      </c>
      <c r="B223" s="53">
        <v>-372400.48</v>
      </c>
      <c r="C223" s="37" t="s">
        <v>3423</v>
      </c>
    </row>
    <row r="224" spans="1:3" x14ac:dyDescent="0.25">
      <c r="A224" s="37">
        <v>1132875</v>
      </c>
      <c r="B224" s="53">
        <v>-54402.74</v>
      </c>
      <c r="C224" s="37" t="s">
        <v>3423</v>
      </c>
    </row>
    <row r="225" spans="1:3" x14ac:dyDescent="0.25">
      <c r="A225" s="37">
        <v>1133397</v>
      </c>
      <c r="B225" s="53">
        <v>-7965547.8799999999</v>
      </c>
      <c r="C225" s="37" t="s">
        <v>3423</v>
      </c>
    </row>
    <row r="226" spans="1:3" x14ac:dyDescent="0.25">
      <c r="A226" s="37">
        <v>1133727</v>
      </c>
      <c r="B226" s="53">
        <v>-188592.49</v>
      </c>
      <c r="C226" s="37" t="s">
        <v>3423</v>
      </c>
    </row>
    <row r="227" spans="1:3" x14ac:dyDescent="0.25">
      <c r="A227" s="37">
        <v>1134626</v>
      </c>
      <c r="B227" s="53">
        <v>-508725</v>
      </c>
      <c r="C227" s="37" t="s">
        <v>3423</v>
      </c>
    </row>
    <row r="228" spans="1:3" x14ac:dyDescent="0.25">
      <c r="A228" s="37">
        <v>1136530</v>
      </c>
      <c r="B228" s="53">
        <v>-542490.6</v>
      </c>
      <c r="C228" s="37" t="s">
        <v>3423</v>
      </c>
    </row>
    <row r="229" spans="1:3" x14ac:dyDescent="0.25">
      <c r="A229" s="37">
        <v>1136862</v>
      </c>
      <c r="B229" s="53">
        <v>-25656</v>
      </c>
      <c r="C229" s="37" t="s">
        <v>3423</v>
      </c>
    </row>
    <row r="230" spans="1:3" x14ac:dyDescent="0.25">
      <c r="A230" s="37">
        <v>1136870</v>
      </c>
      <c r="B230" s="53">
        <v>-1050108.19</v>
      </c>
      <c r="C230" s="37" t="s">
        <v>3423</v>
      </c>
    </row>
    <row r="231" spans="1:3" x14ac:dyDescent="0.25">
      <c r="A231" s="37">
        <v>1139033</v>
      </c>
      <c r="B231" s="53">
        <v>26100</v>
      </c>
      <c r="C231" s="37" t="s">
        <v>3423</v>
      </c>
    </row>
    <row r="232" spans="1:3" x14ac:dyDescent="0.25">
      <c r="A232" s="37">
        <v>1139743</v>
      </c>
      <c r="B232" s="53">
        <v>-7654103.3300000001</v>
      </c>
      <c r="C232" s="37" t="s">
        <v>3423</v>
      </c>
    </row>
    <row r="233" spans="1:3" x14ac:dyDescent="0.25">
      <c r="A233" s="37">
        <v>1141476</v>
      </c>
      <c r="B233" s="53">
        <v>-13102.69</v>
      </c>
      <c r="C233" s="37" t="s">
        <v>3423</v>
      </c>
    </row>
    <row r="234" spans="1:3" x14ac:dyDescent="0.25">
      <c r="A234" s="37">
        <v>1141634</v>
      </c>
      <c r="B234" s="53">
        <v>-845000.4</v>
      </c>
      <c r="C234" s="37" t="s">
        <v>3423</v>
      </c>
    </row>
    <row r="235" spans="1:3" x14ac:dyDescent="0.25">
      <c r="A235" s="37">
        <v>1142656</v>
      </c>
      <c r="B235" s="53">
        <v>-640851.9</v>
      </c>
      <c r="C235" s="37" t="s">
        <v>3423</v>
      </c>
    </row>
    <row r="236" spans="1:3" x14ac:dyDescent="0.25">
      <c r="A236" s="37">
        <v>1143166</v>
      </c>
      <c r="B236" s="53">
        <v>-63168</v>
      </c>
      <c r="C236" s="37" t="s">
        <v>3423</v>
      </c>
    </row>
    <row r="237" spans="1:3" x14ac:dyDescent="0.25">
      <c r="A237" s="37">
        <v>1143174</v>
      </c>
      <c r="B237" s="53">
        <v>-801049.37</v>
      </c>
      <c r="C237" s="37" t="s">
        <v>3423</v>
      </c>
    </row>
    <row r="238" spans="1:3" x14ac:dyDescent="0.25">
      <c r="A238" s="37">
        <v>1143337</v>
      </c>
      <c r="B238" s="53">
        <v>-29461622.760000002</v>
      </c>
      <c r="C238" s="37" t="s">
        <v>3423</v>
      </c>
    </row>
    <row r="239" spans="1:3" x14ac:dyDescent="0.25">
      <c r="A239" s="37">
        <v>1143354</v>
      </c>
      <c r="B239" s="53">
        <v>-249810</v>
      </c>
      <c r="C239" s="37" t="s">
        <v>3423</v>
      </c>
    </row>
    <row r="240" spans="1:3" x14ac:dyDescent="0.25">
      <c r="A240" s="37">
        <v>1144142</v>
      </c>
      <c r="B240" s="53">
        <v>-599134.80000000005</v>
      </c>
      <c r="C240" s="37" t="s">
        <v>3423</v>
      </c>
    </row>
    <row r="241" spans="1:3" x14ac:dyDescent="0.25">
      <c r="A241" s="37">
        <v>1144143</v>
      </c>
      <c r="B241" s="53">
        <v>-292200</v>
      </c>
      <c r="C241" s="37" t="s">
        <v>3423</v>
      </c>
    </row>
    <row r="242" spans="1:3" x14ac:dyDescent="0.25">
      <c r="A242" s="37">
        <v>1144144</v>
      </c>
      <c r="B242" s="53">
        <v>-7297276.7000000002</v>
      </c>
      <c r="C242" s="37" t="s">
        <v>3423</v>
      </c>
    </row>
    <row r="243" spans="1:3" x14ac:dyDescent="0.25">
      <c r="A243" s="37">
        <v>1144503</v>
      </c>
      <c r="B243" s="53">
        <v>-9143770.6699999999</v>
      </c>
      <c r="C243" s="37" t="s">
        <v>3423</v>
      </c>
    </row>
    <row r="244" spans="1:3" x14ac:dyDescent="0.25">
      <c r="A244" s="37">
        <v>1144754</v>
      </c>
      <c r="B244" s="53">
        <v>-458199</v>
      </c>
      <c r="C244" s="37" t="s">
        <v>3423</v>
      </c>
    </row>
    <row r="245" spans="1:3" x14ac:dyDescent="0.25">
      <c r="A245" s="37">
        <v>1144903</v>
      </c>
      <c r="B245" s="53">
        <v>-223260</v>
      </c>
      <c r="C245" s="37" t="s">
        <v>3423</v>
      </c>
    </row>
    <row r="246" spans="1:3" x14ac:dyDescent="0.25">
      <c r="A246" s="37">
        <v>1145229</v>
      </c>
      <c r="B246" s="53">
        <v>-2593890.39</v>
      </c>
      <c r="C246" s="37" t="s">
        <v>3423</v>
      </c>
    </row>
    <row r="247" spans="1:3" x14ac:dyDescent="0.25">
      <c r="A247" s="37">
        <v>1145593</v>
      </c>
      <c r="B247" s="53">
        <v>-340814</v>
      </c>
      <c r="C247" s="37" t="s">
        <v>3423</v>
      </c>
    </row>
    <row r="248" spans="1:3" x14ac:dyDescent="0.25">
      <c r="A248" s="37">
        <v>1145671</v>
      </c>
      <c r="B248" s="53">
        <v>-2102807.37</v>
      </c>
      <c r="C248" s="37" t="s">
        <v>3423</v>
      </c>
    </row>
    <row r="249" spans="1:3" x14ac:dyDescent="0.25">
      <c r="A249" s="37">
        <v>1146925</v>
      </c>
      <c r="B249" s="53">
        <v>-58920</v>
      </c>
      <c r="C249" s="37" t="s">
        <v>3423</v>
      </c>
    </row>
    <row r="250" spans="1:3" x14ac:dyDescent="0.25">
      <c r="A250" s="37">
        <v>1147066</v>
      </c>
      <c r="B250" s="53">
        <v>-214400</v>
      </c>
      <c r="C250" s="37" t="s">
        <v>3423</v>
      </c>
    </row>
    <row r="251" spans="1:3" x14ac:dyDescent="0.25">
      <c r="A251" s="37">
        <v>1147541</v>
      </c>
      <c r="B251" s="53">
        <v>-2173590.59</v>
      </c>
      <c r="C251" s="37" t="s">
        <v>3423</v>
      </c>
    </row>
    <row r="252" spans="1:3" x14ac:dyDescent="0.25">
      <c r="A252" s="37">
        <v>1147542</v>
      </c>
      <c r="B252" s="53">
        <v>-15553257.289999999</v>
      </c>
      <c r="C252" s="37" t="s">
        <v>3423</v>
      </c>
    </row>
    <row r="253" spans="1:3" x14ac:dyDescent="0.25">
      <c r="A253" s="37">
        <v>1147543</v>
      </c>
      <c r="B253" s="53">
        <v>-6975927.1500000004</v>
      </c>
      <c r="C253" s="37" t="s">
        <v>3423</v>
      </c>
    </row>
    <row r="254" spans="1:3" x14ac:dyDescent="0.25">
      <c r="A254" s="37">
        <v>1147545</v>
      </c>
      <c r="B254" s="53">
        <v>-155018.6</v>
      </c>
      <c r="C254" s="37" t="s">
        <v>3423</v>
      </c>
    </row>
    <row r="255" spans="1:3" x14ac:dyDescent="0.25">
      <c r="A255" s="37">
        <v>1147552</v>
      </c>
      <c r="B255" s="53">
        <v>-34019.599999999999</v>
      </c>
      <c r="C255" s="37" t="s">
        <v>3423</v>
      </c>
    </row>
    <row r="256" spans="1:3" x14ac:dyDescent="0.25">
      <c r="A256" s="37">
        <v>1147624</v>
      </c>
      <c r="B256" s="53">
        <v>-1537063.32</v>
      </c>
      <c r="C256" s="37" t="s">
        <v>3423</v>
      </c>
    </row>
    <row r="257" spans="1:3" x14ac:dyDescent="0.25">
      <c r="A257" s="37">
        <v>1148018</v>
      </c>
      <c r="B257" s="53">
        <v>-67428</v>
      </c>
      <c r="C257" s="37" t="s">
        <v>3423</v>
      </c>
    </row>
    <row r="258" spans="1:3" x14ac:dyDescent="0.25">
      <c r="A258" s="37">
        <v>1148047</v>
      </c>
      <c r="B258" s="53">
        <v>-503975.88</v>
      </c>
      <c r="C258" s="37" t="s">
        <v>3423</v>
      </c>
    </row>
    <row r="259" spans="1:3" x14ac:dyDescent="0.25">
      <c r="A259" s="37">
        <v>1148263</v>
      </c>
      <c r="B259" s="53">
        <v>-536929</v>
      </c>
      <c r="C259" s="37" t="s">
        <v>3423</v>
      </c>
    </row>
    <row r="260" spans="1:3" x14ac:dyDescent="0.25">
      <c r="A260" s="37">
        <v>1148426</v>
      </c>
      <c r="B260" s="53">
        <v>-41520</v>
      </c>
      <c r="C260" s="37" t="s">
        <v>3423</v>
      </c>
    </row>
    <row r="261" spans="1:3" x14ac:dyDescent="0.25">
      <c r="A261" s="37">
        <v>1148770</v>
      </c>
      <c r="B261" s="53">
        <v>-2749918.89</v>
      </c>
      <c r="C261" s="37" t="s">
        <v>3423</v>
      </c>
    </row>
    <row r="262" spans="1:3" x14ac:dyDescent="0.25">
      <c r="A262" s="37">
        <v>1148951</v>
      </c>
      <c r="B262" s="53">
        <v>-3992588.07</v>
      </c>
      <c r="C262" s="37" t="s">
        <v>3423</v>
      </c>
    </row>
    <row r="263" spans="1:3" x14ac:dyDescent="0.25">
      <c r="A263" s="37">
        <v>1149523</v>
      </c>
      <c r="B263" s="53">
        <v>-284463</v>
      </c>
      <c r="C263" s="37" t="s">
        <v>3423</v>
      </c>
    </row>
    <row r="264" spans="1:3" x14ac:dyDescent="0.25">
      <c r="A264" s="37">
        <v>1150862</v>
      </c>
      <c r="B264" s="53">
        <v>-103344</v>
      </c>
      <c r="C264" s="37" t="s">
        <v>3423</v>
      </c>
    </row>
    <row r="265" spans="1:3" x14ac:dyDescent="0.25">
      <c r="A265" s="37">
        <v>1151065</v>
      </c>
      <c r="B265" s="53">
        <v>-798979</v>
      </c>
      <c r="C265" s="37" t="s">
        <v>3423</v>
      </c>
    </row>
    <row r="266" spans="1:3" x14ac:dyDescent="0.25">
      <c r="A266" s="37">
        <v>1151563</v>
      </c>
      <c r="B266" s="53">
        <v>-7451666.8200000003</v>
      </c>
      <c r="C266" s="37" t="s">
        <v>3423</v>
      </c>
    </row>
    <row r="267" spans="1:3" x14ac:dyDescent="0.25">
      <c r="A267" s="37">
        <v>1151685</v>
      </c>
      <c r="B267" s="53">
        <v>-30364020.52</v>
      </c>
      <c r="C267" s="37" t="s">
        <v>3423</v>
      </c>
    </row>
    <row r="268" spans="1:3" x14ac:dyDescent="0.25">
      <c r="A268" s="37">
        <v>1151875</v>
      </c>
      <c r="B268" s="53">
        <v>-61818</v>
      </c>
      <c r="C268" s="37" t="s">
        <v>3423</v>
      </c>
    </row>
    <row r="269" spans="1:3" x14ac:dyDescent="0.25">
      <c r="A269" s="37">
        <v>1153034</v>
      </c>
      <c r="B269" s="53">
        <v>30000</v>
      </c>
      <c r="C269" s="37" t="s">
        <v>3423</v>
      </c>
    </row>
    <row r="270" spans="1:3" x14ac:dyDescent="0.25">
      <c r="A270" s="37">
        <v>1153043</v>
      </c>
      <c r="B270" s="53">
        <v>-415107</v>
      </c>
      <c r="C270" s="37" t="s">
        <v>3423</v>
      </c>
    </row>
    <row r="271" spans="1:3" x14ac:dyDescent="0.25">
      <c r="A271" s="37">
        <v>1153115</v>
      </c>
      <c r="B271" s="53">
        <v>-1501234.68</v>
      </c>
      <c r="C271" s="37" t="s">
        <v>3423</v>
      </c>
    </row>
    <row r="272" spans="1:3" x14ac:dyDescent="0.25">
      <c r="A272" s="37">
        <v>1153991</v>
      </c>
      <c r="B272" s="53">
        <v>-3585883.44</v>
      </c>
      <c r="C272" s="37" t="s">
        <v>3423</v>
      </c>
    </row>
    <row r="273" spans="1:3" x14ac:dyDescent="0.25">
      <c r="A273" s="37">
        <v>1154017</v>
      </c>
      <c r="B273" s="53">
        <v>-324206.40000000002</v>
      </c>
      <c r="C273" s="37" t="s">
        <v>3423</v>
      </c>
    </row>
    <row r="274" spans="1:3" x14ac:dyDescent="0.25">
      <c r="A274" s="37">
        <v>1154021</v>
      </c>
      <c r="B274" s="53">
        <v>-1044927</v>
      </c>
      <c r="C274" s="37" t="s">
        <v>3423</v>
      </c>
    </row>
    <row r="275" spans="1:3" x14ac:dyDescent="0.25">
      <c r="A275" s="37">
        <v>1154659</v>
      </c>
      <c r="B275" s="53">
        <v>-251076</v>
      </c>
      <c r="C275" s="37" t="s">
        <v>3423</v>
      </c>
    </row>
    <row r="276" spans="1:3" x14ac:dyDescent="0.25">
      <c r="A276" s="37">
        <v>1154718</v>
      </c>
      <c r="B276" s="53">
        <v>-317176.08</v>
      </c>
      <c r="C276" s="37" t="s">
        <v>3423</v>
      </c>
    </row>
    <row r="277" spans="1:3" x14ac:dyDescent="0.25">
      <c r="A277" s="37">
        <v>1154915</v>
      </c>
      <c r="B277" s="53">
        <v>-389412</v>
      </c>
      <c r="C277" s="37" t="s">
        <v>3423</v>
      </c>
    </row>
    <row r="278" spans="1:3" x14ac:dyDescent="0.25">
      <c r="A278" s="37">
        <v>1154919</v>
      </c>
      <c r="B278" s="53">
        <v>-2299859.4</v>
      </c>
      <c r="C278" s="37" t="s">
        <v>3423</v>
      </c>
    </row>
    <row r="279" spans="1:3" x14ac:dyDescent="0.25">
      <c r="A279" s="37">
        <v>1156574</v>
      </c>
      <c r="B279" s="53">
        <v>-56724</v>
      </c>
      <c r="C279" s="37" t="s">
        <v>3423</v>
      </c>
    </row>
    <row r="280" spans="1:3" x14ac:dyDescent="0.25">
      <c r="A280" s="37">
        <v>1156637</v>
      </c>
      <c r="B280" s="53">
        <v>-721808.4</v>
      </c>
      <c r="C280" s="37" t="s">
        <v>3423</v>
      </c>
    </row>
    <row r="281" spans="1:3" x14ac:dyDescent="0.25">
      <c r="A281" s="37">
        <v>1157156</v>
      </c>
      <c r="B281" s="53">
        <v>-478105.8</v>
      </c>
      <c r="C281" s="37" t="s">
        <v>3423</v>
      </c>
    </row>
    <row r="282" spans="1:3" x14ac:dyDescent="0.25">
      <c r="A282" s="37">
        <v>1157328</v>
      </c>
      <c r="B282" s="53">
        <v>-3359268</v>
      </c>
      <c r="C282" s="37" t="s">
        <v>3423</v>
      </c>
    </row>
    <row r="283" spans="1:3" x14ac:dyDescent="0.25">
      <c r="A283" s="37">
        <v>1157569</v>
      </c>
      <c r="B283" s="53">
        <v>-31983737.780000001</v>
      </c>
      <c r="C283" s="37" t="s">
        <v>3423</v>
      </c>
    </row>
    <row r="284" spans="1:3" x14ac:dyDescent="0.25">
      <c r="A284" s="37">
        <v>1157582</v>
      </c>
      <c r="B284" s="53">
        <v>-20455829.77</v>
      </c>
      <c r="C284" s="37" t="s">
        <v>3423</v>
      </c>
    </row>
    <row r="285" spans="1:3" x14ac:dyDescent="0.25">
      <c r="A285" s="37">
        <v>1157914</v>
      </c>
      <c r="B285" s="53">
        <v>-1520654</v>
      </c>
      <c r="C285" s="37" t="s">
        <v>3423</v>
      </c>
    </row>
    <row r="286" spans="1:3" x14ac:dyDescent="0.25">
      <c r="A286" s="37">
        <v>1157916</v>
      </c>
      <c r="B286" s="53">
        <v>-75886729.620000005</v>
      </c>
      <c r="C286" s="37" t="s">
        <v>3423</v>
      </c>
    </row>
    <row r="287" spans="1:3" x14ac:dyDescent="0.25">
      <c r="A287" s="37">
        <v>1158703</v>
      </c>
      <c r="B287" s="53">
        <v>-1908566.18</v>
      </c>
      <c r="C287" s="37" t="s">
        <v>3423</v>
      </c>
    </row>
    <row r="288" spans="1:3" x14ac:dyDescent="0.25">
      <c r="A288" s="37">
        <v>1158914</v>
      </c>
      <c r="B288" s="53">
        <v>-68460</v>
      </c>
      <c r="C288" s="37" t="s">
        <v>3423</v>
      </c>
    </row>
    <row r="289" spans="1:3" x14ac:dyDescent="0.25">
      <c r="A289" s="37">
        <v>1159172</v>
      </c>
      <c r="B289" s="53">
        <v>-421600</v>
      </c>
      <c r="C289" s="37" t="s">
        <v>3423</v>
      </c>
    </row>
    <row r="290" spans="1:3" x14ac:dyDescent="0.25">
      <c r="A290" s="37">
        <v>1159497</v>
      </c>
      <c r="B290" s="53">
        <v>-60915.12</v>
      </c>
      <c r="C290" s="37" t="s">
        <v>3423</v>
      </c>
    </row>
    <row r="291" spans="1:3" x14ac:dyDescent="0.25">
      <c r="A291" s="37">
        <v>1159754</v>
      </c>
      <c r="B291" s="53">
        <v>-445794.65</v>
      </c>
      <c r="C291" s="37" t="s">
        <v>3423</v>
      </c>
    </row>
    <row r="292" spans="1:3" x14ac:dyDescent="0.25">
      <c r="A292" s="37">
        <v>1160019</v>
      </c>
      <c r="B292" s="53">
        <v>-3804039.78</v>
      </c>
      <c r="C292" s="37" t="s">
        <v>3423</v>
      </c>
    </row>
    <row r="293" spans="1:3" x14ac:dyDescent="0.25">
      <c r="A293" s="37">
        <v>1160123</v>
      </c>
      <c r="B293" s="53">
        <v>-5611527</v>
      </c>
      <c r="C293" s="37" t="s">
        <v>3423</v>
      </c>
    </row>
    <row r="294" spans="1:3" x14ac:dyDescent="0.25">
      <c r="A294" s="37">
        <v>1160568</v>
      </c>
      <c r="B294" s="53">
        <v>-118972.8</v>
      </c>
      <c r="C294" s="37" t="s">
        <v>3423</v>
      </c>
    </row>
    <row r="295" spans="1:3" x14ac:dyDescent="0.25">
      <c r="A295" s="37">
        <v>1161164</v>
      </c>
      <c r="B295" s="53">
        <v>-328100</v>
      </c>
      <c r="C295" s="37" t="s">
        <v>3423</v>
      </c>
    </row>
    <row r="296" spans="1:3" x14ac:dyDescent="0.25">
      <c r="A296" s="37">
        <v>1161165</v>
      </c>
      <c r="B296" s="53">
        <v>-3719011.35</v>
      </c>
      <c r="C296" s="37" t="s">
        <v>3423</v>
      </c>
    </row>
    <row r="297" spans="1:3" x14ac:dyDescent="0.25">
      <c r="A297" s="37">
        <v>1161337</v>
      </c>
      <c r="B297" s="53">
        <v>-1059840</v>
      </c>
      <c r="C297" s="37" t="s">
        <v>3423</v>
      </c>
    </row>
    <row r="298" spans="1:3" x14ac:dyDescent="0.25">
      <c r="A298" s="37">
        <v>1161343</v>
      </c>
      <c r="B298" s="53">
        <v>-318409.8</v>
      </c>
      <c r="C298" s="37" t="s">
        <v>3423</v>
      </c>
    </row>
    <row r="299" spans="1:3" x14ac:dyDescent="0.25">
      <c r="A299" s="37">
        <v>1161651</v>
      </c>
      <c r="B299" s="53">
        <v>-2248116.37</v>
      </c>
      <c r="C299" s="37" t="s">
        <v>3423</v>
      </c>
    </row>
    <row r="300" spans="1:3" x14ac:dyDescent="0.25">
      <c r="A300" s="37">
        <v>1162444</v>
      </c>
      <c r="B300" s="53">
        <v>-2148789.2799999998</v>
      </c>
      <c r="C300" s="37" t="s">
        <v>3423</v>
      </c>
    </row>
    <row r="301" spans="1:3" x14ac:dyDescent="0.25">
      <c r="A301" s="37">
        <v>1162666</v>
      </c>
      <c r="B301" s="53">
        <v>-7376964</v>
      </c>
      <c r="C301" s="37" t="s">
        <v>3423</v>
      </c>
    </row>
    <row r="302" spans="1:3" x14ac:dyDescent="0.25">
      <c r="A302" s="37">
        <v>1162918</v>
      </c>
      <c r="B302" s="53">
        <v>-3977526</v>
      </c>
      <c r="C302" s="37" t="s">
        <v>3423</v>
      </c>
    </row>
    <row r="303" spans="1:3" x14ac:dyDescent="0.25">
      <c r="A303" s="37">
        <v>1163167</v>
      </c>
      <c r="B303" s="53">
        <v>-380838.52</v>
      </c>
      <c r="C303" s="37" t="s">
        <v>3423</v>
      </c>
    </row>
    <row r="304" spans="1:3" x14ac:dyDescent="0.25">
      <c r="A304" s="37">
        <v>1163750</v>
      </c>
      <c r="B304" s="53">
        <v>-176880</v>
      </c>
      <c r="C304" s="37" t="s">
        <v>3423</v>
      </c>
    </row>
    <row r="305" spans="1:3" x14ac:dyDescent="0.25">
      <c r="A305" s="37">
        <v>1163902</v>
      </c>
      <c r="B305" s="53">
        <v>-9657610.5299999993</v>
      </c>
      <c r="C305" s="37" t="s">
        <v>3423</v>
      </c>
    </row>
    <row r="306" spans="1:3" x14ac:dyDescent="0.25">
      <c r="A306" s="37">
        <v>1164057</v>
      </c>
      <c r="B306" s="53">
        <v>-1461000</v>
      </c>
      <c r="C306" s="37" t="s">
        <v>3423</v>
      </c>
    </row>
    <row r="307" spans="1:3" x14ac:dyDescent="0.25">
      <c r="A307" s="37">
        <v>1164115</v>
      </c>
      <c r="B307" s="53">
        <v>-9081632.5299999993</v>
      </c>
      <c r="C307" s="37" t="s">
        <v>3423</v>
      </c>
    </row>
    <row r="308" spans="1:3" x14ac:dyDescent="0.25">
      <c r="A308" s="37">
        <v>1164116</v>
      </c>
      <c r="B308" s="53">
        <v>-1240000</v>
      </c>
      <c r="C308" s="37" t="s">
        <v>3423</v>
      </c>
    </row>
    <row r="309" spans="1:3" x14ac:dyDescent="0.25">
      <c r="A309" s="37">
        <v>1164498</v>
      </c>
      <c r="B309" s="53">
        <v>-4391601.87</v>
      </c>
      <c r="C309" s="37" t="s">
        <v>3423</v>
      </c>
    </row>
    <row r="310" spans="1:3" x14ac:dyDescent="0.25">
      <c r="A310" s="37">
        <v>1165424</v>
      </c>
      <c r="B310" s="53">
        <v>-1397244</v>
      </c>
      <c r="C310" s="37" t="s">
        <v>3423</v>
      </c>
    </row>
    <row r="311" spans="1:3" x14ac:dyDescent="0.25">
      <c r="A311" s="37">
        <v>1166281</v>
      </c>
      <c r="B311" s="53">
        <v>-18192</v>
      </c>
      <c r="C311" s="37" t="s">
        <v>3423</v>
      </c>
    </row>
    <row r="312" spans="1:3" x14ac:dyDescent="0.25">
      <c r="A312" s="37">
        <v>1166632</v>
      </c>
      <c r="B312" s="53">
        <v>-480627</v>
      </c>
      <c r="C312" s="37" t="s">
        <v>3423</v>
      </c>
    </row>
    <row r="313" spans="1:3" x14ac:dyDescent="0.25">
      <c r="A313" s="37">
        <v>1167412</v>
      </c>
      <c r="B313" s="53">
        <v>-497478</v>
      </c>
      <c r="C313" s="37" t="s">
        <v>3423</v>
      </c>
    </row>
    <row r="314" spans="1:3" x14ac:dyDescent="0.25">
      <c r="A314" s="37">
        <v>1168035</v>
      </c>
      <c r="B314" s="53">
        <v>-17925000</v>
      </c>
      <c r="C314" s="37" t="s">
        <v>3423</v>
      </c>
    </row>
    <row r="315" spans="1:3" x14ac:dyDescent="0.25">
      <c r="A315" s="37">
        <v>1168167</v>
      </c>
      <c r="B315" s="53">
        <v>-1715630</v>
      </c>
      <c r="C315" s="37" t="s">
        <v>3423</v>
      </c>
    </row>
    <row r="316" spans="1:3" x14ac:dyDescent="0.25">
      <c r="A316" s="37">
        <v>1168639</v>
      </c>
      <c r="B316" s="53">
        <v>-7175938.04</v>
      </c>
      <c r="C316" s="37" t="s">
        <v>3423</v>
      </c>
    </row>
    <row r="317" spans="1:3" x14ac:dyDescent="0.25">
      <c r="A317" s="37">
        <v>1169270</v>
      </c>
      <c r="B317" s="53">
        <v>-1858220.4</v>
      </c>
      <c r="C317" s="37" t="s">
        <v>3423</v>
      </c>
    </row>
    <row r="318" spans="1:3" x14ac:dyDescent="0.25">
      <c r="A318" s="37">
        <v>1169330</v>
      </c>
      <c r="B318" s="53">
        <v>-129060</v>
      </c>
      <c r="C318" s="37" t="s">
        <v>3423</v>
      </c>
    </row>
    <row r="319" spans="1:3" x14ac:dyDescent="0.25">
      <c r="A319" s="37">
        <v>1169342</v>
      </c>
      <c r="B319" s="53">
        <v>-575418.38</v>
      </c>
      <c r="C319" s="37" t="s">
        <v>3423</v>
      </c>
    </row>
    <row r="320" spans="1:3" x14ac:dyDescent="0.25">
      <c r="A320" s="37">
        <v>1169459</v>
      </c>
      <c r="B320" s="53">
        <v>-69774.7</v>
      </c>
      <c r="C320" s="37" t="s">
        <v>3423</v>
      </c>
    </row>
    <row r="321" spans="1:3" x14ac:dyDescent="0.25">
      <c r="A321" s="37">
        <v>1169801</v>
      </c>
      <c r="B321" s="53">
        <v>-4969512.32</v>
      </c>
      <c r="C321" s="37" t="s">
        <v>3423</v>
      </c>
    </row>
    <row r="322" spans="1:3" x14ac:dyDescent="0.25">
      <c r="A322" s="37">
        <v>1170000</v>
      </c>
      <c r="B322" s="53">
        <v>0</v>
      </c>
      <c r="C322" s="37" t="s">
        <v>3423</v>
      </c>
    </row>
    <row r="323" spans="1:3" x14ac:dyDescent="0.25">
      <c r="A323" s="37">
        <v>1170020</v>
      </c>
      <c r="B323" s="53">
        <v>-179974</v>
      </c>
      <c r="C323" s="37" t="s">
        <v>3423</v>
      </c>
    </row>
    <row r="324" spans="1:3" x14ac:dyDescent="0.25">
      <c r="A324" s="37">
        <v>1170023</v>
      </c>
      <c r="B324" s="53">
        <v>-492433.73</v>
      </c>
      <c r="C324" s="37" t="s">
        <v>3423</v>
      </c>
    </row>
    <row r="325" spans="1:3" x14ac:dyDescent="0.25">
      <c r="A325" s="37">
        <v>1170208</v>
      </c>
      <c r="B325" s="53">
        <v>-3540</v>
      </c>
      <c r="C325" s="37" t="s">
        <v>3423</v>
      </c>
    </row>
    <row r="326" spans="1:3" x14ac:dyDescent="0.25">
      <c r="A326" s="37">
        <v>1170478</v>
      </c>
      <c r="B326" s="53">
        <v>-528781.29</v>
      </c>
      <c r="C326" s="37" t="s">
        <v>3423</v>
      </c>
    </row>
    <row r="327" spans="1:3" x14ac:dyDescent="0.25">
      <c r="A327" s="37">
        <v>1170607</v>
      </c>
      <c r="B327" s="53">
        <v>-1908665.4</v>
      </c>
      <c r="C327" s="37" t="s">
        <v>3423</v>
      </c>
    </row>
    <row r="328" spans="1:3" x14ac:dyDescent="0.25">
      <c r="A328" s="37">
        <v>1170959</v>
      </c>
      <c r="B328" s="53">
        <v>-79016</v>
      </c>
      <c r="C328" s="37" t="s">
        <v>3423</v>
      </c>
    </row>
    <row r="329" spans="1:3" x14ac:dyDescent="0.25">
      <c r="A329" s="37">
        <v>1170964</v>
      </c>
      <c r="B329" s="53">
        <v>-2232</v>
      </c>
      <c r="C329" s="37" t="s">
        <v>3423</v>
      </c>
    </row>
    <row r="330" spans="1:3" x14ac:dyDescent="0.25">
      <c r="A330" s="37">
        <v>1171237</v>
      </c>
      <c r="B330" s="53">
        <v>-4892019.5999999996</v>
      </c>
      <c r="C330" s="37" t="s">
        <v>3423</v>
      </c>
    </row>
    <row r="331" spans="1:3" x14ac:dyDescent="0.25">
      <c r="A331" s="37">
        <v>1171697</v>
      </c>
      <c r="B331" s="53">
        <v>-124124.4</v>
      </c>
      <c r="C331" s="37" t="s">
        <v>3423</v>
      </c>
    </row>
    <row r="332" spans="1:3" x14ac:dyDescent="0.25">
      <c r="A332" s="37">
        <v>1172089</v>
      </c>
      <c r="B332" s="53">
        <v>-11247.95</v>
      </c>
      <c r="C332" s="37" t="s">
        <v>3423</v>
      </c>
    </row>
    <row r="333" spans="1:3" x14ac:dyDescent="0.25">
      <c r="A333" s="37">
        <v>1172645</v>
      </c>
      <c r="B333" s="53">
        <v>-1827866.95</v>
      </c>
      <c r="C333" s="37" t="s">
        <v>3423</v>
      </c>
    </row>
    <row r="334" spans="1:3" x14ac:dyDescent="0.25">
      <c r="A334" s="37">
        <v>1173080</v>
      </c>
      <c r="B334" s="53">
        <v>-1045772.11</v>
      </c>
      <c r="C334" s="37" t="s">
        <v>3423</v>
      </c>
    </row>
    <row r="335" spans="1:3" x14ac:dyDescent="0.25">
      <c r="A335" s="37">
        <v>1173688</v>
      </c>
      <c r="B335" s="53">
        <v>-4926099.5999999996</v>
      </c>
      <c r="C335" s="37" t="s">
        <v>3423</v>
      </c>
    </row>
    <row r="336" spans="1:3" x14ac:dyDescent="0.25">
      <c r="A336" s="37">
        <v>1173888</v>
      </c>
      <c r="B336" s="53">
        <v>-1138262.8600000001</v>
      </c>
      <c r="C336" s="37" t="s">
        <v>3423</v>
      </c>
    </row>
    <row r="337" spans="1:3" x14ac:dyDescent="0.25">
      <c r="A337" s="37">
        <v>1174058</v>
      </c>
      <c r="B337" s="53">
        <v>-2103733.7999999998</v>
      </c>
      <c r="C337" s="37" t="s">
        <v>3423</v>
      </c>
    </row>
    <row r="338" spans="1:3" x14ac:dyDescent="0.25">
      <c r="A338" s="37">
        <v>1174061</v>
      </c>
      <c r="B338" s="53">
        <v>-864576.35</v>
      </c>
      <c r="C338" s="37" t="s">
        <v>3423</v>
      </c>
    </row>
    <row r="339" spans="1:3" x14ac:dyDescent="0.25">
      <c r="A339" s="37">
        <v>1174063</v>
      </c>
      <c r="B339" s="53">
        <v>-323158</v>
      </c>
      <c r="C339" s="37" t="s">
        <v>3423</v>
      </c>
    </row>
    <row r="340" spans="1:3" x14ac:dyDescent="0.25">
      <c r="A340" s="37">
        <v>1174456</v>
      </c>
      <c r="B340" s="53">
        <v>-10000</v>
      </c>
      <c r="C340" s="37" t="s">
        <v>3423</v>
      </c>
    </row>
    <row r="341" spans="1:3" x14ac:dyDescent="0.25">
      <c r="A341" s="37">
        <v>1174487</v>
      </c>
      <c r="B341" s="53">
        <v>-242619.3</v>
      </c>
      <c r="C341" s="37" t="s">
        <v>3423</v>
      </c>
    </row>
    <row r="342" spans="1:3" x14ac:dyDescent="0.25">
      <c r="A342" s="37">
        <v>1174489</v>
      </c>
      <c r="B342" s="53">
        <v>-11644852.01</v>
      </c>
      <c r="C342" s="37" t="s">
        <v>3423</v>
      </c>
    </row>
    <row r="343" spans="1:3" x14ac:dyDescent="0.25">
      <c r="A343" s="37">
        <v>1174490</v>
      </c>
      <c r="B343" s="53">
        <v>-100016878.59</v>
      </c>
      <c r="C343" s="37" t="s">
        <v>3423</v>
      </c>
    </row>
    <row r="344" spans="1:3" x14ac:dyDescent="0.25">
      <c r="A344" s="37">
        <v>1174831</v>
      </c>
      <c r="B344" s="53">
        <v>-12636</v>
      </c>
      <c r="C344" s="37" t="s">
        <v>3423</v>
      </c>
    </row>
    <row r="345" spans="1:3" x14ac:dyDescent="0.25">
      <c r="A345" s="37">
        <v>1174954</v>
      </c>
      <c r="B345" s="53">
        <v>-16000</v>
      </c>
      <c r="C345" s="37" t="s">
        <v>3423</v>
      </c>
    </row>
    <row r="346" spans="1:3" x14ac:dyDescent="0.25">
      <c r="A346" s="37">
        <v>1174981</v>
      </c>
      <c r="B346" s="53">
        <v>-39798</v>
      </c>
      <c r="C346" s="37" t="s">
        <v>3423</v>
      </c>
    </row>
    <row r="347" spans="1:3" x14ac:dyDescent="0.25">
      <c r="A347" s="37">
        <v>1175502</v>
      </c>
      <c r="B347" s="53">
        <v>-20592</v>
      </c>
      <c r="C347" s="37" t="s">
        <v>3423</v>
      </c>
    </row>
    <row r="348" spans="1:3" x14ac:dyDescent="0.25">
      <c r="A348" s="37">
        <v>1175504</v>
      </c>
      <c r="B348" s="53">
        <v>-165000</v>
      </c>
      <c r="C348" s="37" t="s">
        <v>3423</v>
      </c>
    </row>
    <row r="349" spans="1:3" x14ac:dyDescent="0.25">
      <c r="A349" s="37">
        <v>1175601</v>
      </c>
      <c r="B349" s="53">
        <v>-112416</v>
      </c>
      <c r="C349" s="37" t="s">
        <v>3423</v>
      </c>
    </row>
    <row r="350" spans="1:3" x14ac:dyDescent="0.25">
      <c r="A350" s="37">
        <v>1175886</v>
      </c>
      <c r="B350" s="53">
        <v>-78402201.840000004</v>
      </c>
      <c r="C350" s="37" t="s">
        <v>3423</v>
      </c>
    </row>
    <row r="351" spans="1:3" x14ac:dyDescent="0.25">
      <c r="A351" s="37">
        <v>1175892</v>
      </c>
      <c r="B351" s="53">
        <v>-3768018.5</v>
      </c>
      <c r="C351" s="37" t="s">
        <v>3423</v>
      </c>
    </row>
    <row r="352" spans="1:3" x14ac:dyDescent="0.25">
      <c r="A352" s="37">
        <v>1176038</v>
      </c>
      <c r="B352" s="53">
        <v>-38238</v>
      </c>
      <c r="C352" s="37" t="s">
        <v>3423</v>
      </c>
    </row>
    <row r="353" spans="1:3" x14ac:dyDescent="0.25">
      <c r="A353" s="37">
        <v>1176042</v>
      </c>
      <c r="B353" s="53">
        <v>-163121.28</v>
      </c>
      <c r="C353" s="37" t="s">
        <v>3423</v>
      </c>
    </row>
    <row r="354" spans="1:3" x14ac:dyDescent="0.25">
      <c r="A354" s="37">
        <v>1176358</v>
      </c>
      <c r="B354" s="53">
        <v>-97596</v>
      </c>
      <c r="C354" s="37" t="s">
        <v>3423</v>
      </c>
    </row>
    <row r="355" spans="1:3" x14ac:dyDescent="0.25">
      <c r="A355" s="37">
        <v>1176449</v>
      </c>
      <c r="B355" s="53">
        <v>-20928</v>
      </c>
      <c r="C355" s="37" t="s">
        <v>3423</v>
      </c>
    </row>
    <row r="356" spans="1:3" x14ac:dyDescent="0.25">
      <c r="A356" s="37">
        <v>1177585</v>
      </c>
      <c r="B356" s="53">
        <v>-560790</v>
      </c>
      <c r="C356" s="37" t="s">
        <v>3423</v>
      </c>
    </row>
    <row r="357" spans="1:3" x14ac:dyDescent="0.25">
      <c r="A357" s="37">
        <v>1177825</v>
      </c>
      <c r="B357" s="53">
        <v>-143294.39999999999</v>
      </c>
      <c r="C357" s="37" t="s">
        <v>3423</v>
      </c>
    </row>
    <row r="358" spans="1:3" x14ac:dyDescent="0.25">
      <c r="A358" s="37">
        <v>1178139</v>
      </c>
      <c r="B358" s="53">
        <v>-1115728.2</v>
      </c>
      <c r="C358" s="37" t="s">
        <v>3423</v>
      </c>
    </row>
    <row r="359" spans="1:3" x14ac:dyDescent="0.25">
      <c r="A359" s="37">
        <v>1178312</v>
      </c>
      <c r="B359" s="53">
        <v>-1563894</v>
      </c>
      <c r="C359" s="37" t="s">
        <v>3423</v>
      </c>
    </row>
    <row r="360" spans="1:3" x14ac:dyDescent="0.25">
      <c r="A360" s="37">
        <v>1178343</v>
      </c>
      <c r="B360" s="53">
        <v>-21829132.07</v>
      </c>
      <c r="C360" s="37" t="s">
        <v>3423</v>
      </c>
    </row>
    <row r="361" spans="1:3" x14ac:dyDescent="0.25">
      <c r="A361" s="37">
        <v>1178355</v>
      </c>
      <c r="B361" s="53">
        <v>-96744</v>
      </c>
      <c r="C361" s="37" t="s">
        <v>3423</v>
      </c>
    </row>
    <row r="362" spans="1:3" x14ac:dyDescent="0.25">
      <c r="A362" s="37">
        <v>1178579</v>
      </c>
      <c r="B362" s="53">
        <v>-129573</v>
      </c>
      <c r="C362" s="37" t="s">
        <v>3423</v>
      </c>
    </row>
    <row r="363" spans="1:3" x14ac:dyDescent="0.25">
      <c r="A363" s="37">
        <v>1178679</v>
      </c>
      <c r="B363" s="53">
        <v>-8126024.6299999999</v>
      </c>
      <c r="C363" s="37" t="s">
        <v>3423</v>
      </c>
    </row>
    <row r="364" spans="1:3" x14ac:dyDescent="0.25">
      <c r="A364" s="37">
        <v>1179177</v>
      </c>
      <c r="B364" s="53">
        <v>-234507</v>
      </c>
      <c r="C364" s="37" t="s">
        <v>3423</v>
      </c>
    </row>
    <row r="365" spans="1:3" x14ac:dyDescent="0.25">
      <c r="A365" s="37">
        <v>1179553</v>
      </c>
      <c r="B365" s="53">
        <v>-46561753.009999998</v>
      </c>
      <c r="C365" s="37" t="s">
        <v>3423</v>
      </c>
    </row>
    <row r="366" spans="1:3" x14ac:dyDescent="0.25">
      <c r="A366" s="37">
        <v>1179919</v>
      </c>
      <c r="B366" s="53">
        <v>-395582.9</v>
      </c>
      <c r="C366" s="37" t="s">
        <v>3423</v>
      </c>
    </row>
    <row r="367" spans="1:3" x14ac:dyDescent="0.25">
      <c r="A367" s="37">
        <v>1180311</v>
      </c>
      <c r="B367" s="53">
        <v>-82432.240000000005</v>
      </c>
      <c r="C367" s="37" t="s">
        <v>3423</v>
      </c>
    </row>
    <row r="368" spans="1:3" x14ac:dyDescent="0.25">
      <c r="A368" s="37">
        <v>1180715</v>
      </c>
      <c r="B368" s="53">
        <v>-1251649.48</v>
      </c>
      <c r="C368" s="37" t="s">
        <v>3423</v>
      </c>
    </row>
    <row r="369" spans="1:3" x14ac:dyDescent="0.25">
      <c r="A369" s="37">
        <v>1180717</v>
      </c>
      <c r="B369" s="53">
        <v>-8784</v>
      </c>
      <c r="C369" s="37" t="s">
        <v>3423</v>
      </c>
    </row>
    <row r="370" spans="1:3" x14ac:dyDescent="0.25">
      <c r="A370" s="37">
        <v>1181198</v>
      </c>
      <c r="B370" s="53">
        <v>-120000</v>
      </c>
      <c r="C370" s="37" t="s">
        <v>3423</v>
      </c>
    </row>
    <row r="371" spans="1:3" x14ac:dyDescent="0.25">
      <c r="A371" s="37">
        <v>1181581</v>
      </c>
      <c r="B371" s="53">
        <v>-39600</v>
      </c>
      <c r="C371" s="37" t="s">
        <v>3423</v>
      </c>
    </row>
    <row r="372" spans="1:3" x14ac:dyDescent="0.25">
      <c r="A372" s="37">
        <v>1181889</v>
      </c>
      <c r="B372" s="53">
        <v>-81780.960000000006</v>
      </c>
      <c r="C372" s="37" t="s">
        <v>3423</v>
      </c>
    </row>
    <row r="373" spans="1:3" x14ac:dyDescent="0.25">
      <c r="A373" s="37">
        <v>1182158</v>
      </c>
      <c r="B373" s="53">
        <v>-30165</v>
      </c>
      <c r="C373" s="37" t="s">
        <v>3423</v>
      </c>
    </row>
    <row r="374" spans="1:3" x14ac:dyDescent="0.25">
      <c r="A374" s="37">
        <v>1182160</v>
      </c>
      <c r="B374" s="53">
        <v>-426918</v>
      </c>
      <c r="C374" s="37" t="s">
        <v>3423</v>
      </c>
    </row>
    <row r="375" spans="1:3" x14ac:dyDescent="0.25">
      <c r="A375" s="37">
        <v>1182694</v>
      </c>
      <c r="B375" s="53">
        <v>-14580</v>
      </c>
      <c r="C375" s="37" t="s">
        <v>3423</v>
      </c>
    </row>
    <row r="376" spans="1:3" x14ac:dyDescent="0.25">
      <c r="A376" s="37">
        <v>1182868</v>
      </c>
      <c r="B376" s="53">
        <v>-6228</v>
      </c>
      <c r="C376" s="37" t="s">
        <v>3423</v>
      </c>
    </row>
    <row r="377" spans="1:3" x14ac:dyDescent="0.25">
      <c r="A377" s="37">
        <v>1182881</v>
      </c>
      <c r="B377" s="53">
        <v>-1281891.1299999999</v>
      </c>
      <c r="C377" s="37" t="s">
        <v>3423</v>
      </c>
    </row>
    <row r="378" spans="1:3" x14ac:dyDescent="0.25">
      <c r="A378" s="37">
        <v>1182922</v>
      </c>
      <c r="B378" s="53">
        <v>-1905673.19</v>
      </c>
      <c r="C378" s="37" t="s">
        <v>3423</v>
      </c>
    </row>
    <row r="379" spans="1:3" x14ac:dyDescent="0.25">
      <c r="A379" s="37">
        <v>1182923</v>
      </c>
      <c r="B379" s="53">
        <v>-264878</v>
      </c>
      <c r="C379" s="37" t="s">
        <v>3423</v>
      </c>
    </row>
    <row r="380" spans="1:3" x14ac:dyDescent="0.25">
      <c r="A380" s="37">
        <v>1182965</v>
      </c>
      <c r="B380" s="53">
        <v>-682512.4</v>
      </c>
      <c r="C380" s="37" t="s">
        <v>3423</v>
      </c>
    </row>
    <row r="381" spans="1:3" x14ac:dyDescent="0.25">
      <c r="A381" s="37">
        <v>1183089</v>
      </c>
      <c r="B381" s="53">
        <v>-300000</v>
      </c>
      <c r="C381" s="37" t="s">
        <v>3423</v>
      </c>
    </row>
    <row r="382" spans="1:3" x14ac:dyDescent="0.25">
      <c r="A382" s="37">
        <v>1183200</v>
      </c>
      <c r="B382" s="53">
        <v>-180777</v>
      </c>
      <c r="C382" s="37" t="s">
        <v>3423</v>
      </c>
    </row>
    <row r="383" spans="1:3" x14ac:dyDescent="0.25">
      <c r="A383" s="37">
        <v>1183304</v>
      </c>
      <c r="B383" s="53">
        <v>-1039287.76</v>
      </c>
      <c r="C383" s="37" t="s">
        <v>3423</v>
      </c>
    </row>
    <row r="384" spans="1:3" x14ac:dyDescent="0.25">
      <c r="A384" s="37">
        <v>1183501</v>
      </c>
      <c r="B384" s="53">
        <v>-105778.8</v>
      </c>
      <c r="C384" s="37" t="s">
        <v>3423</v>
      </c>
    </row>
    <row r="385" spans="1:3" x14ac:dyDescent="0.25">
      <c r="A385" s="37">
        <v>1183651</v>
      </c>
      <c r="B385" s="53">
        <v>-90126</v>
      </c>
      <c r="C385" s="37" t="s">
        <v>3423</v>
      </c>
    </row>
    <row r="386" spans="1:3" x14ac:dyDescent="0.25">
      <c r="A386" s="37">
        <v>1183686</v>
      </c>
      <c r="B386" s="53">
        <v>-911757</v>
      </c>
      <c r="C386" s="37" t="s">
        <v>3423</v>
      </c>
    </row>
    <row r="387" spans="1:3" x14ac:dyDescent="0.25">
      <c r="A387" s="37">
        <v>1183784</v>
      </c>
      <c r="B387" s="53">
        <v>-505655</v>
      </c>
      <c r="C387" s="37" t="s">
        <v>3423</v>
      </c>
    </row>
    <row r="388" spans="1:3" x14ac:dyDescent="0.25">
      <c r="A388" s="37">
        <v>1183834</v>
      </c>
      <c r="B388" s="53">
        <v>-31920</v>
      </c>
      <c r="C388" s="37" t="s">
        <v>3423</v>
      </c>
    </row>
    <row r="389" spans="1:3" x14ac:dyDescent="0.25">
      <c r="A389" s="37">
        <v>1184072</v>
      </c>
      <c r="B389" s="53">
        <v>-31008</v>
      </c>
      <c r="C389" s="37" t="s">
        <v>3423</v>
      </c>
    </row>
    <row r="390" spans="1:3" x14ac:dyDescent="0.25">
      <c r="A390" s="37">
        <v>1184143</v>
      </c>
      <c r="B390" s="53">
        <v>-445230</v>
      </c>
      <c r="C390" s="37" t="s">
        <v>3423</v>
      </c>
    </row>
    <row r="391" spans="1:3" x14ac:dyDescent="0.25">
      <c r="A391" s="37">
        <v>1184714</v>
      </c>
      <c r="B391" s="53">
        <v>-292069.8</v>
      </c>
      <c r="C391" s="37" t="s">
        <v>3423</v>
      </c>
    </row>
    <row r="392" spans="1:3" x14ac:dyDescent="0.25">
      <c r="A392" s="37">
        <v>1184832</v>
      </c>
      <c r="B392" s="53">
        <v>-182508</v>
      </c>
      <c r="C392" s="37" t="s">
        <v>3423</v>
      </c>
    </row>
    <row r="393" spans="1:3" x14ac:dyDescent="0.25">
      <c r="A393" s="37">
        <v>1185462</v>
      </c>
      <c r="B393" s="53">
        <v>-146640</v>
      </c>
      <c r="C393" s="37" t="s">
        <v>3423</v>
      </c>
    </row>
    <row r="394" spans="1:3" x14ac:dyDescent="0.25">
      <c r="A394" s="37">
        <v>1185754</v>
      </c>
      <c r="B394" s="53">
        <v>-13100000</v>
      </c>
      <c r="C394" s="37" t="s">
        <v>3423</v>
      </c>
    </row>
    <row r="395" spans="1:3" x14ac:dyDescent="0.25">
      <c r="A395" s="37">
        <v>1185788</v>
      </c>
      <c r="B395" s="53">
        <v>-9240</v>
      </c>
      <c r="C395" s="37" t="s">
        <v>3423</v>
      </c>
    </row>
    <row r="396" spans="1:3" x14ac:dyDescent="0.25">
      <c r="A396" s="37">
        <v>1186768</v>
      </c>
      <c r="B396" s="53">
        <v>-594182.54</v>
      </c>
      <c r="C396" s="37" t="s">
        <v>3423</v>
      </c>
    </row>
    <row r="397" spans="1:3" x14ac:dyDescent="0.25">
      <c r="A397" s="37">
        <v>1187373</v>
      </c>
      <c r="B397" s="53">
        <v>-50454</v>
      </c>
      <c r="C397" s="37" t="s">
        <v>3423</v>
      </c>
    </row>
    <row r="398" spans="1:3" x14ac:dyDescent="0.25">
      <c r="A398" s="37">
        <v>1187790</v>
      </c>
      <c r="B398" s="53">
        <v>-32484.959999999999</v>
      </c>
      <c r="C398" s="37" t="s">
        <v>3423</v>
      </c>
    </row>
    <row r="399" spans="1:3" x14ac:dyDescent="0.25">
      <c r="A399" s="37">
        <v>1188200</v>
      </c>
      <c r="B399" s="53">
        <v>-57854.39</v>
      </c>
      <c r="C399" s="37" t="s">
        <v>3423</v>
      </c>
    </row>
    <row r="400" spans="1:3" x14ac:dyDescent="0.25">
      <c r="A400" s="37">
        <v>1189025</v>
      </c>
      <c r="B400" s="53">
        <v>-88874544.560000002</v>
      </c>
      <c r="C400" s="37" t="s">
        <v>3423</v>
      </c>
    </row>
    <row r="401" spans="1:3" x14ac:dyDescent="0.25">
      <c r="A401" s="37">
        <v>1189573</v>
      </c>
      <c r="B401" s="53">
        <v>-600414</v>
      </c>
      <c r="C401" s="37" t="s">
        <v>3423</v>
      </c>
    </row>
    <row r="402" spans="1:3" x14ac:dyDescent="0.25">
      <c r="A402" s="37">
        <v>1189671</v>
      </c>
      <c r="B402" s="53">
        <v>-12960</v>
      </c>
      <c r="C402" s="37" t="s">
        <v>3423</v>
      </c>
    </row>
    <row r="403" spans="1:3" x14ac:dyDescent="0.25">
      <c r="A403" s="37">
        <v>1189976</v>
      </c>
      <c r="B403" s="53">
        <v>-407638</v>
      </c>
      <c r="C403" s="37" t="s">
        <v>3423</v>
      </c>
    </row>
    <row r="404" spans="1:3" x14ac:dyDescent="0.25">
      <c r="A404" s="37">
        <v>1190594</v>
      </c>
      <c r="B404" s="53">
        <v>-145701</v>
      </c>
      <c r="C404" s="37" t="s">
        <v>3423</v>
      </c>
    </row>
    <row r="405" spans="1:3" x14ac:dyDescent="0.25">
      <c r="A405" s="37">
        <v>1190704</v>
      </c>
      <c r="B405" s="53">
        <v>-300479.73</v>
      </c>
      <c r="C405" s="37" t="s">
        <v>3423</v>
      </c>
    </row>
    <row r="406" spans="1:3" x14ac:dyDescent="0.25">
      <c r="A406" s="37">
        <v>1190798</v>
      </c>
      <c r="B406" s="53">
        <v>-2130000</v>
      </c>
      <c r="C406" s="37" t="s">
        <v>3423</v>
      </c>
    </row>
    <row r="407" spans="1:3" x14ac:dyDescent="0.25">
      <c r="A407" s="37">
        <v>1190954</v>
      </c>
      <c r="B407" s="53">
        <v>-22393337.77</v>
      </c>
      <c r="C407" s="37" t="s">
        <v>3423</v>
      </c>
    </row>
    <row r="408" spans="1:3" x14ac:dyDescent="0.25">
      <c r="A408" s="37">
        <v>1191390</v>
      </c>
      <c r="B408" s="53">
        <v>-741390.24</v>
      </c>
      <c r="C408" s="37" t="s">
        <v>3423</v>
      </c>
    </row>
    <row r="409" spans="1:3" x14ac:dyDescent="0.25">
      <c r="A409" s="37">
        <v>1191594</v>
      </c>
      <c r="B409" s="53">
        <v>-2052</v>
      </c>
      <c r="C409" s="37" t="s">
        <v>3423</v>
      </c>
    </row>
    <row r="410" spans="1:3" x14ac:dyDescent="0.25">
      <c r="A410" s="37">
        <v>1193143</v>
      </c>
      <c r="B410" s="53">
        <v>-2577216</v>
      </c>
      <c r="C410" s="37" t="s">
        <v>3423</v>
      </c>
    </row>
    <row r="411" spans="1:3" x14ac:dyDescent="0.25">
      <c r="A411" s="37">
        <v>1193429</v>
      </c>
      <c r="B411" s="53">
        <v>-258904</v>
      </c>
      <c r="C411" s="37" t="s">
        <v>3423</v>
      </c>
    </row>
    <row r="412" spans="1:3" x14ac:dyDescent="0.25">
      <c r="A412" s="37">
        <v>1193464</v>
      </c>
      <c r="B412" s="53">
        <v>-29118</v>
      </c>
      <c r="C412" s="37" t="s">
        <v>3423</v>
      </c>
    </row>
    <row r="413" spans="1:3" x14ac:dyDescent="0.25">
      <c r="A413" s="37">
        <v>1193686</v>
      </c>
      <c r="B413" s="53">
        <v>-4435242</v>
      </c>
      <c r="C413" s="37" t="s">
        <v>3423</v>
      </c>
    </row>
    <row r="414" spans="1:3" x14ac:dyDescent="0.25">
      <c r="A414" s="37">
        <v>1193702</v>
      </c>
      <c r="B414" s="53">
        <v>-4162607.41</v>
      </c>
      <c r="C414" s="37" t="s">
        <v>3423</v>
      </c>
    </row>
    <row r="415" spans="1:3" x14ac:dyDescent="0.25">
      <c r="A415" s="37">
        <v>1193703</v>
      </c>
      <c r="B415" s="53">
        <v>-25592914</v>
      </c>
      <c r="C415" s="37" t="s">
        <v>3423</v>
      </c>
    </row>
    <row r="416" spans="1:3" x14ac:dyDescent="0.25">
      <c r="A416" s="37">
        <v>1193704</v>
      </c>
      <c r="B416" s="53">
        <v>-14797181.630000001</v>
      </c>
      <c r="C416" s="37" t="s">
        <v>3423</v>
      </c>
    </row>
    <row r="417" spans="1:3" x14ac:dyDescent="0.25">
      <c r="A417" s="37">
        <v>1193706</v>
      </c>
      <c r="B417" s="53">
        <v>-579840</v>
      </c>
      <c r="C417" s="37" t="s">
        <v>3423</v>
      </c>
    </row>
    <row r="418" spans="1:3" x14ac:dyDescent="0.25">
      <c r="A418" s="37">
        <v>1193708</v>
      </c>
      <c r="B418" s="53">
        <v>-1311408.55</v>
      </c>
      <c r="C418" s="37" t="s">
        <v>3423</v>
      </c>
    </row>
    <row r="419" spans="1:3" x14ac:dyDescent="0.25">
      <c r="A419" s="37">
        <v>1193857</v>
      </c>
      <c r="B419" s="53">
        <v>-6032350</v>
      </c>
      <c r="C419" s="37" t="s">
        <v>3423</v>
      </c>
    </row>
    <row r="420" spans="1:3" x14ac:dyDescent="0.25">
      <c r="A420" s="37">
        <v>1193965</v>
      </c>
      <c r="B420" s="53">
        <v>-1635748.8</v>
      </c>
      <c r="C420" s="37" t="s">
        <v>3423</v>
      </c>
    </row>
    <row r="421" spans="1:3" x14ac:dyDescent="0.25">
      <c r="A421" s="37">
        <v>1194056</v>
      </c>
      <c r="B421" s="53">
        <v>-68927</v>
      </c>
      <c r="C421" s="37" t="s">
        <v>3423</v>
      </c>
    </row>
    <row r="422" spans="1:3" x14ac:dyDescent="0.25">
      <c r="A422" s="37">
        <v>1194103</v>
      </c>
      <c r="B422" s="53">
        <v>-25873</v>
      </c>
      <c r="C422" s="37" t="s">
        <v>3423</v>
      </c>
    </row>
    <row r="423" spans="1:3" x14ac:dyDescent="0.25">
      <c r="A423" s="37">
        <v>1194797</v>
      </c>
      <c r="B423" s="53">
        <v>-2914408.67</v>
      </c>
      <c r="C423" s="37" t="s">
        <v>3423</v>
      </c>
    </row>
    <row r="424" spans="1:3" x14ac:dyDescent="0.25">
      <c r="A424" s="37">
        <v>1195135</v>
      </c>
      <c r="B424" s="53">
        <v>-165478.32</v>
      </c>
      <c r="C424" s="37" t="s">
        <v>3423</v>
      </c>
    </row>
    <row r="425" spans="1:3" x14ac:dyDescent="0.25">
      <c r="A425" s="37">
        <v>1195659</v>
      </c>
      <c r="B425" s="53">
        <v>-22176</v>
      </c>
      <c r="C425" s="37" t="s">
        <v>3423</v>
      </c>
    </row>
    <row r="426" spans="1:3" x14ac:dyDescent="0.25">
      <c r="A426" s="37">
        <v>1195735</v>
      </c>
      <c r="B426" s="53">
        <v>-118374.6</v>
      </c>
      <c r="C426" s="37" t="s">
        <v>3423</v>
      </c>
    </row>
    <row r="427" spans="1:3" x14ac:dyDescent="0.25">
      <c r="A427" s="37">
        <v>1195736</v>
      </c>
      <c r="B427" s="53">
        <v>-30353.06</v>
      </c>
      <c r="C427" s="37" t="s">
        <v>3423</v>
      </c>
    </row>
    <row r="428" spans="1:3" x14ac:dyDescent="0.25">
      <c r="A428" s="37">
        <v>1195780</v>
      </c>
      <c r="B428" s="53">
        <v>-227064</v>
      </c>
      <c r="C428" s="37" t="s">
        <v>3423</v>
      </c>
    </row>
    <row r="429" spans="1:3" x14ac:dyDescent="0.25">
      <c r="A429" s="37">
        <v>1195912</v>
      </c>
      <c r="B429" s="53">
        <v>-1607934.3</v>
      </c>
      <c r="C429" s="37" t="s">
        <v>3423</v>
      </c>
    </row>
    <row r="430" spans="1:3" x14ac:dyDescent="0.25">
      <c r="A430" s="37">
        <v>1196293</v>
      </c>
      <c r="B430" s="53">
        <v>-921256.2</v>
      </c>
      <c r="C430" s="37" t="s">
        <v>3423</v>
      </c>
    </row>
    <row r="431" spans="1:3" x14ac:dyDescent="0.25">
      <c r="A431" s="37">
        <v>1196838</v>
      </c>
      <c r="B431" s="53">
        <v>-65412</v>
      </c>
      <c r="C431" s="37" t="s">
        <v>3423</v>
      </c>
    </row>
    <row r="432" spans="1:3" x14ac:dyDescent="0.25">
      <c r="A432" s="37">
        <v>1196902</v>
      </c>
      <c r="B432" s="53">
        <v>-636497.28</v>
      </c>
      <c r="C432" s="37" t="s">
        <v>3423</v>
      </c>
    </row>
    <row r="433" spans="1:3" x14ac:dyDescent="0.25">
      <c r="A433" s="37">
        <v>1197453</v>
      </c>
      <c r="B433" s="53">
        <v>-147695.81</v>
      </c>
      <c r="C433" s="37" t="s">
        <v>3423</v>
      </c>
    </row>
    <row r="434" spans="1:3" x14ac:dyDescent="0.25">
      <c r="A434" s="37">
        <v>1197589</v>
      </c>
      <c r="B434" s="53">
        <v>-100000</v>
      </c>
      <c r="C434" s="37" t="s">
        <v>3423</v>
      </c>
    </row>
    <row r="435" spans="1:3" x14ac:dyDescent="0.25">
      <c r="A435" s="37">
        <v>1197988</v>
      </c>
      <c r="B435" s="53">
        <v>-315060</v>
      </c>
      <c r="C435" s="37" t="s">
        <v>3423</v>
      </c>
    </row>
    <row r="436" spans="1:3" x14ac:dyDescent="0.25">
      <c r="A436" s="37">
        <v>1197997</v>
      </c>
      <c r="B436" s="53">
        <v>-397794</v>
      </c>
      <c r="C436" s="37" t="s">
        <v>3423</v>
      </c>
    </row>
    <row r="437" spans="1:3" x14ac:dyDescent="0.25">
      <c r="A437" s="37">
        <v>1198055</v>
      </c>
      <c r="B437" s="53">
        <v>-864252.25</v>
      </c>
      <c r="C437" s="37" t="s">
        <v>3423</v>
      </c>
    </row>
    <row r="438" spans="1:3" x14ac:dyDescent="0.25">
      <c r="A438" s="37">
        <v>1198067</v>
      </c>
      <c r="B438" s="53">
        <v>-215258</v>
      </c>
      <c r="C438" s="37" t="s">
        <v>3423</v>
      </c>
    </row>
    <row r="439" spans="1:3" x14ac:dyDescent="0.25">
      <c r="A439" s="37">
        <v>1198076</v>
      </c>
      <c r="B439" s="53">
        <v>-2700</v>
      </c>
      <c r="C439" s="37" t="s">
        <v>3423</v>
      </c>
    </row>
    <row r="440" spans="1:3" x14ac:dyDescent="0.25">
      <c r="A440" s="37">
        <v>1198173</v>
      </c>
      <c r="B440" s="53">
        <v>-665894</v>
      </c>
      <c r="C440" s="37" t="s">
        <v>3423</v>
      </c>
    </row>
    <row r="441" spans="1:3" x14ac:dyDescent="0.25">
      <c r="A441" s="37">
        <v>1198193</v>
      </c>
      <c r="B441" s="53">
        <v>-1958320.8</v>
      </c>
      <c r="C441" s="37" t="s">
        <v>3423</v>
      </c>
    </row>
    <row r="442" spans="1:3" x14ac:dyDescent="0.25">
      <c r="A442" s="37">
        <v>1198195</v>
      </c>
      <c r="B442" s="53">
        <v>-3227407.42</v>
      </c>
      <c r="C442" s="37" t="s">
        <v>3423</v>
      </c>
    </row>
    <row r="443" spans="1:3" x14ac:dyDescent="0.25">
      <c r="A443" s="37">
        <v>1198827</v>
      </c>
      <c r="B443" s="53">
        <v>-25269360.870000001</v>
      </c>
      <c r="C443" s="37" t="s">
        <v>3423</v>
      </c>
    </row>
    <row r="444" spans="1:3" x14ac:dyDescent="0.25">
      <c r="A444" s="37">
        <v>1198876</v>
      </c>
      <c r="B444" s="53">
        <v>-239322</v>
      </c>
      <c r="C444" s="37" t="s">
        <v>3423</v>
      </c>
    </row>
    <row r="445" spans="1:3" x14ac:dyDescent="0.25">
      <c r="A445" s="37">
        <v>1199220</v>
      </c>
      <c r="B445" s="53">
        <v>-41796</v>
      </c>
      <c r="C445" s="37" t="s">
        <v>3423</v>
      </c>
    </row>
    <row r="446" spans="1:3" x14ac:dyDescent="0.25">
      <c r="A446" s="37">
        <v>1199504</v>
      </c>
      <c r="B446" s="53">
        <v>-16562509.76</v>
      </c>
      <c r="C446" s="37" t="s">
        <v>3423</v>
      </c>
    </row>
    <row r="447" spans="1:3" x14ac:dyDescent="0.25">
      <c r="A447" s="37">
        <v>1199579</v>
      </c>
      <c r="B447" s="53">
        <v>-6966</v>
      </c>
      <c r="C447" s="37" t="s">
        <v>3423</v>
      </c>
    </row>
    <row r="448" spans="1:3" x14ac:dyDescent="0.25">
      <c r="A448" s="37">
        <v>1199756</v>
      </c>
      <c r="B448" s="53">
        <v>-16275383.289999999</v>
      </c>
      <c r="C448" s="37" t="s">
        <v>3423</v>
      </c>
    </row>
    <row r="449" spans="1:3" x14ac:dyDescent="0.25">
      <c r="A449" s="37">
        <v>1199762</v>
      </c>
      <c r="B449" s="53">
        <v>-3346442.44</v>
      </c>
      <c r="C449" s="37" t="s">
        <v>3423</v>
      </c>
    </row>
    <row r="450" spans="1:3" x14ac:dyDescent="0.25">
      <c r="A450" s="37">
        <v>1200435</v>
      </c>
      <c r="B450" s="53">
        <v>-10075491.58</v>
      </c>
      <c r="C450" s="37" t="s">
        <v>3423</v>
      </c>
    </row>
    <row r="451" spans="1:3" x14ac:dyDescent="0.25">
      <c r="A451" s="37">
        <v>1200695</v>
      </c>
      <c r="B451" s="53">
        <v>-317097.59999999998</v>
      </c>
      <c r="C451" s="37" t="s">
        <v>3423</v>
      </c>
    </row>
    <row r="452" spans="1:3" x14ac:dyDescent="0.25">
      <c r="A452" s="37">
        <v>1201141</v>
      </c>
      <c r="B452" s="53">
        <v>-174444</v>
      </c>
      <c r="C452" s="37" t="s">
        <v>3423</v>
      </c>
    </row>
    <row r="453" spans="1:3" x14ac:dyDescent="0.25">
      <c r="A453" s="37">
        <v>1201213</v>
      </c>
      <c r="B453" s="53">
        <v>-5550994.5199999996</v>
      </c>
      <c r="C453" s="37" t="s">
        <v>3423</v>
      </c>
    </row>
    <row r="454" spans="1:3" x14ac:dyDescent="0.25">
      <c r="A454" s="37">
        <v>1201292</v>
      </c>
      <c r="B454" s="53">
        <v>-918107.54</v>
      </c>
      <c r="C454" s="37" t="s">
        <v>3423</v>
      </c>
    </row>
    <row r="455" spans="1:3" x14ac:dyDescent="0.25">
      <c r="A455" s="37">
        <v>1201471</v>
      </c>
      <c r="B455" s="53">
        <v>60384</v>
      </c>
      <c r="C455" s="37" t="s">
        <v>3423</v>
      </c>
    </row>
    <row r="456" spans="1:3" x14ac:dyDescent="0.25">
      <c r="A456" s="37">
        <v>1202072</v>
      </c>
      <c r="B456" s="53">
        <v>-48154</v>
      </c>
      <c r="C456" s="37" t="s">
        <v>3423</v>
      </c>
    </row>
    <row r="457" spans="1:3" x14ac:dyDescent="0.25">
      <c r="A457" s="37">
        <v>1202308</v>
      </c>
      <c r="B457" s="53">
        <v>-317940</v>
      </c>
      <c r="C457" s="37" t="s">
        <v>3423</v>
      </c>
    </row>
    <row r="458" spans="1:3" x14ac:dyDescent="0.25">
      <c r="A458" s="37">
        <v>1202912</v>
      </c>
      <c r="B458" s="53">
        <v>-2272221</v>
      </c>
      <c r="C458" s="37" t="s">
        <v>3423</v>
      </c>
    </row>
    <row r="459" spans="1:3" x14ac:dyDescent="0.25">
      <c r="A459" s="37">
        <v>1203075</v>
      </c>
      <c r="B459" s="53">
        <v>-23758.17</v>
      </c>
      <c r="C459" s="37" t="s">
        <v>3423</v>
      </c>
    </row>
    <row r="460" spans="1:3" x14ac:dyDescent="0.25">
      <c r="A460" s="37">
        <v>1203076</v>
      </c>
      <c r="B460" s="53">
        <v>-390805.2</v>
      </c>
      <c r="C460" s="37" t="s">
        <v>3423</v>
      </c>
    </row>
    <row r="461" spans="1:3" x14ac:dyDescent="0.25">
      <c r="A461" s="37">
        <v>1203410</v>
      </c>
      <c r="B461" s="53">
        <v>-303504</v>
      </c>
      <c r="C461" s="37" t="s">
        <v>3423</v>
      </c>
    </row>
    <row r="462" spans="1:3" x14ac:dyDescent="0.25">
      <c r="A462" s="37">
        <v>1203652</v>
      </c>
      <c r="B462" s="53">
        <v>-768</v>
      </c>
      <c r="C462" s="37" t="s">
        <v>3423</v>
      </c>
    </row>
    <row r="463" spans="1:3" x14ac:dyDescent="0.25">
      <c r="A463" s="37">
        <v>1203920</v>
      </c>
      <c r="B463" s="53">
        <v>-18000</v>
      </c>
      <c r="C463" s="37" t="s">
        <v>3423</v>
      </c>
    </row>
    <row r="464" spans="1:3" x14ac:dyDescent="0.25">
      <c r="A464" s="37">
        <v>1204319</v>
      </c>
      <c r="B464" s="53">
        <v>-459124.06</v>
      </c>
      <c r="C464" s="37" t="s">
        <v>3423</v>
      </c>
    </row>
    <row r="465" spans="1:3" x14ac:dyDescent="0.25">
      <c r="A465" s="37">
        <v>1204377</v>
      </c>
      <c r="B465" s="53">
        <v>-130385</v>
      </c>
      <c r="C465" s="37" t="s">
        <v>3423</v>
      </c>
    </row>
    <row r="466" spans="1:3" x14ac:dyDescent="0.25">
      <c r="A466" s="37">
        <v>1204563</v>
      </c>
      <c r="B466" s="53">
        <v>-5395046.46</v>
      </c>
      <c r="C466" s="37" t="s">
        <v>3423</v>
      </c>
    </row>
    <row r="467" spans="1:3" x14ac:dyDescent="0.25">
      <c r="A467" s="37">
        <v>1204713</v>
      </c>
      <c r="B467" s="53">
        <v>0</v>
      </c>
      <c r="C467" s="37" t="s">
        <v>3423</v>
      </c>
    </row>
    <row r="468" spans="1:3" x14ac:dyDescent="0.25">
      <c r="A468" s="37">
        <v>1205553</v>
      </c>
      <c r="B468" s="53">
        <v>-22800</v>
      </c>
      <c r="C468" s="37" t="s">
        <v>3423</v>
      </c>
    </row>
    <row r="469" spans="1:3" x14ac:dyDescent="0.25">
      <c r="A469" s="37">
        <v>1205635</v>
      </c>
      <c r="B469" s="53">
        <v>-238122</v>
      </c>
      <c r="C469" s="37" t="s">
        <v>3423</v>
      </c>
    </row>
    <row r="470" spans="1:3" x14ac:dyDescent="0.25">
      <c r="A470" s="37">
        <v>1205677</v>
      </c>
      <c r="B470" s="53">
        <v>-3081756</v>
      </c>
      <c r="C470" s="37" t="s">
        <v>3423</v>
      </c>
    </row>
    <row r="471" spans="1:3" x14ac:dyDescent="0.25">
      <c r="A471" s="37">
        <v>1205768</v>
      </c>
      <c r="B471" s="53">
        <v>-1771384</v>
      </c>
      <c r="C471" s="37" t="s">
        <v>3423</v>
      </c>
    </row>
    <row r="472" spans="1:3" x14ac:dyDescent="0.25">
      <c r="A472" s="37">
        <v>1206195</v>
      </c>
      <c r="B472" s="53">
        <v>-205452</v>
      </c>
      <c r="C472" s="37" t="s">
        <v>3423</v>
      </c>
    </row>
    <row r="473" spans="1:3" x14ac:dyDescent="0.25">
      <c r="A473" s="37">
        <v>1206642</v>
      </c>
      <c r="B473" s="53">
        <v>-112075184.65000001</v>
      </c>
      <c r="C473" s="37" t="s">
        <v>3423</v>
      </c>
    </row>
    <row r="474" spans="1:3" x14ac:dyDescent="0.25">
      <c r="A474" s="37">
        <v>1206957</v>
      </c>
      <c r="B474" s="53">
        <v>-20000</v>
      </c>
      <c r="C474" s="37" t="s">
        <v>3423</v>
      </c>
    </row>
    <row r="475" spans="1:3" x14ac:dyDescent="0.25">
      <c r="A475" s="37">
        <v>1207053</v>
      </c>
      <c r="B475" s="53">
        <v>-309498.96999999997</v>
      </c>
      <c r="C475" s="37" t="s">
        <v>3423</v>
      </c>
    </row>
    <row r="476" spans="1:3" x14ac:dyDescent="0.25">
      <c r="A476" s="37">
        <v>1207078</v>
      </c>
      <c r="B476" s="53">
        <v>-28368</v>
      </c>
      <c r="C476" s="37" t="s">
        <v>3423</v>
      </c>
    </row>
    <row r="477" spans="1:3" x14ac:dyDescent="0.25">
      <c r="A477" s="37">
        <v>1207218</v>
      </c>
      <c r="B477" s="53">
        <v>-83400</v>
      </c>
      <c r="C477" s="37" t="s">
        <v>3423</v>
      </c>
    </row>
    <row r="478" spans="1:3" x14ac:dyDescent="0.25">
      <c r="A478" s="37">
        <v>1207222</v>
      </c>
      <c r="B478" s="53">
        <v>-859548</v>
      </c>
      <c r="C478" s="37" t="s">
        <v>3423</v>
      </c>
    </row>
    <row r="479" spans="1:3" x14ac:dyDescent="0.25">
      <c r="A479" s="37">
        <v>1207553</v>
      </c>
      <c r="B479" s="53">
        <v>-23040</v>
      </c>
      <c r="C479" s="37" t="s">
        <v>3423</v>
      </c>
    </row>
    <row r="480" spans="1:3" x14ac:dyDescent="0.25">
      <c r="A480" s="37">
        <v>1207909</v>
      </c>
      <c r="B480" s="53">
        <v>-4184235</v>
      </c>
      <c r="C480" s="37" t="s">
        <v>3423</v>
      </c>
    </row>
    <row r="481" spans="1:3" x14ac:dyDescent="0.25">
      <c r="A481" s="37">
        <v>1208160</v>
      </c>
      <c r="B481" s="53">
        <v>-71571</v>
      </c>
      <c r="C481" s="37" t="s">
        <v>3423</v>
      </c>
    </row>
    <row r="482" spans="1:3" x14ac:dyDescent="0.25">
      <c r="A482" s="37">
        <v>1208213</v>
      </c>
      <c r="B482" s="53">
        <v>-38588.400000000001</v>
      </c>
      <c r="C482" s="37" t="s">
        <v>3423</v>
      </c>
    </row>
    <row r="483" spans="1:3" x14ac:dyDescent="0.25">
      <c r="A483" s="37">
        <v>1208273</v>
      </c>
      <c r="B483" s="53">
        <v>-612168</v>
      </c>
      <c r="C483" s="37" t="s">
        <v>3423</v>
      </c>
    </row>
    <row r="484" spans="1:3" x14ac:dyDescent="0.25">
      <c r="A484" s="37">
        <v>1208295</v>
      </c>
      <c r="B484" s="53">
        <v>11928</v>
      </c>
      <c r="C484" s="37" t="s">
        <v>3423</v>
      </c>
    </row>
    <row r="485" spans="1:3" x14ac:dyDescent="0.25">
      <c r="A485" s="37">
        <v>1208538</v>
      </c>
      <c r="B485" s="53">
        <v>-1282260</v>
      </c>
      <c r="C485" s="37" t="s">
        <v>3423</v>
      </c>
    </row>
    <row r="486" spans="1:3" x14ac:dyDescent="0.25">
      <c r="A486" s="37">
        <v>1208727</v>
      </c>
      <c r="B486" s="53">
        <v>-346877</v>
      </c>
      <c r="C486" s="37" t="s">
        <v>3423</v>
      </c>
    </row>
    <row r="487" spans="1:3" x14ac:dyDescent="0.25">
      <c r="A487" s="37">
        <v>1208789</v>
      </c>
      <c r="B487" s="53">
        <v>-746443.2</v>
      </c>
      <c r="C487" s="37" t="s">
        <v>3423</v>
      </c>
    </row>
    <row r="488" spans="1:3" x14ac:dyDescent="0.25">
      <c r="A488" s="37">
        <v>1208935</v>
      </c>
      <c r="B488" s="53">
        <v>-118752</v>
      </c>
      <c r="C488" s="37" t="s">
        <v>3423</v>
      </c>
    </row>
    <row r="489" spans="1:3" x14ac:dyDescent="0.25">
      <c r="A489" s="37">
        <v>1209120</v>
      </c>
      <c r="B489" s="53">
        <v>-3112286.79</v>
      </c>
      <c r="C489" s="37" t="s">
        <v>3423</v>
      </c>
    </row>
    <row r="490" spans="1:3" x14ac:dyDescent="0.25">
      <c r="A490" s="37">
        <v>1209121</v>
      </c>
      <c r="B490" s="53">
        <v>-4471586.79</v>
      </c>
      <c r="C490" s="37" t="s">
        <v>3423</v>
      </c>
    </row>
    <row r="491" spans="1:3" x14ac:dyDescent="0.25">
      <c r="A491" s="37">
        <v>1209139</v>
      </c>
      <c r="B491" s="53">
        <v>-270303.59999999998</v>
      </c>
      <c r="C491" s="37" t="s">
        <v>3423</v>
      </c>
    </row>
    <row r="492" spans="1:3" x14ac:dyDescent="0.25">
      <c r="A492" s="37">
        <v>1209539</v>
      </c>
      <c r="B492" s="53">
        <v>-1863768</v>
      </c>
      <c r="C492" s="37" t="s">
        <v>3423</v>
      </c>
    </row>
    <row r="493" spans="1:3" x14ac:dyDescent="0.25">
      <c r="A493" s="37">
        <v>1209577</v>
      </c>
      <c r="B493" s="53">
        <v>-564839.93999999994</v>
      </c>
      <c r="C493" s="37" t="s">
        <v>3423</v>
      </c>
    </row>
    <row r="494" spans="1:3" x14ac:dyDescent="0.25">
      <c r="A494" s="37">
        <v>1209771</v>
      </c>
      <c r="B494" s="53">
        <v>-48133.4</v>
      </c>
      <c r="C494" s="37" t="s">
        <v>3423</v>
      </c>
    </row>
    <row r="495" spans="1:3" x14ac:dyDescent="0.25">
      <c r="A495" s="37">
        <v>1209843</v>
      </c>
      <c r="B495" s="53">
        <v>-248077.15</v>
      </c>
      <c r="C495" s="37" t="s">
        <v>3423</v>
      </c>
    </row>
    <row r="496" spans="1:3" x14ac:dyDescent="0.25">
      <c r="A496" s="37">
        <v>1209874</v>
      </c>
      <c r="B496" s="53">
        <v>-2118899.7000000002</v>
      </c>
      <c r="C496" s="37" t="s">
        <v>3423</v>
      </c>
    </row>
    <row r="497" spans="1:3" x14ac:dyDescent="0.25">
      <c r="A497" s="37">
        <v>1209881</v>
      </c>
      <c r="B497" s="53">
        <v>-1472428.39</v>
      </c>
      <c r="C497" s="37" t="s">
        <v>3423</v>
      </c>
    </row>
    <row r="498" spans="1:3" x14ac:dyDescent="0.25">
      <c r="A498" s="37">
        <v>1210274</v>
      </c>
      <c r="B498" s="53">
        <v>-189638</v>
      </c>
      <c r="C498" s="37" t="s">
        <v>3423</v>
      </c>
    </row>
    <row r="499" spans="1:3" x14ac:dyDescent="0.25">
      <c r="A499" s="37">
        <v>1210276</v>
      </c>
      <c r="B499" s="53">
        <v>-1286847</v>
      </c>
      <c r="C499" s="37" t="s">
        <v>3423</v>
      </c>
    </row>
    <row r="500" spans="1:3" x14ac:dyDescent="0.25">
      <c r="A500" s="37">
        <v>1210426</v>
      </c>
      <c r="B500" s="53">
        <v>-6355</v>
      </c>
      <c r="C500" s="37" t="s">
        <v>3423</v>
      </c>
    </row>
    <row r="501" spans="1:3" x14ac:dyDescent="0.25">
      <c r="A501" s="37">
        <v>1210580</v>
      </c>
      <c r="B501" s="53">
        <v>-5514</v>
      </c>
      <c r="C501" s="37" t="s">
        <v>3423</v>
      </c>
    </row>
    <row r="502" spans="1:3" x14ac:dyDescent="0.25">
      <c r="A502" s="37">
        <v>1210592</v>
      </c>
      <c r="B502" s="53">
        <v>-7135932.6200000001</v>
      </c>
      <c r="C502" s="37" t="s">
        <v>3423</v>
      </c>
    </row>
    <row r="503" spans="1:3" x14ac:dyDescent="0.25">
      <c r="A503" s="37">
        <v>1210607</v>
      </c>
      <c r="B503" s="53">
        <v>-12579134.140000001</v>
      </c>
      <c r="C503" s="37" t="s">
        <v>3423</v>
      </c>
    </row>
    <row r="504" spans="1:3" x14ac:dyDescent="0.25">
      <c r="A504" s="37">
        <v>1210609</v>
      </c>
      <c r="B504" s="53">
        <v>-12870</v>
      </c>
      <c r="C504" s="37" t="s">
        <v>3423</v>
      </c>
    </row>
    <row r="505" spans="1:3" x14ac:dyDescent="0.25">
      <c r="A505" s="37">
        <v>1210701</v>
      </c>
      <c r="B505" s="53">
        <v>-6912</v>
      </c>
      <c r="C505" s="37" t="s">
        <v>3423</v>
      </c>
    </row>
    <row r="506" spans="1:3" x14ac:dyDescent="0.25">
      <c r="A506" s="37">
        <v>1210737</v>
      </c>
      <c r="B506" s="53">
        <v>-10000</v>
      </c>
      <c r="C506" s="37" t="s">
        <v>3423</v>
      </c>
    </row>
    <row r="507" spans="1:3" x14ac:dyDescent="0.25">
      <c r="A507" s="37">
        <v>1210802</v>
      </c>
      <c r="B507" s="53">
        <v>-968086.8</v>
      </c>
      <c r="C507" s="37" t="s">
        <v>3423</v>
      </c>
    </row>
    <row r="508" spans="1:3" x14ac:dyDescent="0.25">
      <c r="A508" s="37">
        <v>1210818</v>
      </c>
      <c r="B508" s="53">
        <v>-1190000</v>
      </c>
      <c r="C508" s="37" t="s">
        <v>3423</v>
      </c>
    </row>
    <row r="509" spans="1:3" x14ac:dyDescent="0.25">
      <c r="A509" s="37">
        <v>1210832</v>
      </c>
      <c r="B509" s="53">
        <v>-118202.4</v>
      </c>
      <c r="C509" s="37" t="s">
        <v>3423</v>
      </c>
    </row>
    <row r="510" spans="1:3" x14ac:dyDescent="0.25">
      <c r="A510" s="37">
        <v>1210871</v>
      </c>
      <c r="B510" s="53">
        <v>-289257.90999999997</v>
      </c>
      <c r="C510" s="37" t="s">
        <v>3423</v>
      </c>
    </row>
    <row r="511" spans="1:3" x14ac:dyDescent="0.25">
      <c r="A511" s="37">
        <v>1210984</v>
      </c>
      <c r="B511" s="53">
        <v>-48952</v>
      </c>
      <c r="C511" s="37" t="s">
        <v>3423</v>
      </c>
    </row>
    <row r="512" spans="1:3" x14ac:dyDescent="0.25">
      <c r="A512" s="37">
        <v>1211121</v>
      </c>
      <c r="B512" s="53">
        <v>-49622</v>
      </c>
      <c r="C512" s="37" t="s">
        <v>3423</v>
      </c>
    </row>
    <row r="513" spans="1:3" x14ac:dyDescent="0.25">
      <c r="A513" s="37">
        <v>1211604</v>
      </c>
      <c r="B513" s="53">
        <v>-3024863.82</v>
      </c>
      <c r="C513" s="37" t="s">
        <v>3423</v>
      </c>
    </row>
    <row r="514" spans="1:3" x14ac:dyDescent="0.25">
      <c r="A514" s="37">
        <v>1211974</v>
      </c>
      <c r="B514" s="53">
        <v>-44597931.670000002</v>
      </c>
      <c r="C514" s="37" t="s">
        <v>3423</v>
      </c>
    </row>
    <row r="515" spans="1:3" x14ac:dyDescent="0.25">
      <c r="A515" s="37">
        <v>1212028</v>
      </c>
      <c r="B515" s="53">
        <v>-3577314</v>
      </c>
      <c r="C515" s="37" t="s">
        <v>3423</v>
      </c>
    </row>
    <row r="516" spans="1:3" x14ac:dyDescent="0.25">
      <c r="A516" s="37">
        <v>1212216</v>
      </c>
      <c r="B516" s="53">
        <v>-52386</v>
      </c>
      <c r="C516" s="37" t="s">
        <v>3423</v>
      </c>
    </row>
    <row r="517" spans="1:3" x14ac:dyDescent="0.25">
      <c r="A517" s="37">
        <v>1212284</v>
      </c>
      <c r="B517" s="53">
        <v>-736407.27</v>
      </c>
      <c r="C517" s="37" t="s">
        <v>3423</v>
      </c>
    </row>
    <row r="518" spans="1:3" x14ac:dyDescent="0.25">
      <c r="A518" s="37">
        <v>1212288</v>
      </c>
      <c r="B518" s="53">
        <v>-1560804</v>
      </c>
      <c r="C518" s="37" t="s">
        <v>3423</v>
      </c>
    </row>
    <row r="519" spans="1:3" x14ac:dyDescent="0.25">
      <c r="A519" s="37">
        <v>1212358</v>
      </c>
      <c r="B519" s="53">
        <v>-911454.4</v>
      </c>
      <c r="C519" s="37" t="s">
        <v>3423</v>
      </c>
    </row>
    <row r="520" spans="1:3" x14ac:dyDescent="0.25">
      <c r="A520" s="37">
        <v>1212557</v>
      </c>
      <c r="B520" s="53">
        <v>-117096</v>
      </c>
      <c r="C520" s="37" t="s">
        <v>3423</v>
      </c>
    </row>
    <row r="521" spans="1:3" x14ac:dyDescent="0.25">
      <c r="A521" s="37">
        <v>1212681</v>
      </c>
      <c r="B521" s="53">
        <v>-355610.95</v>
      </c>
      <c r="C521" s="37" t="s">
        <v>3423</v>
      </c>
    </row>
    <row r="522" spans="1:3" x14ac:dyDescent="0.25">
      <c r="A522" s="37">
        <v>1212858</v>
      </c>
      <c r="B522" s="53">
        <v>-158691</v>
      </c>
      <c r="C522" s="37" t="s">
        <v>3423</v>
      </c>
    </row>
    <row r="523" spans="1:3" x14ac:dyDescent="0.25">
      <c r="A523" s="37">
        <v>1213407</v>
      </c>
      <c r="B523" s="53">
        <v>-24180</v>
      </c>
      <c r="C523" s="37" t="s">
        <v>3423</v>
      </c>
    </row>
    <row r="524" spans="1:3" x14ac:dyDescent="0.25">
      <c r="A524" s="37">
        <v>1213452</v>
      </c>
      <c r="B524" s="53">
        <v>-21600</v>
      </c>
      <c r="C524" s="37" t="s">
        <v>3423</v>
      </c>
    </row>
    <row r="525" spans="1:3" x14ac:dyDescent="0.25">
      <c r="A525" s="37">
        <v>1213471</v>
      </c>
      <c r="B525" s="53">
        <v>-116885.83</v>
      </c>
      <c r="C525" s="37" t="s">
        <v>3423</v>
      </c>
    </row>
    <row r="526" spans="1:3" x14ac:dyDescent="0.25">
      <c r="A526" s="37">
        <v>1213537</v>
      </c>
      <c r="B526" s="53">
        <v>-221000</v>
      </c>
      <c r="C526" s="37" t="s">
        <v>3423</v>
      </c>
    </row>
    <row r="527" spans="1:3" x14ac:dyDescent="0.25">
      <c r="A527" s="37">
        <v>1213547</v>
      </c>
      <c r="B527" s="53">
        <v>-830999.88</v>
      </c>
      <c r="C527" s="37" t="s">
        <v>3423</v>
      </c>
    </row>
    <row r="528" spans="1:3" x14ac:dyDescent="0.25">
      <c r="A528" s="37">
        <v>1213553</v>
      </c>
      <c r="B528" s="53">
        <v>-518031</v>
      </c>
      <c r="C528" s="37" t="s">
        <v>3423</v>
      </c>
    </row>
    <row r="529" spans="1:3" x14ac:dyDescent="0.25">
      <c r="A529" s="37">
        <v>1213555</v>
      </c>
      <c r="B529" s="53">
        <v>-249864</v>
      </c>
      <c r="C529" s="37" t="s">
        <v>3423</v>
      </c>
    </row>
    <row r="530" spans="1:3" x14ac:dyDescent="0.25">
      <c r="A530" s="37">
        <v>1213658</v>
      </c>
      <c r="B530" s="53">
        <v>-14670</v>
      </c>
      <c r="C530" s="37" t="s">
        <v>3423</v>
      </c>
    </row>
    <row r="531" spans="1:3" x14ac:dyDescent="0.25">
      <c r="A531" s="37">
        <v>1213683</v>
      </c>
      <c r="B531" s="53">
        <v>-1257252</v>
      </c>
      <c r="C531" s="37" t="s">
        <v>3423</v>
      </c>
    </row>
    <row r="532" spans="1:3" x14ac:dyDescent="0.25">
      <c r="A532" s="37">
        <v>1213757</v>
      </c>
      <c r="B532" s="53">
        <v>-18072</v>
      </c>
      <c r="C532" s="37" t="s">
        <v>3423</v>
      </c>
    </row>
    <row r="533" spans="1:3" x14ac:dyDescent="0.25">
      <c r="A533" s="37">
        <v>1213883</v>
      </c>
      <c r="B533" s="53">
        <v>-420313</v>
      </c>
      <c r="C533" s="37" t="s">
        <v>3423</v>
      </c>
    </row>
    <row r="534" spans="1:3" x14ac:dyDescent="0.25">
      <c r="A534" s="37">
        <v>1213948</v>
      </c>
      <c r="B534" s="53">
        <v>-254961</v>
      </c>
      <c r="C534" s="37" t="s">
        <v>3423</v>
      </c>
    </row>
    <row r="535" spans="1:3" x14ac:dyDescent="0.25">
      <c r="A535" s="37">
        <v>1213968</v>
      </c>
      <c r="B535" s="53">
        <v>-81180</v>
      </c>
      <c r="C535" s="37" t="s">
        <v>3423</v>
      </c>
    </row>
    <row r="536" spans="1:3" x14ac:dyDescent="0.25">
      <c r="A536" s="37">
        <v>1214119</v>
      </c>
      <c r="B536" s="53">
        <v>-73634</v>
      </c>
      <c r="C536" s="37" t="s">
        <v>3423</v>
      </c>
    </row>
    <row r="537" spans="1:3" x14ac:dyDescent="0.25">
      <c r="A537" s="37">
        <v>1214211</v>
      </c>
      <c r="B537" s="53">
        <v>-326580</v>
      </c>
      <c r="C537" s="37" t="s">
        <v>3423</v>
      </c>
    </row>
    <row r="538" spans="1:3" x14ac:dyDescent="0.25">
      <c r="A538" s="37">
        <v>1214333</v>
      </c>
      <c r="B538" s="53">
        <v>-146331</v>
      </c>
      <c r="C538" s="37" t="s">
        <v>3423</v>
      </c>
    </row>
    <row r="539" spans="1:3" x14ac:dyDescent="0.25">
      <c r="A539" s="37">
        <v>1214626</v>
      </c>
      <c r="B539" s="53">
        <v>-201564</v>
      </c>
      <c r="C539" s="37" t="s">
        <v>3423</v>
      </c>
    </row>
    <row r="540" spans="1:3" x14ac:dyDescent="0.25">
      <c r="A540" s="37">
        <v>1214738</v>
      </c>
      <c r="B540" s="53">
        <v>-3661940.32</v>
      </c>
      <c r="C540" s="37" t="s">
        <v>3423</v>
      </c>
    </row>
    <row r="541" spans="1:3" x14ac:dyDescent="0.25">
      <c r="A541" s="37">
        <v>1214739</v>
      </c>
      <c r="B541" s="53">
        <v>-1052517.3600000001</v>
      </c>
      <c r="C541" s="37" t="s">
        <v>3423</v>
      </c>
    </row>
    <row r="542" spans="1:3" x14ac:dyDescent="0.25">
      <c r="A542" s="37">
        <v>1214740</v>
      </c>
      <c r="B542" s="53">
        <v>-338667.6</v>
      </c>
      <c r="C542" s="37" t="s">
        <v>3423</v>
      </c>
    </row>
    <row r="543" spans="1:3" x14ac:dyDescent="0.25">
      <c r="A543" s="37">
        <v>1214747</v>
      </c>
      <c r="B543" s="53">
        <v>-495622.2</v>
      </c>
      <c r="C543" s="37" t="s">
        <v>3423</v>
      </c>
    </row>
    <row r="544" spans="1:3" x14ac:dyDescent="0.25">
      <c r="A544" s="37">
        <v>1214795</v>
      </c>
      <c r="B544" s="53">
        <v>-342659.95</v>
      </c>
      <c r="C544" s="37" t="s">
        <v>3423</v>
      </c>
    </row>
    <row r="545" spans="1:3" x14ac:dyDescent="0.25">
      <c r="A545" s="37">
        <v>1214836</v>
      </c>
      <c r="B545" s="53">
        <v>-9087.6</v>
      </c>
      <c r="C545" s="37" t="s">
        <v>3423</v>
      </c>
    </row>
    <row r="546" spans="1:3" x14ac:dyDescent="0.25">
      <c r="A546" s="37">
        <v>1215181</v>
      </c>
      <c r="B546" s="53">
        <v>-78546</v>
      </c>
      <c r="C546" s="37" t="s">
        <v>3423</v>
      </c>
    </row>
    <row r="547" spans="1:3" x14ac:dyDescent="0.25">
      <c r="A547" s="37">
        <v>1215291</v>
      </c>
      <c r="B547" s="53">
        <v>-644748</v>
      </c>
      <c r="C547" s="37" t="s">
        <v>3423</v>
      </c>
    </row>
    <row r="548" spans="1:3" x14ac:dyDescent="0.25">
      <c r="A548" s="37">
        <v>1215395</v>
      </c>
      <c r="B548" s="53">
        <v>-100000</v>
      </c>
      <c r="C548" s="37" t="s">
        <v>3423</v>
      </c>
    </row>
    <row r="549" spans="1:3" x14ac:dyDescent="0.25">
      <c r="A549" s="37">
        <v>1215541</v>
      </c>
      <c r="B549" s="53">
        <v>-94552</v>
      </c>
      <c r="C549" s="37" t="s">
        <v>3423</v>
      </c>
    </row>
    <row r="550" spans="1:3" x14ac:dyDescent="0.25">
      <c r="A550" s="37">
        <v>1215547</v>
      </c>
      <c r="B550" s="53">
        <v>-15000</v>
      </c>
      <c r="C550" s="37" t="s">
        <v>3423</v>
      </c>
    </row>
    <row r="551" spans="1:3" x14ac:dyDescent="0.25">
      <c r="A551" s="37">
        <v>1215795</v>
      </c>
      <c r="B551" s="53">
        <v>-1269074.3999999999</v>
      </c>
      <c r="C551" s="37" t="s">
        <v>3423</v>
      </c>
    </row>
    <row r="552" spans="1:3" x14ac:dyDescent="0.25">
      <c r="A552" s="37">
        <v>1216032</v>
      </c>
      <c r="B552" s="53">
        <v>-162726.79</v>
      </c>
      <c r="C552" s="37" t="s">
        <v>3423</v>
      </c>
    </row>
    <row r="553" spans="1:3" x14ac:dyDescent="0.25">
      <c r="A553" s="37">
        <v>1216091</v>
      </c>
      <c r="B553" s="53">
        <v>-6548163.46</v>
      </c>
      <c r="C553" s="37" t="s">
        <v>3423</v>
      </c>
    </row>
    <row r="554" spans="1:3" x14ac:dyDescent="0.25">
      <c r="A554" s="37">
        <v>1216148</v>
      </c>
      <c r="B554" s="53">
        <v>-9424860.7699999996</v>
      </c>
      <c r="C554" s="37" t="s">
        <v>3423</v>
      </c>
    </row>
    <row r="555" spans="1:3" x14ac:dyDescent="0.25">
      <c r="A555" s="37">
        <v>1216256</v>
      </c>
      <c r="B555" s="53">
        <v>-4727835.83</v>
      </c>
      <c r="C555" s="37" t="s">
        <v>3423</v>
      </c>
    </row>
    <row r="556" spans="1:3" x14ac:dyDescent="0.25">
      <c r="A556" s="37">
        <v>1216383</v>
      </c>
      <c r="B556" s="53">
        <v>-5407141.75</v>
      </c>
      <c r="C556" s="37" t="s">
        <v>3423</v>
      </c>
    </row>
    <row r="557" spans="1:3" x14ac:dyDescent="0.25">
      <c r="A557" s="37">
        <v>1216384</v>
      </c>
      <c r="B557" s="53">
        <v>-361622.47</v>
      </c>
      <c r="C557" s="37" t="s">
        <v>3423</v>
      </c>
    </row>
    <row r="558" spans="1:3" x14ac:dyDescent="0.25">
      <c r="A558" s="37">
        <v>1216646</v>
      </c>
      <c r="B558" s="53">
        <v>-135216</v>
      </c>
      <c r="C558" s="37" t="s">
        <v>3423</v>
      </c>
    </row>
    <row r="559" spans="1:3" x14ac:dyDescent="0.25">
      <c r="A559" s="37">
        <v>1216656</v>
      </c>
      <c r="B559" s="53">
        <v>-1596006.23</v>
      </c>
      <c r="C559" s="37" t="s">
        <v>3423</v>
      </c>
    </row>
    <row r="560" spans="1:3" x14ac:dyDescent="0.25">
      <c r="A560" s="37">
        <v>1216667</v>
      </c>
      <c r="B560" s="53">
        <v>-67523296.739999995</v>
      </c>
      <c r="C560" s="37" t="s">
        <v>3423</v>
      </c>
    </row>
    <row r="561" spans="1:3" x14ac:dyDescent="0.25">
      <c r="A561" s="37">
        <v>1216670</v>
      </c>
      <c r="B561" s="53">
        <v>-1384015.8</v>
      </c>
      <c r="C561" s="37" t="s">
        <v>3423</v>
      </c>
    </row>
    <row r="562" spans="1:3" x14ac:dyDescent="0.25">
      <c r="A562" s="37">
        <v>1216703</v>
      </c>
      <c r="B562" s="53">
        <v>-2802360.28</v>
      </c>
      <c r="C562" s="37" t="s">
        <v>3423</v>
      </c>
    </row>
    <row r="563" spans="1:3" x14ac:dyDescent="0.25">
      <c r="A563" s="37">
        <v>1216704</v>
      </c>
      <c r="B563" s="53">
        <v>-280837.8</v>
      </c>
      <c r="C563" s="37" t="s">
        <v>3423</v>
      </c>
    </row>
    <row r="564" spans="1:3" x14ac:dyDescent="0.25">
      <c r="A564" s="37">
        <v>1216706</v>
      </c>
      <c r="B564" s="53">
        <v>-28579.200000000001</v>
      </c>
      <c r="C564" s="37" t="s">
        <v>3423</v>
      </c>
    </row>
    <row r="565" spans="1:3" x14ac:dyDescent="0.25">
      <c r="A565" s="37">
        <v>1216971</v>
      </c>
      <c r="B565" s="53">
        <v>-14688</v>
      </c>
      <c r="C565" s="37" t="s">
        <v>3423</v>
      </c>
    </row>
    <row r="566" spans="1:3" x14ac:dyDescent="0.25">
      <c r="A566" s="37">
        <v>1217118</v>
      </c>
      <c r="B566" s="53">
        <v>-9434197.5299999993</v>
      </c>
      <c r="C566" s="37" t="s">
        <v>3423</v>
      </c>
    </row>
    <row r="567" spans="1:3" x14ac:dyDescent="0.25">
      <c r="A567" s="37">
        <v>1217127</v>
      </c>
      <c r="B567" s="53">
        <v>-103096.95</v>
      </c>
      <c r="C567" s="37" t="s">
        <v>3423</v>
      </c>
    </row>
    <row r="568" spans="1:3" x14ac:dyDescent="0.25">
      <c r="A568" s="37">
        <v>1217358</v>
      </c>
      <c r="B568" s="53">
        <v>-774</v>
      </c>
      <c r="C568" s="37" t="s">
        <v>3423</v>
      </c>
    </row>
    <row r="569" spans="1:3" x14ac:dyDescent="0.25">
      <c r="A569" s="37">
        <v>1217414</v>
      </c>
      <c r="B569" s="53">
        <v>-11550006.220000001</v>
      </c>
      <c r="C569" s="37" t="s">
        <v>3423</v>
      </c>
    </row>
    <row r="570" spans="1:3" x14ac:dyDescent="0.25">
      <c r="A570" s="37">
        <v>1217417</v>
      </c>
      <c r="B570" s="53">
        <v>-623279</v>
      </c>
      <c r="C570" s="37" t="s">
        <v>3423</v>
      </c>
    </row>
    <row r="571" spans="1:3" x14ac:dyDescent="0.25">
      <c r="A571" s="37">
        <v>1217434</v>
      </c>
      <c r="B571" s="53">
        <v>-375456</v>
      </c>
      <c r="C571" s="37" t="s">
        <v>3423</v>
      </c>
    </row>
    <row r="572" spans="1:3" x14ac:dyDescent="0.25">
      <c r="A572" s="37">
        <v>1217537</v>
      </c>
      <c r="B572" s="53">
        <v>-275125853.11000001</v>
      </c>
      <c r="C572" s="37" t="s">
        <v>3423</v>
      </c>
    </row>
    <row r="573" spans="1:3" x14ac:dyDescent="0.25">
      <c r="A573" s="37">
        <v>1217803</v>
      </c>
      <c r="B573" s="53">
        <v>-292635.46000000002</v>
      </c>
      <c r="C573" s="37" t="s">
        <v>3423</v>
      </c>
    </row>
    <row r="574" spans="1:3" x14ac:dyDescent="0.25">
      <c r="A574" s="37">
        <v>1217995</v>
      </c>
      <c r="B574" s="53">
        <v>-11400</v>
      </c>
      <c r="C574" s="37" t="s">
        <v>3423</v>
      </c>
    </row>
    <row r="575" spans="1:3" x14ac:dyDescent="0.25">
      <c r="A575" s="37">
        <v>1218482</v>
      </c>
      <c r="B575" s="53">
        <v>-147202</v>
      </c>
      <c r="C575" s="37" t="s">
        <v>3423</v>
      </c>
    </row>
    <row r="576" spans="1:3" x14ac:dyDescent="0.25">
      <c r="A576" s="37">
        <v>1218550</v>
      </c>
      <c r="B576" s="53">
        <v>-432227.86</v>
      </c>
      <c r="C576" s="37" t="s">
        <v>3423</v>
      </c>
    </row>
    <row r="577" spans="1:3" x14ac:dyDescent="0.25">
      <c r="A577" s="37">
        <v>1218574</v>
      </c>
      <c r="B577" s="53">
        <v>-1590842.71</v>
      </c>
      <c r="C577" s="37" t="s">
        <v>3423</v>
      </c>
    </row>
    <row r="578" spans="1:3" x14ac:dyDescent="0.25">
      <c r="A578" s="37">
        <v>1218655</v>
      </c>
      <c r="B578" s="53">
        <v>-1454682</v>
      </c>
      <c r="C578" s="37" t="s">
        <v>3423</v>
      </c>
    </row>
    <row r="579" spans="1:3" x14ac:dyDescent="0.25">
      <c r="A579" s="37">
        <v>1218757</v>
      </c>
      <c r="B579" s="53">
        <v>-4290772.1500000004</v>
      </c>
      <c r="C579" s="37" t="s">
        <v>3423</v>
      </c>
    </row>
    <row r="580" spans="1:3" x14ac:dyDescent="0.25">
      <c r="A580" s="37">
        <v>1218762</v>
      </c>
      <c r="B580" s="53">
        <v>-360864</v>
      </c>
      <c r="C580" s="37" t="s">
        <v>3423</v>
      </c>
    </row>
    <row r="581" spans="1:3" x14ac:dyDescent="0.25">
      <c r="A581" s="37">
        <v>1218823</v>
      </c>
      <c r="B581" s="53">
        <v>-10486314.359999999</v>
      </c>
      <c r="C581" s="37" t="s">
        <v>3423</v>
      </c>
    </row>
    <row r="582" spans="1:3" x14ac:dyDescent="0.25">
      <c r="A582" s="37">
        <v>1218825</v>
      </c>
      <c r="B582" s="53">
        <v>-5762631</v>
      </c>
      <c r="C582" s="37" t="s">
        <v>3423</v>
      </c>
    </row>
    <row r="583" spans="1:3" x14ac:dyDescent="0.25">
      <c r="A583" s="37">
        <v>1218839</v>
      </c>
      <c r="B583" s="53">
        <v>-232016.4</v>
      </c>
      <c r="C583" s="37" t="s">
        <v>3423</v>
      </c>
    </row>
    <row r="584" spans="1:3" x14ac:dyDescent="0.25">
      <c r="A584" s="37">
        <v>1219415</v>
      </c>
      <c r="B584" s="53">
        <v>-60196.800000000003</v>
      </c>
      <c r="C584" s="37" t="s">
        <v>3423</v>
      </c>
    </row>
    <row r="585" spans="1:3" x14ac:dyDescent="0.25">
      <c r="A585" s="37">
        <v>1219422</v>
      </c>
      <c r="B585" s="53">
        <v>-290550</v>
      </c>
      <c r="C585" s="37" t="s">
        <v>3423</v>
      </c>
    </row>
    <row r="586" spans="1:3" x14ac:dyDescent="0.25">
      <c r="A586" s="37">
        <v>1219524</v>
      </c>
      <c r="B586" s="53">
        <v>-11826</v>
      </c>
      <c r="C586" s="37" t="s">
        <v>3423</v>
      </c>
    </row>
    <row r="587" spans="1:3" x14ac:dyDescent="0.25">
      <c r="A587" s="37">
        <v>1219541</v>
      </c>
      <c r="B587" s="53">
        <v>-361325.29</v>
      </c>
      <c r="C587" s="37" t="s">
        <v>3423</v>
      </c>
    </row>
    <row r="588" spans="1:3" x14ac:dyDescent="0.25">
      <c r="A588" s="37">
        <v>1219680</v>
      </c>
      <c r="B588" s="53">
        <v>-668881.81999999995</v>
      </c>
      <c r="C588" s="37" t="s">
        <v>3423</v>
      </c>
    </row>
    <row r="589" spans="1:3" x14ac:dyDescent="0.25">
      <c r="A589" s="37">
        <v>1219980</v>
      </c>
      <c r="B589" s="53">
        <v>-44495600</v>
      </c>
      <c r="C589" s="37" t="s">
        <v>3423</v>
      </c>
    </row>
    <row r="590" spans="1:3" x14ac:dyDescent="0.25">
      <c r="A590" s="37">
        <v>1220113</v>
      </c>
      <c r="B590" s="53">
        <v>-2952</v>
      </c>
      <c r="C590" s="37" t="s">
        <v>3423</v>
      </c>
    </row>
    <row r="591" spans="1:3" x14ac:dyDescent="0.25">
      <c r="A591" s="37">
        <v>1220115</v>
      </c>
      <c r="B591" s="53">
        <v>-180671.94</v>
      </c>
      <c r="C591" s="37" t="s">
        <v>3423</v>
      </c>
    </row>
    <row r="592" spans="1:3" x14ac:dyDescent="0.25">
      <c r="A592" s="37">
        <v>1220234</v>
      </c>
      <c r="B592" s="53">
        <v>-556046.26</v>
      </c>
      <c r="C592" s="37" t="s">
        <v>3423</v>
      </c>
    </row>
    <row r="593" spans="1:3" x14ac:dyDescent="0.25">
      <c r="A593" s="37">
        <v>1220278</v>
      </c>
      <c r="B593" s="53">
        <v>-447642</v>
      </c>
      <c r="C593" s="37" t="s">
        <v>3423</v>
      </c>
    </row>
    <row r="594" spans="1:3" x14ac:dyDescent="0.25">
      <c r="A594" s="37">
        <v>1220385</v>
      </c>
      <c r="B594" s="53">
        <v>-72458</v>
      </c>
      <c r="C594" s="37" t="s">
        <v>3423</v>
      </c>
    </row>
    <row r="595" spans="1:3" x14ac:dyDescent="0.25">
      <c r="A595" s="37">
        <v>1220398</v>
      </c>
      <c r="B595" s="53">
        <v>-254635</v>
      </c>
      <c r="C595" s="37" t="s">
        <v>3423</v>
      </c>
    </row>
    <row r="596" spans="1:3" x14ac:dyDescent="0.25">
      <c r="A596" s="37">
        <v>1220454</v>
      </c>
      <c r="B596" s="53">
        <v>-35987</v>
      </c>
      <c r="C596" s="37" t="s">
        <v>3423</v>
      </c>
    </row>
    <row r="597" spans="1:3" x14ac:dyDescent="0.25">
      <c r="A597" s="37">
        <v>1220639</v>
      </c>
      <c r="B597" s="53">
        <v>-815570.88</v>
      </c>
      <c r="C597" s="37" t="s">
        <v>3423</v>
      </c>
    </row>
    <row r="598" spans="1:3" x14ac:dyDescent="0.25">
      <c r="A598" s="37">
        <v>1220751</v>
      </c>
      <c r="B598" s="53">
        <v>-415922.77</v>
      </c>
      <c r="C598" s="37" t="s">
        <v>3423</v>
      </c>
    </row>
    <row r="599" spans="1:3" x14ac:dyDescent="0.25">
      <c r="A599" s="37">
        <v>1220784</v>
      </c>
      <c r="B599" s="53">
        <v>-190740</v>
      </c>
      <c r="C599" s="37" t="s">
        <v>3423</v>
      </c>
    </row>
    <row r="600" spans="1:3" x14ac:dyDescent="0.25">
      <c r="A600" s="37">
        <v>1220813</v>
      </c>
      <c r="B600" s="53">
        <v>-1002205.17</v>
      </c>
      <c r="C600" s="37" t="s">
        <v>3423</v>
      </c>
    </row>
    <row r="601" spans="1:3" x14ac:dyDescent="0.25">
      <c r="A601" s="37">
        <v>1221227</v>
      </c>
      <c r="B601" s="53">
        <v>-1881606.8</v>
      </c>
      <c r="C601" s="37" t="s">
        <v>3423</v>
      </c>
    </row>
    <row r="602" spans="1:3" x14ac:dyDescent="0.25">
      <c r="A602" s="37">
        <v>1221318</v>
      </c>
      <c r="B602" s="53">
        <v>-4914</v>
      </c>
      <c r="C602" s="37" t="s">
        <v>3423</v>
      </c>
    </row>
    <row r="603" spans="1:3" x14ac:dyDescent="0.25">
      <c r="A603" s="37">
        <v>1221321</v>
      </c>
      <c r="B603" s="53">
        <v>-229794.09</v>
      </c>
      <c r="C603" s="37" t="s">
        <v>3423</v>
      </c>
    </row>
    <row r="604" spans="1:3" x14ac:dyDescent="0.25">
      <c r="A604" s="37">
        <v>1221324</v>
      </c>
      <c r="B604" s="53">
        <v>-400000</v>
      </c>
      <c r="C604" s="37" t="s">
        <v>3423</v>
      </c>
    </row>
    <row r="605" spans="1:3" x14ac:dyDescent="0.25">
      <c r="A605" s="37">
        <v>1221325</v>
      </c>
      <c r="B605" s="53">
        <v>-668852</v>
      </c>
      <c r="C605" s="37" t="s">
        <v>3423</v>
      </c>
    </row>
    <row r="606" spans="1:3" x14ac:dyDescent="0.25">
      <c r="A606" s="37">
        <v>1221334</v>
      </c>
      <c r="B606" s="53">
        <v>-577314.4</v>
      </c>
      <c r="C606" s="37" t="s">
        <v>3423</v>
      </c>
    </row>
    <row r="607" spans="1:3" x14ac:dyDescent="0.25">
      <c r="A607" s="37">
        <v>1221417</v>
      </c>
      <c r="B607" s="53">
        <v>-2338082.4</v>
      </c>
      <c r="C607" s="37" t="s">
        <v>3423</v>
      </c>
    </row>
    <row r="608" spans="1:3" x14ac:dyDescent="0.25">
      <c r="A608" s="37">
        <v>1221449</v>
      </c>
      <c r="B608" s="53">
        <v>-1687918</v>
      </c>
      <c r="C608" s="37" t="s">
        <v>3423</v>
      </c>
    </row>
    <row r="609" spans="1:3" x14ac:dyDescent="0.25">
      <c r="A609" s="37">
        <v>1221575</v>
      </c>
      <c r="B609" s="53">
        <v>-10830983.48</v>
      </c>
      <c r="C609" s="37" t="s">
        <v>3423</v>
      </c>
    </row>
    <row r="610" spans="1:3" x14ac:dyDescent="0.25">
      <c r="A610" s="37">
        <v>1221699</v>
      </c>
      <c r="B610" s="53">
        <v>-424110</v>
      </c>
      <c r="C610" s="37" t="s">
        <v>3423</v>
      </c>
    </row>
    <row r="611" spans="1:3" x14ac:dyDescent="0.25">
      <c r="A611" s="37">
        <v>1221936</v>
      </c>
      <c r="B611" s="53">
        <v>-31945094.280000001</v>
      </c>
      <c r="C611" s="37" t="s">
        <v>3423</v>
      </c>
    </row>
    <row r="612" spans="1:3" x14ac:dyDescent="0.25">
      <c r="A612" s="37">
        <v>1222002</v>
      </c>
      <c r="B612" s="53">
        <v>-221291.95</v>
      </c>
      <c r="C612" s="37" t="s">
        <v>3423</v>
      </c>
    </row>
    <row r="613" spans="1:3" x14ac:dyDescent="0.25">
      <c r="A613" s="37">
        <v>1222053</v>
      </c>
      <c r="B613" s="53">
        <v>-186295.4</v>
      </c>
      <c r="C613" s="37" t="s">
        <v>3423</v>
      </c>
    </row>
    <row r="614" spans="1:3" x14ac:dyDescent="0.25">
      <c r="A614" s="37">
        <v>1222054</v>
      </c>
      <c r="B614" s="53">
        <v>-38773.199999999997</v>
      </c>
      <c r="C614" s="37" t="s">
        <v>3423</v>
      </c>
    </row>
    <row r="615" spans="1:3" x14ac:dyDescent="0.25">
      <c r="A615" s="37">
        <v>1222055</v>
      </c>
      <c r="B615" s="53">
        <v>-489499.8</v>
      </c>
      <c r="C615" s="37" t="s">
        <v>3423</v>
      </c>
    </row>
    <row r="616" spans="1:3" x14ac:dyDescent="0.25">
      <c r="A616" s="37">
        <v>1222186</v>
      </c>
      <c r="B616" s="53">
        <v>-18720</v>
      </c>
      <c r="C616" s="37" t="s">
        <v>3423</v>
      </c>
    </row>
    <row r="617" spans="1:3" x14ac:dyDescent="0.25">
      <c r="A617" s="37">
        <v>1222193</v>
      </c>
      <c r="B617" s="53">
        <v>-83000</v>
      </c>
      <c r="C617" s="37" t="s">
        <v>3423</v>
      </c>
    </row>
    <row r="618" spans="1:3" x14ac:dyDescent="0.25">
      <c r="A618" s="37">
        <v>1222293</v>
      </c>
      <c r="B618" s="53">
        <v>-239862.63</v>
      </c>
      <c r="C618" s="37" t="s">
        <v>3423</v>
      </c>
    </row>
    <row r="619" spans="1:3" x14ac:dyDescent="0.25">
      <c r="A619" s="37">
        <v>1222427</v>
      </c>
      <c r="B619" s="53">
        <v>-180881.95</v>
      </c>
      <c r="C619" s="37" t="s">
        <v>3423</v>
      </c>
    </row>
    <row r="620" spans="1:3" x14ac:dyDescent="0.25">
      <c r="A620" s="37">
        <v>1222467</v>
      </c>
      <c r="B620" s="53">
        <v>-54000</v>
      </c>
      <c r="C620" s="37" t="s">
        <v>3423</v>
      </c>
    </row>
    <row r="621" spans="1:3" x14ac:dyDescent="0.25">
      <c r="A621" s="37">
        <v>1222720</v>
      </c>
      <c r="B621" s="53">
        <v>-1369019.96</v>
      </c>
      <c r="C621" s="37" t="s">
        <v>3423</v>
      </c>
    </row>
    <row r="622" spans="1:3" x14ac:dyDescent="0.25">
      <c r="A622" s="37">
        <v>1222735</v>
      </c>
      <c r="B622" s="53">
        <v>-174407.6</v>
      </c>
      <c r="C622" s="37" t="s">
        <v>3423</v>
      </c>
    </row>
    <row r="623" spans="1:3" x14ac:dyDescent="0.25">
      <c r="A623" s="37">
        <v>1222770</v>
      </c>
      <c r="B623" s="53">
        <v>-242900</v>
      </c>
      <c r="C623" s="37" t="s">
        <v>3423</v>
      </c>
    </row>
    <row r="624" spans="1:3" x14ac:dyDescent="0.25">
      <c r="A624" s="37">
        <v>1222771</v>
      </c>
      <c r="B624" s="53">
        <v>-90000</v>
      </c>
      <c r="C624" s="37" t="s">
        <v>3423</v>
      </c>
    </row>
    <row r="625" spans="1:3" x14ac:dyDescent="0.25">
      <c r="A625" s="37">
        <v>1222832</v>
      </c>
      <c r="B625" s="53">
        <v>-6300</v>
      </c>
      <c r="C625" s="37" t="s">
        <v>3423</v>
      </c>
    </row>
    <row r="626" spans="1:3" x14ac:dyDescent="0.25">
      <c r="A626" s="37">
        <v>1222855</v>
      </c>
      <c r="B626" s="53">
        <v>-1124781</v>
      </c>
      <c r="C626" s="37" t="s">
        <v>3423</v>
      </c>
    </row>
    <row r="627" spans="1:3" x14ac:dyDescent="0.25">
      <c r="A627" s="37">
        <v>1222950</v>
      </c>
      <c r="B627" s="53">
        <v>-137647</v>
      </c>
      <c r="C627" s="37" t="s">
        <v>3423</v>
      </c>
    </row>
    <row r="628" spans="1:3" x14ac:dyDescent="0.25">
      <c r="A628" s="37">
        <v>1222957</v>
      </c>
      <c r="B628" s="53">
        <v>-527600</v>
      </c>
      <c r="C628" s="37" t="s">
        <v>3423</v>
      </c>
    </row>
    <row r="629" spans="1:3" x14ac:dyDescent="0.25">
      <c r="A629" s="37">
        <v>1223079</v>
      </c>
      <c r="B629" s="53">
        <v>-378826</v>
      </c>
      <c r="C629" s="37" t="s">
        <v>3423</v>
      </c>
    </row>
    <row r="630" spans="1:3" x14ac:dyDescent="0.25">
      <c r="A630" s="37">
        <v>1223169</v>
      </c>
      <c r="B630" s="53">
        <v>-2505860</v>
      </c>
      <c r="C630" s="37" t="s">
        <v>3423</v>
      </c>
    </row>
    <row r="631" spans="1:3" x14ac:dyDescent="0.25">
      <c r="A631" s="37">
        <v>1223450</v>
      </c>
      <c r="B631" s="53">
        <v>-263724</v>
      </c>
      <c r="C631" s="37" t="s">
        <v>3423</v>
      </c>
    </row>
    <row r="632" spans="1:3" x14ac:dyDescent="0.25">
      <c r="A632" s="37">
        <v>1223614</v>
      </c>
      <c r="B632" s="53">
        <v>-57600</v>
      </c>
      <c r="C632" s="37" t="s">
        <v>3423</v>
      </c>
    </row>
    <row r="633" spans="1:3" x14ac:dyDescent="0.25">
      <c r="A633" s="37">
        <v>1223623</v>
      </c>
      <c r="B633" s="53">
        <v>-571348.80000000005</v>
      </c>
      <c r="C633" s="37" t="s">
        <v>3423</v>
      </c>
    </row>
    <row r="634" spans="1:3" x14ac:dyDescent="0.25">
      <c r="A634" s="37">
        <v>1223696</v>
      </c>
      <c r="B634" s="53">
        <v>-15618</v>
      </c>
      <c r="C634" s="37" t="s">
        <v>3423</v>
      </c>
    </row>
    <row r="635" spans="1:3" x14ac:dyDescent="0.25">
      <c r="A635" s="37">
        <v>1223747</v>
      </c>
      <c r="B635" s="53">
        <v>-3840859.08</v>
      </c>
      <c r="C635" s="37" t="s">
        <v>3423</v>
      </c>
    </row>
    <row r="636" spans="1:3" x14ac:dyDescent="0.25">
      <c r="A636" s="37">
        <v>1223863</v>
      </c>
      <c r="B636" s="53">
        <v>-1554342</v>
      </c>
      <c r="C636" s="37" t="s">
        <v>3423</v>
      </c>
    </row>
    <row r="637" spans="1:3" x14ac:dyDescent="0.25">
      <c r="A637" s="37">
        <v>1223912</v>
      </c>
      <c r="B637" s="53">
        <v>-6048</v>
      </c>
      <c r="C637" s="37" t="s">
        <v>3423</v>
      </c>
    </row>
    <row r="638" spans="1:3" x14ac:dyDescent="0.25">
      <c r="A638" s="37">
        <v>1223971</v>
      </c>
      <c r="B638" s="53">
        <v>-24146</v>
      </c>
      <c r="C638" s="37" t="s">
        <v>3423</v>
      </c>
    </row>
    <row r="639" spans="1:3" x14ac:dyDescent="0.25">
      <c r="A639" s="37">
        <v>1223993</v>
      </c>
      <c r="B639" s="53">
        <v>-221591.9</v>
      </c>
      <c r="C639" s="37" t="s">
        <v>3423</v>
      </c>
    </row>
    <row r="640" spans="1:3" x14ac:dyDescent="0.25">
      <c r="A640" s="37">
        <v>1224030</v>
      </c>
      <c r="B640" s="53">
        <v>-11520</v>
      </c>
      <c r="C640" s="37" t="s">
        <v>3423</v>
      </c>
    </row>
    <row r="641" spans="1:3" x14ac:dyDescent="0.25">
      <c r="A641" s="37">
        <v>1224285</v>
      </c>
      <c r="B641" s="53">
        <v>-392832</v>
      </c>
      <c r="C641" s="37" t="s">
        <v>3423</v>
      </c>
    </row>
    <row r="642" spans="1:3" x14ac:dyDescent="0.25">
      <c r="A642" s="37">
        <v>1224397</v>
      </c>
      <c r="B642" s="53">
        <v>-127548</v>
      </c>
      <c r="C642" s="37" t="s">
        <v>3423</v>
      </c>
    </row>
    <row r="643" spans="1:3" x14ac:dyDescent="0.25">
      <c r="A643" s="37">
        <v>1224399</v>
      </c>
      <c r="B643" s="53">
        <v>-5338852.08</v>
      </c>
      <c r="C643" s="37" t="s">
        <v>3423</v>
      </c>
    </row>
    <row r="644" spans="1:3" x14ac:dyDescent="0.25">
      <c r="A644" s="37">
        <v>1224407</v>
      </c>
      <c r="B644" s="53">
        <v>-361832</v>
      </c>
      <c r="C644" s="37" t="s">
        <v>3423</v>
      </c>
    </row>
    <row r="645" spans="1:3" x14ac:dyDescent="0.25">
      <c r="A645" s="37">
        <v>1224437</v>
      </c>
      <c r="B645" s="53">
        <v>-247350</v>
      </c>
      <c r="C645" s="37" t="s">
        <v>3423</v>
      </c>
    </row>
    <row r="646" spans="1:3" x14ac:dyDescent="0.25">
      <c r="A646" s="37">
        <v>1224447</v>
      </c>
      <c r="B646" s="53">
        <v>-51996</v>
      </c>
      <c r="C646" s="37" t="s">
        <v>3423</v>
      </c>
    </row>
    <row r="647" spans="1:3" x14ac:dyDescent="0.25">
      <c r="A647" s="37">
        <v>1224519</v>
      </c>
      <c r="B647" s="53">
        <v>-218112</v>
      </c>
      <c r="C647" s="37" t="s">
        <v>3423</v>
      </c>
    </row>
    <row r="648" spans="1:3" x14ac:dyDescent="0.25">
      <c r="A648" s="37">
        <v>1224633</v>
      </c>
      <c r="B648" s="53">
        <v>-3935854.73</v>
      </c>
      <c r="C648" s="37" t="s">
        <v>3423</v>
      </c>
    </row>
    <row r="649" spans="1:3" x14ac:dyDescent="0.25">
      <c r="A649" s="37">
        <v>1224634</v>
      </c>
      <c r="B649" s="53">
        <v>-193175.02</v>
      </c>
      <c r="C649" s="37" t="s">
        <v>3423</v>
      </c>
    </row>
    <row r="650" spans="1:3" x14ac:dyDescent="0.25">
      <c r="A650" s="37">
        <v>1224702</v>
      </c>
      <c r="B650" s="53">
        <v>-172210</v>
      </c>
      <c r="C650" s="37" t="s">
        <v>3423</v>
      </c>
    </row>
    <row r="651" spans="1:3" x14ac:dyDescent="0.25">
      <c r="A651" s="37">
        <v>1224848</v>
      </c>
      <c r="B651" s="53">
        <v>-8425610.1899999995</v>
      </c>
      <c r="C651" s="37" t="s">
        <v>3423</v>
      </c>
    </row>
    <row r="652" spans="1:3" x14ac:dyDescent="0.25">
      <c r="A652" s="37">
        <v>1225026</v>
      </c>
      <c r="B652" s="53">
        <v>-124976</v>
      </c>
      <c r="C652" s="37" t="s">
        <v>3423</v>
      </c>
    </row>
    <row r="653" spans="1:3" x14ac:dyDescent="0.25">
      <c r="A653" s="37">
        <v>1225313</v>
      </c>
      <c r="B653" s="53">
        <v>-109236</v>
      </c>
      <c r="C653" s="37" t="s">
        <v>3423</v>
      </c>
    </row>
    <row r="654" spans="1:3" x14ac:dyDescent="0.25">
      <c r="A654" s="37">
        <v>1225373</v>
      </c>
      <c r="B654" s="53">
        <v>-68208</v>
      </c>
      <c r="C654" s="37" t="s">
        <v>3423</v>
      </c>
    </row>
    <row r="655" spans="1:3" x14ac:dyDescent="0.25">
      <c r="A655" s="37">
        <v>1225591</v>
      </c>
      <c r="B655" s="53">
        <v>190740</v>
      </c>
      <c r="C655" s="37" t="s">
        <v>3423</v>
      </c>
    </row>
    <row r="656" spans="1:3" x14ac:dyDescent="0.25">
      <c r="A656" s="37">
        <v>1225723</v>
      </c>
      <c r="B656" s="53">
        <v>-3842</v>
      </c>
      <c r="C656" s="37" t="s">
        <v>3423</v>
      </c>
    </row>
    <row r="657" spans="1:3" x14ac:dyDescent="0.25">
      <c r="A657" s="37">
        <v>1225776</v>
      </c>
      <c r="B657" s="53">
        <v>-330564</v>
      </c>
      <c r="C657" s="37" t="s">
        <v>3423</v>
      </c>
    </row>
    <row r="658" spans="1:3" x14ac:dyDescent="0.25">
      <c r="A658" s="37">
        <v>1225790</v>
      </c>
      <c r="B658" s="53">
        <v>-30000</v>
      </c>
      <c r="C658" s="37" t="s">
        <v>3423</v>
      </c>
    </row>
    <row r="659" spans="1:3" x14ac:dyDescent="0.25">
      <c r="A659" s="37">
        <v>1225830</v>
      </c>
      <c r="B659" s="53">
        <v>-921123</v>
      </c>
      <c r="C659" s="37" t="s">
        <v>3423</v>
      </c>
    </row>
    <row r="660" spans="1:3" x14ac:dyDescent="0.25">
      <c r="A660" s="37">
        <v>1225838</v>
      </c>
      <c r="B660" s="53">
        <v>-11934</v>
      </c>
      <c r="C660" s="37" t="s">
        <v>3423</v>
      </c>
    </row>
    <row r="661" spans="1:3" x14ac:dyDescent="0.25">
      <c r="A661" s="37">
        <v>1225962</v>
      </c>
      <c r="B661" s="53">
        <v>-61471.199999999997</v>
      </c>
      <c r="C661" s="37" t="s">
        <v>3423</v>
      </c>
    </row>
    <row r="662" spans="1:3" x14ac:dyDescent="0.25">
      <c r="A662" s="37">
        <v>1225972</v>
      </c>
      <c r="B662" s="53">
        <v>-88272</v>
      </c>
      <c r="C662" s="37" t="s">
        <v>3423</v>
      </c>
    </row>
    <row r="663" spans="1:3" x14ac:dyDescent="0.25">
      <c r="A663" s="37">
        <v>1226030</v>
      </c>
      <c r="B663" s="53">
        <v>-51120.02</v>
      </c>
      <c r="C663" s="37" t="s">
        <v>3423</v>
      </c>
    </row>
    <row r="664" spans="1:3" x14ac:dyDescent="0.25">
      <c r="A664" s="37">
        <v>1226033</v>
      </c>
      <c r="B664" s="53">
        <v>-900000</v>
      </c>
      <c r="C664" s="37" t="s">
        <v>3423</v>
      </c>
    </row>
    <row r="665" spans="1:3" x14ac:dyDescent="0.25">
      <c r="A665" s="37">
        <v>1226034</v>
      </c>
      <c r="B665" s="53">
        <v>-1584593.47</v>
      </c>
      <c r="C665" s="37" t="s">
        <v>3423</v>
      </c>
    </row>
    <row r="666" spans="1:3" x14ac:dyDescent="0.25">
      <c r="A666" s="37">
        <v>1226192</v>
      </c>
      <c r="B666" s="53">
        <v>-18360</v>
      </c>
      <c r="C666" s="37" t="s">
        <v>3423</v>
      </c>
    </row>
    <row r="667" spans="1:3" x14ac:dyDescent="0.25">
      <c r="A667" s="37">
        <v>1226202</v>
      </c>
      <c r="B667" s="53">
        <v>-782331.43</v>
      </c>
      <c r="C667" s="37" t="s">
        <v>3423</v>
      </c>
    </row>
    <row r="668" spans="1:3" x14ac:dyDescent="0.25">
      <c r="A668" s="37">
        <v>1226204</v>
      </c>
      <c r="B668" s="53">
        <v>-1735002</v>
      </c>
      <c r="C668" s="37" t="s">
        <v>3423</v>
      </c>
    </row>
    <row r="669" spans="1:3" x14ac:dyDescent="0.25">
      <c r="A669" s="37">
        <v>1226209</v>
      </c>
      <c r="B669" s="53">
        <v>-352112</v>
      </c>
      <c r="C669" s="37" t="s">
        <v>3423</v>
      </c>
    </row>
    <row r="670" spans="1:3" x14ac:dyDescent="0.25">
      <c r="A670" s="37">
        <v>1226210</v>
      </c>
      <c r="B670" s="53">
        <v>-41354.94</v>
      </c>
      <c r="C670" s="37" t="s">
        <v>3423</v>
      </c>
    </row>
    <row r="671" spans="1:3" x14ac:dyDescent="0.25">
      <c r="A671" s="37">
        <v>1226346</v>
      </c>
      <c r="B671" s="53">
        <v>-1158319.2</v>
      </c>
      <c r="C671" s="37" t="s">
        <v>3423</v>
      </c>
    </row>
    <row r="672" spans="1:3" x14ac:dyDescent="0.25">
      <c r="A672" s="37">
        <v>1226433</v>
      </c>
      <c r="B672" s="53">
        <v>-178320</v>
      </c>
      <c r="C672" s="37" t="s">
        <v>3423</v>
      </c>
    </row>
    <row r="673" spans="1:3" x14ac:dyDescent="0.25">
      <c r="A673" s="37">
        <v>1226514</v>
      </c>
      <c r="B673" s="53">
        <v>-1087364.8</v>
      </c>
      <c r="C673" s="37" t="s">
        <v>3423</v>
      </c>
    </row>
    <row r="674" spans="1:3" x14ac:dyDescent="0.25">
      <c r="A674" s="37">
        <v>1226515</v>
      </c>
      <c r="B674" s="53">
        <v>-24450393.829999998</v>
      </c>
      <c r="C674" s="37" t="s">
        <v>3423</v>
      </c>
    </row>
    <row r="675" spans="1:3" x14ac:dyDescent="0.25">
      <c r="A675" s="37">
        <v>1226523</v>
      </c>
      <c r="B675" s="53">
        <v>-179000</v>
      </c>
      <c r="C675" s="37" t="s">
        <v>3423</v>
      </c>
    </row>
    <row r="676" spans="1:3" x14ac:dyDescent="0.25">
      <c r="A676" s="37">
        <v>1226570</v>
      </c>
      <c r="B676" s="53">
        <v>-6592821.5999999996</v>
      </c>
      <c r="C676" s="37" t="s">
        <v>3423</v>
      </c>
    </row>
    <row r="677" spans="1:3" x14ac:dyDescent="0.25">
      <c r="A677" s="37">
        <v>1226784</v>
      </c>
      <c r="B677" s="53">
        <v>-74754</v>
      </c>
      <c r="C677" s="37" t="s">
        <v>3423</v>
      </c>
    </row>
    <row r="678" spans="1:3" x14ac:dyDescent="0.25">
      <c r="A678" s="37">
        <v>1226873</v>
      </c>
      <c r="B678" s="53">
        <v>-4860</v>
      </c>
      <c r="C678" s="37" t="s">
        <v>3423</v>
      </c>
    </row>
    <row r="679" spans="1:3" x14ac:dyDescent="0.25">
      <c r="A679" s="37">
        <v>1226875</v>
      </c>
      <c r="B679" s="53">
        <v>-62776344.020000003</v>
      </c>
      <c r="C679" s="37" t="s">
        <v>3423</v>
      </c>
    </row>
    <row r="680" spans="1:3" x14ac:dyDescent="0.25">
      <c r="A680" s="37">
        <v>1226947</v>
      </c>
      <c r="B680" s="53">
        <v>-234595.20000000001</v>
      </c>
      <c r="C680" s="37" t="s">
        <v>3423</v>
      </c>
    </row>
    <row r="681" spans="1:3" x14ac:dyDescent="0.25">
      <c r="A681" s="37">
        <v>1227010</v>
      </c>
      <c r="B681" s="53">
        <v>-1893380.26</v>
      </c>
      <c r="C681" s="37" t="s">
        <v>3423</v>
      </c>
    </row>
    <row r="682" spans="1:3" x14ac:dyDescent="0.25">
      <c r="A682" s="37">
        <v>1227032</v>
      </c>
      <c r="B682" s="53">
        <v>-82508</v>
      </c>
      <c r="C682" s="37" t="s">
        <v>3423</v>
      </c>
    </row>
    <row r="683" spans="1:3" x14ac:dyDescent="0.25">
      <c r="A683" s="37">
        <v>1227047</v>
      </c>
      <c r="B683" s="53">
        <v>-156979.20000000001</v>
      </c>
      <c r="C683" s="37" t="s">
        <v>3423</v>
      </c>
    </row>
    <row r="684" spans="1:3" x14ac:dyDescent="0.25">
      <c r="A684" s="37">
        <v>1227108</v>
      </c>
      <c r="B684" s="53">
        <v>-193036</v>
      </c>
      <c r="C684" s="37" t="s">
        <v>3423</v>
      </c>
    </row>
    <row r="685" spans="1:3" x14ac:dyDescent="0.25">
      <c r="A685" s="37">
        <v>1227157</v>
      </c>
      <c r="B685" s="53">
        <v>-187587</v>
      </c>
      <c r="C685" s="37" t="s">
        <v>3423</v>
      </c>
    </row>
    <row r="686" spans="1:3" x14ac:dyDescent="0.25">
      <c r="A686" s="37">
        <v>1227173</v>
      </c>
      <c r="B686" s="53">
        <v>-70012.800000000003</v>
      </c>
      <c r="C686" s="37" t="s">
        <v>3423</v>
      </c>
    </row>
    <row r="687" spans="1:3" x14ac:dyDescent="0.25">
      <c r="A687" s="37">
        <v>1227491</v>
      </c>
      <c r="B687" s="53">
        <v>-294870.59000000003</v>
      </c>
      <c r="C687" s="37" t="s">
        <v>3423</v>
      </c>
    </row>
    <row r="688" spans="1:3" x14ac:dyDescent="0.25">
      <c r="A688" s="37">
        <v>1227570</v>
      </c>
      <c r="B688" s="53">
        <v>-35000</v>
      </c>
      <c r="C688" s="37" t="s">
        <v>3423</v>
      </c>
    </row>
    <row r="689" spans="1:3" x14ac:dyDescent="0.25">
      <c r="A689" s="37">
        <v>1227583</v>
      </c>
      <c r="B689" s="53">
        <v>45852</v>
      </c>
      <c r="C689" s="37" t="s">
        <v>3423</v>
      </c>
    </row>
    <row r="690" spans="1:3" x14ac:dyDescent="0.25">
      <c r="A690" s="37">
        <v>1227613</v>
      </c>
      <c r="B690" s="53">
        <v>-13871.14</v>
      </c>
      <c r="C690" s="37" t="s">
        <v>3423</v>
      </c>
    </row>
    <row r="691" spans="1:3" x14ac:dyDescent="0.25">
      <c r="A691" s="37">
        <v>1227640</v>
      </c>
      <c r="B691" s="53">
        <v>-5000</v>
      </c>
      <c r="C691" s="37" t="s">
        <v>3423</v>
      </c>
    </row>
    <row r="692" spans="1:3" x14ac:dyDescent="0.25">
      <c r="A692" s="37">
        <v>1227704</v>
      </c>
      <c r="B692" s="53">
        <v>-594907.81999999995</v>
      </c>
      <c r="C692" s="37" t="s">
        <v>3423</v>
      </c>
    </row>
    <row r="693" spans="1:3" x14ac:dyDescent="0.25">
      <c r="A693" s="37">
        <v>1227780</v>
      </c>
      <c r="B693" s="53">
        <v>-26688</v>
      </c>
      <c r="C693" s="37" t="s">
        <v>3423</v>
      </c>
    </row>
    <row r="694" spans="1:3" x14ac:dyDescent="0.25">
      <c r="A694" s="37">
        <v>1227922</v>
      </c>
      <c r="B694" s="53">
        <v>-13860</v>
      </c>
      <c r="C694" s="37" t="s">
        <v>3423</v>
      </c>
    </row>
    <row r="695" spans="1:3" x14ac:dyDescent="0.25">
      <c r="A695" s="37">
        <v>1227987</v>
      </c>
      <c r="B695" s="53">
        <v>-22134.2</v>
      </c>
      <c r="C695" s="37" t="s">
        <v>3423</v>
      </c>
    </row>
    <row r="696" spans="1:3" x14ac:dyDescent="0.25">
      <c r="A696" s="37">
        <v>1228059</v>
      </c>
      <c r="B696" s="53">
        <v>-4618263.12</v>
      </c>
      <c r="C696" s="37" t="s">
        <v>3423</v>
      </c>
    </row>
    <row r="697" spans="1:3" x14ac:dyDescent="0.25">
      <c r="A697" s="37">
        <v>1228103</v>
      </c>
      <c r="B697" s="53">
        <v>-35760</v>
      </c>
      <c r="C697" s="37" t="s">
        <v>3423</v>
      </c>
    </row>
    <row r="698" spans="1:3" x14ac:dyDescent="0.25">
      <c r="A698" s="37">
        <v>1228120</v>
      </c>
      <c r="B698" s="53">
        <v>-22397.71</v>
      </c>
      <c r="C698" s="37" t="s">
        <v>3423</v>
      </c>
    </row>
    <row r="699" spans="1:3" x14ac:dyDescent="0.25">
      <c r="A699" s="37">
        <v>1228173</v>
      </c>
      <c r="B699" s="53">
        <v>-156498</v>
      </c>
      <c r="C699" s="37" t="s">
        <v>3423</v>
      </c>
    </row>
    <row r="700" spans="1:3" x14ac:dyDescent="0.25">
      <c r="A700" s="37">
        <v>1228301</v>
      </c>
      <c r="B700" s="53">
        <v>-394042</v>
      </c>
      <c r="C700" s="37" t="s">
        <v>3423</v>
      </c>
    </row>
    <row r="701" spans="1:3" x14ac:dyDescent="0.25">
      <c r="A701" s="37">
        <v>1228361</v>
      </c>
      <c r="B701" s="53">
        <v>-225720</v>
      </c>
      <c r="C701" s="37" t="s">
        <v>3423</v>
      </c>
    </row>
    <row r="702" spans="1:3" x14ac:dyDescent="0.25">
      <c r="A702" s="37">
        <v>1228411</v>
      </c>
      <c r="B702" s="53">
        <v>-116448</v>
      </c>
      <c r="C702" s="37" t="s">
        <v>3423</v>
      </c>
    </row>
    <row r="703" spans="1:3" x14ac:dyDescent="0.25">
      <c r="A703" s="37">
        <v>1228449</v>
      </c>
      <c r="B703" s="53">
        <v>-6594</v>
      </c>
      <c r="C703" s="37" t="s">
        <v>3423</v>
      </c>
    </row>
    <row r="704" spans="1:3" x14ac:dyDescent="0.25">
      <c r="A704" s="37">
        <v>1228450</v>
      </c>
      <c r="B704" s="53">
        <v>-144208.71</v>
      </c>
      <c r="C704" s="37" t="s">
        <v>3423</v>
      </c>
    </row>
    <row r="705" spans="1:3" x14ac:dyDescent="0.25">
      <c r="A705" s="37">
        <v>1228502</v>
      </c>
      <c r="B705" s="53">
        <v>-282496</v>
      </c>
      <c r="C705" s="37" t="s">
        <v>3423</v>
      </c>
    </row>
    <row r="706" spans="1:3" x14ac:dyDescent="0.25">
      <c r="A706" s="37">
        <v>1228556</v>
      </c>
      <c r="B706" s="53">
        <v>-27714</v>
      </c>
      <c r="C706" s="37" t="s">
        <v>3423</v>
      </c>
    </row>
    <row r="707" spans="1:3" x14ac:dyDescent="0.25">
      <c r="A707" s="37">
        <v>1228574</v>
      </c>
      <c r="B707" s="53">
        <v>-94866</v>
      </c>
      <c r="C707" s="37" t="s">
        <v>3423</v>
      </c>
    </row>
    <row r="708" spans="1:3" x14ac:dyDescent="0.25">
      <c r="A708" s="37">
        <v>1228694</v>
      </c>
      <c r="B708" s="53">
        <v>-41738.5</v>
      </c>
      <c r="C708" s="37" t="s">
        <v>3423</v>
      </c>
    </row>
    <row r="709" spans="1:3" x14ac:dyDescent="0.25">
      <c r="A709" s="37">
        <v>1228729</v>
      </c>
      <c r="B709" s="53">
        <v>-326820</v>
      </c>
      <c r="C709" s="37" t="s">
        <v>3423</v>
      </c>
    </row>
    <row r="710" spans="1:3" x14ac:dyDescent="0.25">
      <c r="A710" s="37">
        <v>1228777</v>
      </c>
      <c r="B710" s="53">
        <v>-330304</v>
      </c>
      <c r="C710" s="37" t="s">
        <v>3423</v>
      </c>
    </row>
    <row r="711" spans="1:3" x14ac:dyDescent="0.25">
      <c r="A711" s="37">
        <v>1228827</v>
      </c>
      <c r="B711" s="53">
        <v>-20724</v>
      </c>
      <c r="C711" s="37" t="s">
        <v>3423</v>
      </c>
    </row>
    <row r="712" spans="1:3" x14ac:dyDescent="0.25">
      <c r="A712" s="37">
        <v>1228856</v>
      </c>
      <c r="B712" s="53">
        <v>-35560</v>
      </c>
      <c r="C712" s="37" t="s">
        <v>3423</v>
      </c>
    </row>
    <row r="713" spans="1:3" x14ac:dyDescent="0.25">
      <c r="A713" s="37">
        <v>1228875</v>
      </c>
      <c r="B713" s="53">
        <v>-6048</v>
      </c>
      <c r="C713" s="37" t="s">
        <v>3423</v>
      </c>
    </row>
    <row r="714" spans="1:3" x14ac:dyDescent="0.25">
      <c r="A714" s="37">
        <v>1228972</v>
      </c>
      <c r="B714" s="53">
        <v>-728355.6</v>
      </c>
      <c r="C714" s="37" t="s">
        <v>3423</v>
      </c>
    </row>
    <row r="715" spans="1:3" x14ac:dyDescent="0.25">
      <c r="A715" s="37">
        <v>1228985</v>
      </c>
      <c r="B715" s="53">
        <v>-235456</v>
      </c>
      <c r="C715" s="37" t="s">
        <v>3423</v>
      </c>
    </row>
    <row r="716" spans="1:3" x14ac:dyDescent="0.25">
      <c r="A716" s="37">
        <v>1229152</v>
      </c>
      <c r="B716" s="53">
        <v>-412526.81</v>
      </c>
      <c r="C716" s="37" t="s">
        <v>3423</v>
      </c>
    </row>
    <row r="717" spans="1:3" x14ac:dyDescent="0.25">
      <c r="A717" s="37">
        <v>1229207</v>
      </c>
      <c r="B717" s="53">
        <v>-48000</v>
      </c>
      <c r="C717" s="37" t="s">
        <v>3423</v>
      </c>
    </row>
    <row r="718" spans="1:3" x14ac:dyDescent="0.25">
      <c r="A718" s="37">
        <v>1229310</v>
      </c>
      <c r="B718" s="53">
        <v>-2454870</v>
      </c>
      <c r="C718" s="37" t="s">
        <v>3423</v>
      </c>
    </row>
    <row r="719" spans="1:3" x14ac:dyDescent="0.25">
      <c r="A719" s="37">
        <v>1229341</v>
      </c>
      <c r="B719" s="53">
        <v>-454182</v>
      </c>
      <c r="C719" s="37" t="s">
        <v>3423</v>
      </c>
    </row>
    <row r="720" spans="1:3" x14ac:dyDescent="0.25">
      <c r="A720" s="37">
        <v>1229488</v>
      </c>
      <c r="B720" s="53">
        <v>-109975.12</v>
      </c>
      <c r="C720" s="37" t="s">
        <v>3423</v>
      </c>
    </row>
    <row r="721" spans="1:3" x14ac:dyDescent="0.25">
      <c r="A721" s="37">
        <v>1229511</v>
      </c>
      <c r="B721" s="53">
        <v>-10000</v>
      </c>
      <c r="C721" s="37" t="s">
        <v>3423</v>
      </c>
    </row>
    <row r="722" spans="1:3" x14ac:dyDescent="0.25">
      <c r="A722" s="37">
        <v>1229562</v>
      </c>
      <c r="B722" s="53">
        <v>-54000</v>
      </c>
      <c r="C722" s="37" t="s">
        <v>3423</v>
      </c>
    </row>
    <row r="723" spans="1:3" x14ac:dyDescent="0.25">
      <c r="A723" s="37">
        <v>1229622</v>
      </c>
      <c r="B723" s="53">
        <v>-58848</v>
      </c>
      <c r="C723" s="37" t="s">
        <v>3423</v>
      </c>
    </row>
    <row r="724" spans="1:3" x14ac:dyDescent="0.25">
      <c r="A724" s="37">
        <v>1229746</v>
      </c>
      <c r="B724" s="53">
        <v>-5110342.0999999996</v>
      </c>
      <c r="C724" s="37" t="s">
        <v>3423</v>
      </c>
    </row>
    <row r="725" spans="1:3" x14ac:dyDescent="0.25">
      <c r="A725" s="37">
        <v>1229782</v>
      </c>
      <c r="B725" s="53">
        <v>-334464</v>
      </c>
      <c r="C725" s="37" t="s">
        <v>3423</v>
      </c>
    </row>
    <row r="726" spans="1:3" x14ac:dyDescent="0.25">
      <c r="A726" s="37">
        <v>1229904</v>
      </c>
      <c r="B726" s="53">
        <v>-1598770.86</v>
      </c>
      <c r="C726" s="37" t="s">
        <v>3423</v>
      </c>
    </row>
    <row r="727" spans="1:3" x14ac:dyDescent="0.25">
      <c r="A727" s="37">
        <v>1229907</v>
      </c>
      <c r="B727" s="53">
        <v>-40500</v>
      </c>
      <c r="C727" s="37" t="s">
        <v>3423</v>
      </c>
    </row>
    <row r="728" spans="1:3" x14ac:dyDescent="0.25">
      <c r="A728" s="37">
        <v>1229935</v>
      </c>
      <c r="B728" s="53">
        <v>-7392</v>
      </c>
      <c r="C728" s="37" t="s">
        <v>3423</v>
      </c>
    </row>
    <row r="729" spans="1:3" x14ac:dyDescent="0.25">
      <c r="A729" s="37">
        <v>1231089</v>
      </c>
      <c r="B729" s="53">
        <v>-52458</v>
      </c>
      <c r="C729" s="37" t="s">
        <v>3423</v>
      </c>
    </row>
    <row r="730" spans="1:3" x14ac:dyDescent="0.25">
      <c r="A730" s="37">
        <v>1231135</v>
      </c>
      <c r="B730" s="53">
        <v>-1013911.02</v>
      </c>
      <c r="C730" s="37" t="s">
        <v>3423</v>
      </c>
    </row>
    <row r="731" spans="1:3" x14ac:dyDescent="0.25">
      <c r="A731" s="37">
        <v>1231141</v>
      </c>
      <c r="B731" s="53">
        <v>-74170</v>
      </c>
      <c r="C731" s="37" t="s">
        <v>3423</v>
      </c>
    </row>
    <row r="732" spans="1:3" x14ac:dyDescent="0.25">
      <c r="A732" s="37">
        <v>1231164</v>
      </c>
      <c r="B732" s="53">
        <v>-175155</v>
      </c>
      <c r="C732" s="37" t="s">
        <v>3423</v>
      </c>
    </row>
    <row r="733" spans="1:3" x14ac:dyDescent="0.25">
      <c r="A733" s="37">
        <v>1231170</v>
      </c>
      <c r="B733" s="53">
        <v>-985260</v>
      </c>
      <c r="C733" s="37" t="s">
        <v>3423</v>
      </c>
    </row>
    <row r="734" spans="1:3" x14ac:dyDescent="0.25">
      <c r="A734" s="37">
        <v>1231306</v>
      </c>
      <c r="B734" s="53">
        <v>-174286.86</v>
      </c>
      <c r="C734" s="37" t="s">
        <v>3423</v>
      </c>
    </row>
    <row r="735" spans="1:3" x14ac:dyDescent="0.25">
      <c r="A735" s="37">
        <v>1231587</v>
      </c>
      <c r="B735" s="53">
        <v>-31614702.649999999</v>
      </c>
      <c r="C735" s="37" t="s">
        <v>3423</v>
      </c>
    </row>
    <row r="736" spans="1:3" x14ac:dyDescent="0.25">
      <c r="A736" s="37">
        <v>1231588</v>
      </c>
      <c r="B736" s="53">
        <v>-59682111.880000003</v>
      </c>
      <c r="C736" s="37" t="s">
        <v>3423</v>
      </c>
    </row>
    <row r="737" spans="1:3" x14ac:dyDescent="0.25">
      <c r="A737" s="37">
        <v>1231589</v>
      </c>
      <c r="B737" s="53">
        <v>-2735000</v>
      </c>
      <c r="C737" s="37" t="s">
        <v>3423</v>
      </c>
    </row>
    <row r="738" spans="1:3" x14ac:dyDescent="0.25">
      <c r="A738" s="37">
        <v>1231590</v>
      </c>
      <c r="B738" s="53">
        <v>-2720000</v>
      </c>
      <c r="C738" s="37" t="s">
        <v>3423</v>
      </c>
    </row>
    <row r="739" spans="1:3" x14ac:dyDescent="0.25">
      <c r="A739" s="37">
        <v>1231895</v>
      </c>
      <c r="B739" s="53">
        <v>-5391448.7300000004</v>
      </c>
      <c r="C739" s="37" t="s">
        <v>3423</v>
      </c>
    </row>
    <row r="740" spans="1:3" x14ac:dyDescent="0.25">
      <c r="A740" s="37">
        <v>1232940</v>
      </c>
      <c r="B740" s="53">
        <v>-8233268.7400000002</v>
      </c>
      <c r="C740" s="37" t="s">
        <v>3423</v>
      </c>
    </row>
    <row r="741" spans="1:3" x14ac:dyDescent="0.25">
      <c r="A741" s="37">
        <v>1233175</v>
      </c>
      <c r="B741" s="53">
        <v>-10248</v>
      </c>
      <c r="C741" s="37" t="s">
        <v>3423</v>
      </c>
    </row>
    <row r="742" spans="1:3" x14ac:dyDescent="0.25">
      <c r="A742" s="37">
        <v>1233179</v>
      </c>
      <c r="B742" s="53">
        <v>-159340.79999999999</v>
      </c>
      <c r="C742" s="37" t="s">
        <v>3423</v>
      </c>
    </row>
    <row r="743" spans="1:3" x14ac:dyDescent="0.25">
      <c r="A743" s="37">
        <v>1233197</v>
      </c>
      <c r="B743" s="53">
        <v>0</v>
      </c>
      <c r="C743" s="37" t="s">
        <v>3423</v>
      </c>
    </row>
    <row r="744" spans="1:3" x14ac:dyDescent="0.25">
      <c r="A744" s="37">
        <v>1233485</v>
      </c>
      <c r="B744" s="53">
        <v>-228582</v>
      </c>
      <c r="C744" s="37" t="s">
        <v>3423</v>
      </c>
    </row>
    <row r="745" spans="1:3" x14ac:dyDescent="0.25">
      <c r="A745" s="37">
        <v>1233724</v>
      </c>
      <c r="B745" s="53">
        <v>-19915.349999999999</v>
      </c>
      <c r="C745" s="37" t="s">
        <v>3423</v>
      </c>
    </row>
    <row r="746" spans="1:3" x14ac:dyDescent="0.25">
      <c r="A746" s="37">
        <v>1233780</v>
      </c>
      <c r="B746" s="53">
        <v>-6484099</v>
      </c>
      <c r="C746" s="37" t="s">
        <v>3423</v>
      </c>
    </row>
    <row r="747" spans="1:3" x14ac:dyDescent="0.25">
      <c r="A747" s="37">
        <v>1233791</v>
      </c>
      <c r="B747" s="53">
        <v>-40535.11</v>
      </c>
      <c r="C747" s="37" t="s">
        <v>3423</v>
      </c>
    </row>
    <row r="748" spans="1:3" x14ac:dyDescent="0.25">
      <c r="A748" s="37">
        <v>1233820</v>
      </c>
      <c r="B748" s="53">
        <v>-1569072.8</v>
      </c>
      <c r="C748" s="37" t="s">
        <v>3423</v>
      </c>
    </row>
    <row r="749" spans="1:3" x14ac:dyDescent="0.25">
      <c r="A749" s="37">
        <v>1234093</v>
      </c>
      <c r="B749" s="53">
        <v>-164544</v>
      </c>
      <c r="C749" s="37" t="s">
        <v>3423</v>
      </c>
    </row>
    <row r="750" spans="1:3" x14ac:dyDescent="0.25">
      <c r="A750" s="37">
        <v>1234132</v>
      </c>
      <c r="B750" s="53">
        <v>-230373</v>
      </c>
      <c r="C750" s="37" t="s">
        <v>3423</v>
      </c>
    </row>
    <row r="751" spans="1:3" x14ac:dyDescent="0.25">
      <c r="A751" s="37">
        <v>1234241</v>
      </c>
      <c r="B751" s="53">
        <v>-1012032</v>
      </c>
      <c r="C751" s="37" t="s">
        <v>3423</v>
      </c>
    </row>
    <row r="752" spans="1:3" x14ac:dyDescent="0.25">
      <c r="A752" s="37">
        <v>1234366</v>
      </c>
      <c r="B752" s="53">
        <v>-264708</v>
      </c>
      <c r="C752" s="37" t="s">
        <v>3423</v>
      </c>
    </row>
    <row r="753" spans="1:3" x14ac:dyDescent="0.25">
      <c r="A753" s="37">
        <v>1234420</v>
      </c>
      <c r="B753" s="53">
        <v>-46386</v>
      </c>
      <c r="C753" s="37" t="s">
        <v>3423</v>
      </c>
    </row>
    <row r="754" spans="1:3" x14ac:dyDescent="0.25">
      <c r="A754" s="37">
        <v>1234458</v>
      </c>
      <c r="B754" s="53">
        <v>-40020</v>
      </c>
      <c r="C754" s="37" t="s">
        <v>3423</v>
      </c>
    </row>
    <row r="755" spans="1:3" x14ac:dyDescent="0.25">
      <c r="A755" s="37">
        <v>1234500</v>
      </c>
      <c r="B755" s="53">
        <v>-1059379</v>
      </c>
      <c r="C755" s="37" t="s">
        <v>3423</v>
      </c>
    </row>
    <row r="756" spans="1:3" x14ac:dyDescent="0.25">
      <c r="A756" s="37">
        <v>1234552</v>
      </c>
      <c r="B756" s="53">
        <v>-430304.4</v>
      </c>
      <c r="C756" s="37" t="s">
        <v>3423</v>
      </c>
    </row>
    <row r="757" spans="1:3" x14ac:dyDescent="0.25">
      <c r="A757" s="37">
        <v>1234559</v>
      </c>
      <c r="B757" s="53">
        <v>-21360</v>
      </c>
      <c r="C757" s="37" t="s">
        <v>3423</v>
      </c>
    </row>
    <row r="758" spans="1:3" x14ac:dyDescent="0.25">
      <c r="A758" s="37">
        <v>1234614</v>
      </c>
      <c r="B758" s="53">
        <v>-159947</v>
      </c>
      <c r="C758" s="37" t="s">
        <v>3423</v>
      </c>
    </row>
    <row r="759" spans="1:3" x14ac:dyDescent="0.25">
      <c r="A759" s="37">
        <v>1234616</v>
      </c>
      <c r="B759" s="53">
        <v>-23400</v>
      </c>
      <c r="C759" s="37" t="s">
        <v>3423</v>
      </c>
    </row>
    <row r="760" spans="1:3" x14ac:dyDescent="0.25">
      <c r="A760" s="37">
        <v>1234660</v>
      </c>
      <c r="B760" s="53">
        <v>59266.6</v>
      </c>
      <c r="C760" s="37" t="s">
        <v>3423</v>
      </c>
    </row>
    <row r="761" spans="1:3" x14ac:dyDescent="0.25">
      <c r="A761" s="37">
        <v>1234774</v>
      </c>
      <c r="B761" s="53">
        <v>-148374.72</v>
      </c>
      <c r="C761" s="37" t="s">
        <v>3423</v>
      </c>
    </row>
    <row r="762" spans="1:3" x14ac:dyDescent="0.25">
      <c r="A762" s="37">
        <v>1234783</v>
      </c>
      <c r="B762" s="53">
        <v>-3742693.88</v>
      </c>
      <c r="C762" s="37" t="s">
        <v>3423</v>
      </c>
    </row>
    <row r="763" spans="1:3" x14ac:dyDescent="0.25">
      <c r="A763" s="37">
        <v>1234784</v>
      </c>
      <c r="B763" s="53">
        <v>-224922</v>
      </c>
      <c r="C763" s="37" t="s">
        <v>3423</v>
      </c>
    </row>
    <row r="764" spans="1:3" x14ac:dyDescent="0.25">
      <c r="A764" s="37">
        <v>1234818</v>
      </c>
      <c r="B764" s="53">
        <v>-603762.56999999995</v>
      </c>
      <c r="C764" s="37" t="s">
        <v>3423</v>
      </c>
    </row>
    <row r="765" spans="1:3" x14ac:dyDescent="0.25">
      <c r="A765" s="37">
        <v>1234970</v>
      </c>
      <c r="B765" s="53">
        <v>-6000</v>
      </c>
      <c r="C765" s="37" t="s">
        <v>3423</v>
      </c>
    </row>
    <row r="766" spans="1:3" x14ac:dyDescent="0.25">
      <c r="A766" s="37">
        <v>1235082</v>
      </c>
      <c r="B766" s="53">
        <v>-3917689.82</v>
      </c>
      <c r="C766" s="37" t="s">
        <v>3423</v>
      </c>
    </row>
    <row r="767" spans="1:3" x14ac:dyDescent="0.25">
      <c r="A767" s="37">
        <v>1235083</v>
      </c>
      <c r="B767" s="53">
        <v>-2524200</v>
      </c>
      <c r="C767" s="37" t="s">
        <v>3423</v>
      </c>
    </row>
    <row r="768" spans="1:3" x14ac:dyDescent="0.25">
      <c r="A768" s="37">
        <v>1235084</v>
      </c>
      <c r="B768" s="53">
        <v>-6615385.3499999996</v>
      </c>
      <c r="C768" s="37" t="s">
        <v>3423</v>
      </c>
    </row>
    <row r="769" spans="1:3" x14ac:dyDescent="0.25">
      <c r="A769" s="37">
        <v>1235111</v>
      </c>
      <c r="B769" s="53">
        <v>-960737</v>
      </c>
      <c r="C769" s="37" t="s">
        <v>3423</v>
      </c>
    </row>
    <row r="770" spans="1:3" x14ac:dyDescent="0.25">
      <c r="A770" s="37">
        <v>1235167</v>
      </c>
      <c r="B770" s="53">
        <v>-35475.58</v>
      </c>
      <c r="C770" s="37" t="s">
        <v>3423</v>
      </c>
    </row>
    <row r="771" spans="1:3" x14ac:dyDescent="0.25">
      <c r="A771" s="37">
        <v>1235188</v>
      </c>
      <c r="B771" s="53">
        <v>-133104</v>
      </c>
      <c r="C771" s="37" t="s">
        <v>3423</v>
      </c>
    </row>
    <row r="772" spans="1:3" x14ac:dyDescent="0.25">
      <c r="A772" s="37">
        <v>1235189</v>
      </c>
      <c r="B772" s="53">
        <v>-216720</v>
      </c>
      <c r="C772" s="37" t="s">
        <v>3423</v>
      </c>
    </row>
    <row r="773" spans="1:3" x14ac:dyDescent="0.25">
      <c r="A773" s="37">
        <v>1235223</v>
      </c>
      <c r="B773" s="53">
        <v>-613939</v>
      </c>
      <c r="C773" s="37" t="s">
        <v>3423</v>
      </c>
    </row>
    <row r="774" spans="1:3" x14ac:dyDescent="0.25">
      <c r="A774" s="37">
        <v>1235332</v>
      </c>
      <c r="B774" s="53">
        <v>-405995.4</v>
      </c>
      <c r="C774" s="37" t="s">
        <v>3423</v>
      </c>
    </row>
    <row r="775" spans="1:3" x14ac:dyDescent="0.25">
      <c r="A775" s="37">
        <v>1235417</v>
      </c>
      <c r="B775" s="53">
        <v>-67884</v>
      </c>
      <c r="C775" s="37" t="s">
        <v>3423</v>
      </c>
    </row>
    <row r="776" spans="1:3" x14ac:dyDescent="0.25">
      <c r="A776" s="37">
        <v>1235797</v>
      </c>
      <c r="B776" s="53">
        <v>-748857.12</v>
      </c>
      <c r="C776" s="37" t="s">
        <v>3423</v>
      </c>
    </row>
    <row r="777" spans="1:3" x14ac:dyDescent="0.25">
      <c r="A777" s="37">
        <v>1235969</v>
      </c>
      <c r="B777" s="53">
        <v>-264966</v>
      </c>
      <c r="C777" s="37" t="s">
        <v>3423</v>
      </c>
    </row>
    <row r="778" spans="1:3" x14ac:dyDescent="0.25">
      <c r="A778" s="37">
        <v>1236021</v>
      </c>
      <c r="B778" s="53">
        <v>-353104</v>
      </c>
      <c r="C778" s="37" t="s">
        <v>3423</v>
      </c>
    </row>
    <row r="779" spans="1:3" x14ac:dyDescent="0.25">
      <c r="A779" s="37">
        <v>1236062</v>
      </c>
      <c r="B779" s="53">
        <v>-83874</v>
      </c>
      <c r="C779" s="37" t="s">
        <v>3423</v>
      </c>
    </row>
    <row r="780" spans="1:3" x14ac:dyDescent="0.25">
      <c r="A780" s="37">
        <v>1236126</v>
      </c>
      <c r="B780" s="53">
        <v>-4633215.34</v>
      </c>
      <c r="C780" s="37" t="s">
        <v>3423</v>
      </c>
    </row>
    <row r="781" spans="1:3" x14ac:dyDescent="0.25">
      <c r="A781" s="37">
        <v>1236140</v>
      </c>
      <c r="B781" s="53">
        <v>-2152262.4</v>
      </c>
      <c r="C781" s="37" t="s">
        <v>3423</v>
      </c>
    </row>
    <row r="782" spans="1:3" x14ac:dyDescent="0.25">
      <c r="A782" s="37">
        <v>1236147</v>
      </c>
      <c r="B782" s="53">
        <v>-1133860.03</v>
      </c>
      <c r="C782" s="37" t="s">
        <v>3423</v>
      </c>
    </row>
    <row r="783" spans="1:3" x14ac:dyDescent="0.25">
      <c r="A783" s="37">
        <v>1236149</v>
      </c>
      <c r="B783" s="53">
        <v>-757340.8</v>
      </c>
      <c r="C783" s="37" t="s">
        <v>3423</v>
      </c>
    </row>
    <row r="784" spans="1:3" x14ac:dyDescent="0.25">
      <c r="A784" s="37">
        <v>1236178</v>
      </c>
      <c r="B784" s="53">
        <v>-15606</v>
      </c>
      <c r="C784" s="37" t="s">
        <v>3423</v>
      </c>
    </row>
    <row r="785" spans="1:3" x14ac:dyDescent="0.25">
      <c r="A785" s="37">
        <v>1236195</v>
      </c>
      <c r="B785" s="53">
        <v>-1398330</v>
      </c>
      <c r="C785" s="37" t="s">
        <v>3423</v>
      </c>
    </row>
    <row r="786" spans="1:3" x14ac:dyDescent="0.25">
      <c r="A786" s="37">
        <v>1236243</v>
      </c>
      <c r="B786" s="53">
        <v>-151134</v>
      </c>
      <c r="C786" s="37" t="s">
        <v>3423</v>
      </c>
    </row>
    <row r="787" spans="1:3" x14ac:dyDescent="0.25">
      <c r="A787" s="37">
        <v>1236409</v>
      </c>
      <c r="B787" s="53">
        <v>-43384</v>
      </c>
      <c r="C787" s="37" t="s">
        <v>3423</v>
      </c>
    </row>
    <row r="788" spans="1:3" x14ac:dyDescent="0.25">
      <c r="A788" s="37">
        <v>1236707</v>
      </c>
      <c r="B788" s="53">
        <v>-4140918.01</v>
      </c>
      <c r="C788" s="37" t="s">
        <v>3423</v>
      </c>
    </row>
    <row r="789" spans="1:3" x14ac:dyDescent="0.25">
      <c r="A789" s="37">
        <v>1236718</v>
      </c>
      <c r="B789" s="53">
        <v>-87723</v>
      </c>
      <c r="C789" s="37" t="s">
        <v>3423</v>
      </c>
    </row>
    <row r="790" spans="1:3" x14ac:dyDescent="0.25">
      <c r="A790" s="37">
        <v>1236748</v>
      </c>
      <c r="B790" s="53">
        <v>-3996240</v>
      </c>
      <c r="C790" s="37" t="s">
        <v>3423</v>
      </c>
    </row>
    <row r="791" spans="1:3" x14ac:dyDescent="0.25">
      <c r="A791" s="37">
        <v>1236763</v>
      </c>
      <c r="B791" s="53">
        <v>-406798</v>
      </c>
      <c r="C791" s="37" t="s">
        <v>3423</v>
      </c>
    </row>
    <row r="792" spans="1:3" x14ac:dyDescent="0.25">
      <c r="A792" s="37">
        <v>1236887</v>
      </c>
      <c r="B792" s="53">
        <v>-805253.72</v>
      </c>
      <c r="C792" s="37" t="s">
        <v>3423</v>
      </c>
    </row>
    <row r="793" spans="1:3" x14ac:dyDescent="0.25">
      <c r="A793" s="37">
        <v>1236890</v>
      </c>
      <c r="B793" s="53">
        <v>-487180.23</v>
      </c>
      <c r="C793" s="37" t="s">
        <v>3423</v>
      </c>
    </row>
    <row r="794" spans="1:3" x14ac:dyDescent="0.25">
      <c r="A794" s="37">
        <v>1237109</v>
      </c>
      <c r="B794" s="53">
        <v>-1500625.94</v>
      </c>
      <c r="C794" s="37" t="s">
        <v>3423</v>
      </c>
    </row>
    <row r="795" spans="1:3" x14ac:dyDescent="0.25">
      <c r="A795" s="37">
        <v>1237110</v>
      </c>
      <c r="B795" s="53">
        <v>-3000</v>
      </c>
      <c r="C795" s="37" t="s">
        <v>3423</v>
      </c>
    </row>
    <row r="796" spans="1:3" x14ac:dyDescent="0.25">
      <c r="A796" s="37">
        <v>1237112</v>
      </c>
      <c r="B796" s="53">
        <v>-1902179.88</v>
      </c>
      <c r="C796" s="37" t="s">
        <v>3423</v>
      </c>
    </row>
    <row r="797" spans="1:3" x14ac:dyDescent="0.25">
      <c r="A797" s="37">
        <v>1237244</v>
      </c>
      <c r="B797" s="53">
        <v>-79169</v>
      </c>
      <c r="C797" s="37" t="s">
        <v>3423</v>
      </c>
    </row>
    <row r="798" spans="1:3" x14ac:dyDescent="0.25">
      <c r="A798" s="37">
        <v>1237368</v>
      </c>
      <c r="B798" s="53">
        <v>-140327.4</v>
      </c>
      <c r="C798" s="37" t="s">
        <v>3423</v>
      </c>
    </row>
    <row r="799" spans="1:3" x14ac:dyDescent="0.25">
      <c r="A799" s="37">
        <v>1237369</v>
      </c>
      <c r="B799" s="53">
        <v>-434809.99</v>
      </c>
      <c r="C799" s="37" t="s">
        <v>3423</v>
      </c>
    </row>
    <row r="800" spans="1:3" x14ac:dyDescent="0.25">
      <c r="A800" s="37">
        <v>1237372</v>
      </c>
      <c r="B800" s="53">
        <v>-12864</v>
      </c>
      <c r="C800" s="37" t="s">
        <v>3423</v>
      </c>
    </row>
    <row r="801" spans="1:3" x14ac:dyDescent="0.25">
      <c r="A801" s="37">
        <v>1237429</v>
      </c>
      <c r="B801" s="53">
        <v>-1006131.6</v>
      </c>
      <c r="C801" s="37" t="s">
        <v>3423</v>
      </c>
    </row>
    <row r="802" spans="1:3" x14ac:dyDescent="0.25">
      <c r="A802" s="37">
        <v>1237478</v>
      </c>
      <c r="B802" s="53">
        <v>-7345</v>
      </c>
      <c r="C802" s="37" t="s">
        <v>3423</v>
      </c>
    </row>
    <row r="803" spans="1:3" x14ac:dyDescent="0.25">
      <c r="A803" s="37">
        <v>1237615</v>
      </c>
      <c r="B803" s="53">
        <v>-2226594</v>
      </c>
      <c r="C803" s="37" t="s">
        <v>3423</v>
      </c>
    </row>
    <row r="804" spans="1:3" x14ac:dyDescent="0.25">
      <c r="A804" s="37">
        <v>1237638</v>
      </c>
      <c r="B804" s="53">
        <v>180000</v>
      </c>
      <c r="C804" s="37" t="s">
        <v>3423</v>
      </c>
    </row>
    <row r="805" spans="1:3" x14ac:dyDescent="0.25">
      <c r="A805" s="37">
        <v>1237652</v>
      </c>
      <c r="B805" s="53">
        <v>-776375</v>
      </c>
      <c r="C805" s="37" t="s">
        <v>3423</v>
      </c>
    </row>
    <row r="806" spans="1:3" x14ac:dyDescent="0.25">
      <c r="A806" s="37">
        <v>1237680</v>
      </c>
      <c r="B806" s="53">
        <v>-742778</v>
      </c>
      <c r="C806" s="37" t="s">
        <v>3423</v>
      </c>
    </row>
    <row r="807" spans="1:3" x14ac:dyDescent="0.25">
      <c r="A807" s="37">
        <v>1237752</v>
      </c>
      <c r="B807" s="53">
        <v>-2514808.5699999998</v>
      </c>
      <c r="C807" s="37" t="s">
        <v>3423</v>
      </c>
    </row>
    <row r="808" spans="1:3" x14ac:dyDescent="0.25">
      <c r="A808" s="37">
        <v>1237760</v>
      </c>
      <c r="B808" s="53">
        <v>-114306.83</v>
      </c>
      <c r="C808" s="37" t="s">
        <v>3423</v>
      </c>
    </row>
    <row r="809" spans="1:3" x14ac:dyDescent="0.25">
      <c r="A809" s="37">
        <v>1237899</v>
      </c>
      <c r="B809" s="53">
        <v>-19944</v>
      </c>
      <c r="C809" s="37" t="s">
        <v>3423</v>
      </c>
    </row>
    <row r="810" spans="1:3" x14ac:dyDescent="0.25">
      <c r="A810" s="37">
        <v>1237969</v>
      </c>
      <c r="B810" s="53">
        <v>-29459</v>
      </c>
      <c r="C810" s="37" t="s">
        <v>3423</v>
      </c>
    </row>
    <row r="811" spans="1:3" x14ac:dyDescent="0.25">
      <c r="A811" s="37">
        <v>1237993</v>
      </c>
      <c r="B811" s="53">
        <v>-1768295.32</v>
      </c>
      <c r="C811" s="37" t="s">
        <v>3423</v>
      </c>
    </row>
    <row r="812" spans="1:3" x14ac:dyDescent="0.25">
      <c r="A812" s="37">
        <v>1238049</v>
      </c>
      <c r="B812" s="53">
        <v>-2024100</v>
      </c>
      <c r="C812" s="37" t="s">
        <v>3423</v>
      </c>
    </row>
    <row r="813" spans="1:3" x14ac:dyDescent="0.25">
      <c r="A813" s="37">
        <v>1238064</v>
      </c>
      <c r="B813" s="53">
        <v>-304198</v>
      </c>
      <c r="C813" s="37" t="s">
        <v>3423</v>
      </c>
    </row>
    <row r="814" spans="1:3" x14ac:dyDescent="0.25">
      <c r="A814" s="37">
        <v>1238196</v>
      </c>
      <c r="B814" s="53">
        <v>-228018</v>
      </c>
      <c r="C814" s="37" t="s">
        <v>3423</v>
      </c>
    </row>
    <row r="815" spans="1:3" x14ac:dyDescent="0.25">
      <c r="A815" s="37">
        <v>1238225</v>
      </c>
      <c r="B815" s="53">
        <v>-18624694.100000001</v>
      </c>
      <c r="C815" s="37" t="s">
        <v>3423</v>
      </c>
    </row>
    <row r="816" spans="1:3" x14ac:dyDescent="0.25">
      <c r="A816" s="37">
        <v>1238430</v>
      </c>
      <c r="B816" s="53">
        <v>-1850076.09</v>
      </c>
      <c r="C816" s="37" t="s">
        <v>3423</v>
      </c>
    </row>
    <row r="817" spans="1:3" x14ac:dyDescent="0.25">
      <c r="A817" s="37">
        <v>1238456</v>
      </c>
      <c r="B817" s="53">
        <v>-1392850.07</v>
      </c>
      <c r="C817" s="37" t="s">
        <v>3423</v>
      </c>
    </row>
    <row r="818" spans="1:3" x14ac:dyDescent="0.25">
      <c r="A818" s="37">
        <v>1238544</v>
      </c>
      <c r="B818" s="53">
        <v>-170088</v>
      </c>
      <c r="C818" s="37" t="s">
        <v>3423</v>
      </c>
    </row>
    <row r="819" spans="1:3" x14ac:dyDescent="0.25">
      <c r="A819" s="37">
        <v>1238651</v>
      </c>
      <c r="B819" s="53">
        <v>-154712.29</v>
      </c>
      <c r="C819" s="37" t="s">
        <v>3423</v>
      </c>
    </row>
    <row r="820" spans="1:3" x14ac:dyDescent="0.25">
      <c r="A820" s="37">
        <v>1238654</v>
      </c>
      <c r="B820" s="53">
        <v>-51300</v>
      </c>
      <c r="C820" s="37" t="s">
        <v>3423</v>
      </c>
    </row>
    <row r="821" spans="1:3" x14ac:dyDescent="0.25">
      <c r="A821" s="37">
        <v>1238695</v>
      </c>
      <c r="B821" s="53">
        <v>-3407545.96</v>
      </c>
      <c r="C821" s="37" t="s">
        <v>3423</v>
      </c>
    </row>
    <row r="822" spans="1:3" x14ac:dyDescent="0.25">
      <c r="A822" s="37">
        <v>1238696</v>
      </c>
      <c r="B822" s="53">
        <v>-50751188.850000001</v>
      </c>
      <c r="C822" s="37" t="s">
        <v>3423</v>
      </c>
    </row>
    <row r="823" spans="1:3" x14ac:dyDescent="0.25">
      <c r="A823" s="37">
        <v>1238764</v>
      </c>
      <c r="B823" s="53">
        <v>23400</v>
      </c>
      <c r="C823" s="37" t="s">
        <v>3423</v>
      </c>
    </row>
    <row r="824" spans="1:3" x14ac:dyDescent="0.25">
      <c r="A824" s="37">
        <v>1238805</v>
      </c>
      <c r="B824" s="53">
        <v>-28416</v>
      </c>
      <c r="C824" s="37" t="s">
        <v>3423</v>
      </c>
    </row>
    <row r="825" spans="1:3" x14ac:dyDescent="0.25">
      <c r="A825" s="37">
        <v>1238852</v>
      </c>
      <c r="B825" s="53">
        <v>-539083.24</v>
      </c>
      <c r="C825" s="37" t="s">
        <v>3423</v>
      </c>
    </row>
    <row r="826" spans="1:3" x14ac:dyDescent="0.25">
      <c r="A826" s="37">
        <v>1238853</v>
      </c>
      <c r="B826" s="53">
        <v>-7507468.6399999997</v>
      </c>
      <c r="C826" s="37" t="s">
        <v>3423</v>
      </c>
    </row>
    <row r="827" spans="1:3" x14ac:dyDescent="0.25">
      <c r="A827" s="37">
        <v>1238903</v>
      </c>
      <c r="B827" s="53">
        <v>-135725.6</v>
      </c>
      <c r="C827" s="37" t="s">
        <v>3423</v>
      </c>
    </row>
    <row r="828" spans="1:3" x14ac:dyDescent="0.25">
      <c r="A828" s="37">
        <v>1238988</v>
      </c>
      <c r="B828" s="53">
        <v>-5035581.78</v>
      </c>
      <c r="C828" s="37" t="s">
        <v>3423</v>
      </c>
    </row>
    <row r="829" spans="1:3" x14ac:dyDescent="0.25">
      <c r="A829" s="37">
        <v>1239104</v>
      </c>
      <c r="B829" s="53">
        <v>-11986200.060000001</v>
      </c>
      <c r="C829" s="37" t="s">
        <v>3423</v>
      </c>
    </row>
    <row r="830" spans="1:3" x14ac:dyDescent="0.25">
      <c r="A830" s="37">
        <v>1239112</v>
      </c>
      <c r="B830" s="53">
        <v>-750000</v>
      </c>
      <c r="C830" s="37" t="s">
        <v>3423</v>
      </c>
    </row>
    <row r="831" spans="1:3" x14ac:dyDescent="0.25">
      <c r="A831" s="37">
        <v>1239243</v>
      </c>
      <c r="B831" s="53">
        <v>-623211.98</v>
      </c>
      <c r="C831" s="37" t="s">
        <v>3423</v>
      </c>
    </row>
    <row r="832" spans="1:3" x14ac:dyDescent="0.25">
      <c r="A832" s="37">
        <v>1239267</v>
      </c>
      <c r="B832" s="53">
        <v>-675155.4</v>
      </c>
      <c r="C832" s="37" t="s">
        <v>3423</v>
      </c>
    </row>
    <row r="833" spans="1:3" x14ac:dyDescent="0.25">
      <c r="A833" s="37">
        <v>1239268</v>
      </c>
      <c r="B833" s="53">
        <v>-262594.43</v>
      </c>
      <c r="C833" s="37" t="s">
        <v>3423</v>
      </c>
    </row>
    <row r="834" spans="1:3" x14ac:dyDescent="0.25">
      <c r="A834" s="37">
        <v>1239282</v>
      </c>
      <c r="B834" s="53">
        <v>-76892</v>
      </c>
      <c r="C834" s="37" t="s">
        <v>3423</v>
      </c>
    </row>
    <row r="835" spans="1:3" x14ac:dyDescent="0.25">
      <c r="A835" s="37">
        <v>1239351</v>
      </c>
      <c r="B835" s="53">
        <v>-293760</v>
      </c>
      <c r="C835" s="37" t="s">
        <v>3423</v>
      </c>
    </row>
    <row r="836" spans="1:3" x14ac:dyDescent="0.25">
      <c r="A836" s="37">
        <v>1239449</v>
      </c>
      <c r="B836" s="53">
        <v>-118267.78</v>
      </c>
      <c r="C836" s="37" t="s">
        <v>3423</v>
      </c>
    </row>
    <row r="837" spans="1:3" x14ac:dyDescent="0.25">
      <c r="A837" s="37">
        <v>1239488</v>
      </c>
      <c r="B837" s="53">
        <v>-921177.59999999998</v>
      </c>
      <c r="C837" s="37" t="s">
        <v>3423</v>
      </c>
    </row>
    <row r="838" spans="1:3" x14ac:dyDescent="0.25">
      <c r="A838" s="37">
        <v>1239551</v>
      </c>
      <c r="B838" s="53">
        <v>-186400</v>
      </c>
      <c r="C838" s="37" t="s">
        <v>3423</v>
      </c>
    </row>
    <row r="839" spans="1:3" x14ac:dyDescent="0.25">
      <c r="A839" s="37">
        <v>1239594</v>
      </c>
      <c r="B839" s="53">
        <v>-35088</v>
      </c>
      <c r="C839" s="37" t="s">
        <v>3423</v>
      </c>
    </row>
    <row r="840" spans="1:3" x14ac:dyDescent="0.25">
      <c r="A840" s="37">
        <v>1239640</v>
      </c>
      <c r="B840" s="53">
        <v>-4615229</v>
      </c>
      <c r="C840" s="37" t="s">
        <v>3423</v>
      </c>
    </row>
    <row r="841" spans="1:3" x14ac:dyDescent="0.25">
      <c r="A841" s="37">
        <v>1239700</v>
      </c>
      <c r="B841" s="53">
        <v>-63456</v>
      </c>
      <c r="C841" s="37" t="s">
        <v>3423</v>
      </c>
    </row>
    <row r="842" spans="1:3" x14ac:dyDescent="0.25">
      <c r="A842" s="37">
        <v>1239792</v>
      </c>
      <c r="B842" s="53">
        <v>-597401.91</v>
      </c>
      <c r="C842" s="37" t="s">
        <v>3423</v>
      </c>
    </row>
    <row r="843" spans="1:3" x14ac:dyDescent="0.25">
      <c r="A843" s="37">
        <v>1239793</v>
      </c>
      <c r="B843" s="53">
        <v>-44922.16</v>
      </c>
      <c r="C843" s="37" t="s">
        <v>3423</v>
      </c>
    </row>
    <row r="844" spans="1:3" x14ac:dyDescent="0.25">
      <c r="A844" s="37">
        <v>1239915</v>
      </c>
      <c r="B844" s="53">
        <v>-78432</v>
      </c>
      <c r="C844" s="37" t="s">
        <v>3423</v>
      </c>
    </row>
    <row r="845" spans="1:3" x14ac:dyDescent="0.25">
      <c r="A845" s="37">
        <v>1239935</v>
      </c>
      <c r="B845" s="53">
        <v>-10000</v>
      </c>
      <c r="C845" s="37" t="s">
        <v>3423</v>
      </c>
    </row>
    <row r="846" spans="1:3" x14ac:dyDescent="0.25">
      <c r="A846" s="37">
        <v>1239954</v>
      </c>
      <c r="B846" s="53">
        <v>-357621</v>
      </c>
      <c r="C846" s="37" t="s">
        <v>3423</v>
      </c>
    </row>
    <row r="847" spans="1:3" x14ac:dyDescent="0.25">
      <c r="A847" s="37">
        <v>1239955</v>
      </c>
      <c r="B847" s="53">
        <v>-5040</v>
      </c>
      <c r="C847" s="37" t="s">
        <v>3423</v>
      </c>
    </row>
    <row r="848" spans="1:3" x14ac:dyDescent="0.25">
      <c r="A848" s="37">
        <v>1240008</v>
      </c>
      <c r="B848" s="53">
        <v>-12768</v>
      </c>
      <c r="C848" s="37" t="s">
        <v>3423</v>
      </c>
    </row>
    <row r="849" spans="1:3" x14ac:dyDescent="0.25">
      <c r="A849" s="37">
        <v>1240081</v>
      </c>
      <c r="B849" s="53">
        <v>-260430</v>
      </c>
      <c r="C849" s="37" t="s">
        <v>3423</v>
      </c>
    </row>
    <row r="850" spans="1:3" x14ac:dyDescent="0.25">
      <c r="A850" s="37">
        <v>1240117</v>
      </c>
      <c r="B850" s="53">
        <v>-60000</v>
      </c>
      <c r="C850" s="37" t="s">
        <v>3423</v>
      </c>
    </row>
    <row r="851" spans="1:3" x14ac:dyDescent="0.25">
      <c r="A851" s="37">
        <v>1240479</v>
      </c>
      <c r="B851" s="53">
        <v>-589896</v>
      </c>
      <c r="C851" s="37" t="s">
        <v>3423</v>
      </c>
    </row>
    <row r="852" spans="1:3" x14ac:dyDescent="0.25">
      <c r="A852" s="37">
        <v>1240542</v>
      </c>
      <c r="B852" s="53">
        <v>-6666292.8899999997</v>
      </c>
      <c r="C852" s="37" t="s">
        <v>3423</v>
      </c>
    </row>
    <row r="853" spans="1:3" x14ac:dyDescent="0.25">
      <c r="A853" s="37">
        <v>1240575</v>
      </c>
      <c r="B853" s="53">
        <v>-244144.66</v>
      </c>
      <c r="C853" s="37" t="s">
        <v>3423</v>
      </c>
    </row>
    <row r="854" spans="1:3" x14ac:dyDescent="0.25">
      <c r="A854" s="37">
        <v>1240576</v>
      </c>
      <c r="B854" s="53">
        <v>-156844.35999999999</v>
      </c>
      <c r="C854" s="37" t="s">
        <v>3423</v>
      </c>
    </row>
    <row r="855" spans="1:3" x14ac:dyDescent="0.25">
      <c r="A855" s="37">
        <v>1240582</v>
      </c>
      <c r="B855" s="53">
        <v>-2233717.89</v>
      </c>
      <c r="C855" s="37" t="s">
        <v>3423</v>
      </c>
    </row>
    <row r="856" spans="1:3" x14ac:dyDescent="0.25">
      <c r="A856" s="37">
        <v>1240583</v>
      </c>
      <c r="B856" s="53">
        <v>-1530180.27</v>
      </c>
      <c r="C856" s="37" t="s">
        <v>3423</v>
      </c>
    </row>
    <row r="857" spans="1:3" x14ac:dyDescent="0.25">
      <c r="A857" s="37">
        <v>1240590</v>
      </c>
      <c r="B857" s="53">
        <v>-287042</v>
      </c>
      <c r="C857" s="37" t="s">
        <v>3423</v>
      </c>
    </row>
    <row r="858" spans="1:3" x14ac:dyDescent="0.25">
      <c r="A858" s="37">
        <v>1240615</v>
      </c>
      <c r="B858" s="53">
        <v>-50400</v>
      </c>
      <c r="C858" s="37" t="s">
        <v>3423</v>
      </c>
    </row>
    <row r="859" spans="1:3" x14ac:dyDescent="0.25">
      <c r="A859" s="37">
        <v>1240650</v>
      </c>
      <c r="B859" s="53">
        <v>-298637</v>
      </c>
      <c r="C859" s="37" t="s">
        <v>3423</v>
      </c>
    </row>
    <row r="860" spans="1:3" x14ac:dyDescent="0.25">
      <c r="A860" s="37">
        <v>1240703</v>
      </c>
      <c r="B860" s="53">
        <v>-20520</v>
      </c>
      <c r="C860" s="37" t="s">
        <v>3423</v>
      </c>
    </row>
    <row r="861" spans="1:3" x14ac:dyDescent="0.25">
      <c r="A861" s="37">
        <v>1240704</v>
      </c>
      <c r="B861" s="53">
        <v>-12162571.880000001</v>
      </c>
      <c r="C861" s="37" t="s">
        <v>3423</v>
      </c>
    </row>
    <row r="862" spans="1:3" x14ac:dyDescent="0.25">
      <c r="A862" s="37">
        <v>1240749</v>
      </c>
      <c r="B862" s="53">
        <v>-12780</v>
      </c>
      <c r="C862" s="37" t="s">
        <v>3423</v>
      </c>
    </row>
    <row r="863" spans="1:3" x14ac:dyDescent="0.25">
      <c r="A863" s="37">
        <v>1240750</v>
      </c>
      <c r="B863" s="53">
        <v>-418197</v>
      </c>
      <c r="C863" s="37" t="s">
        <v>3423</v>
      </c>
    </row>
    <row r="864" spans="1:3" x14ac:dyDescent="0.25">
      <c r="A864" s="37">
        <v>1240751</v>
      </c>
      <c r="B864" s="53">
        <v>-56656</v>
      </c>
      <c r="C864" s="37" t="s">
        <v>3423</v>
      </c>
    </row>
    <row r="865" spans="1:3" x14ac:dyDescent="0.25">
      <c r="A865" s="37">
        <v>1240752</v>
      </c>
      <c r="B865" s="53">
        <v>-32049</v>
      </c>
      <c r="C865" s="37" t="s">
        <v>3423</v>
      </c>
    </row>
    <row r="866" spans="1:3" x14ac:dyDescent="0.25">
      <c r="A866" s="37">
        <v>1240753</v>
      </c>
      <c r="B866" s="53">
        <v>-53808</v>
      </c>
      <c r="C866" s="37" t="s">
        <v>3423</v>
      </c>
    </row>
    <row r="867" spans="1:3" x14ac:dyDescent="0.25">
      <c r="A867" s="37">
        <v>1240853</v>
      </c>
      <c r="B867" s="53">
        <v>-523040.4</v>
      </c>
      <c r="C867" s="37" t="s">
        <v>3423</v>
      </c>
    </row>
    <row r="868" spans="1:3" x14ac:dyDescent="0.25">
      <c r="A868" s="37">
        <v>1240906</v>
      </c>
      <c r="B868" s="53">
        <v>-40000</v>
      </c>
      <c r="C868" s="37" t="s">
        <v>3423</v>
      </c>
    </row>
    <row r="869" spans="1:3" x14ac:dyDescent="0.25">
      <c r="A869" s="37">
        <v>1240990</v>
      </c>
      <c r="B869" s="53">
        <v>-161688</v>
      </c>
      <c r="C869" s="37" t="s">
        <v>3423</v>
      </c>
    </row>
    <row r="870" spans="1:3" x14ac:dyDescent="0.25">
      <c r="A870" s="37">
        <v>1240995</v>
      </c>
      <c r="B870" s="53">
        <v>-138957</v>
      </c>
      <c r="C870" s="37" t="s">
        <v>3423</v>
      </c>
    </row>
    <row r="871" spans="1:3" x14ac:dyDescent="0.25">
      <c r="A871" s="37">
        <v>1241025</v>
      </c>
      <c r="B871" s="53">
        <v>-455249.4</v>
      </c>
      <c r="C871" s="37" t="s">
        <v>3423</v>
      </c>
    </row>
    <row r="872" spans="1:3" x14ac:dyDescent="0.25">
      <c r="A872" s="37">
        <v>1241089</v>
      </c>
      <c r="B872" s="53">
        <v>-75450.990000000005</v>
      </c>
      <c r="C872" s="37" t="s">
        <v>3423</v>
      </c>
    </row>
    <row r="873" spans="1:3" x14ac:dyDescent="0.25">
      <c r="A873" s="37">
        <v>1241147</v>
      </c>
      <c r="B873" s="53">
        <v>-102048</v>
      </c>
      <c r="C873" s="37" t="s">
        <v>3423</v>
      </c>
    </row>
    <row r="874" spans="1:3" x14ac:dyDescent="0.25">
      <c r="A874" s="37">
        <v>1241314</v>
      </c>
      <c r="B874" s="53">
        <v>-46000</v>
      </c>
      <c r="C874" s="37" t="s">
        <v>3423</v>
      </c>
    </row>
    <row r="875" spans="1:3" x14ac:dyDescent="0.25">
      <c r="A875" s="37">
        <v>1241323</v>
      </c>
      <c r="B875" s="53">
        <v>-164268</v>
      </c>
      <c r="C875" s="37" t="s">
        <v>3423</v>
      </c>
    </row>
    <row r="876" spans="1:3" x14ac:dyDescent="0.25">
      <c r="A876" s="37">
        <v>1241332</v>
      </c>
      <c r="B876" s="53">
        <v>-385000</v>
      </c>
      <c r="C876" s="37" t="s">
        <v>3423</v>
      </c>
    </row>
    <row r="877" spans="1:3" x14ac:dyDescent="0.25">
      <c r="A877" s="37">
        <v>1241349</v>
      </c>
      <c r="B877" s="53">
        <v>-318120</v>
      </c>
      <c r="C877" s="37" t="s">
        <v>3423</v>
      </c>
    </row>
    <row r="878" spans="1:3" x14ac:dyDescent="0.25">
      <c r="A878" s="37">
        <v>1241350</v>
      </c>
      <c r="B878" s="53">
        <v>-14016</v>
      </c>
      <c r="C878" s="37" t="s">
        <v>3423</v>
      </c>
    </row>
    <row r="879" spans="1:3" x14ac:dyDescent="0.25">
      <c r="A879" s="37">
        <v>1241351</v>
      </c>
      <c r="B879" s="53">
        <v>-20016</v>
      </c>
      <c r="C879" s="37" t="s">
        <v>3423</v>
      </c>
    </row>
    <row r="880" spans="1:3" x14ac:dyDescent="0.25">
      <c r="A880" s="37">
        <v>1241352</v>
      </c>
      <c r="B880" s="53">
        <v>-2667</v>
      </c>
      <c r="C880" s="37" t="s">
        <v>3423</v>
      </c>
    </row>
    <row r="881" spans="1:3" x14ac:dyDescent="0.25">
      <c r="A881" s="37">
        <v>1241361</v>
      </c>
      <c r="B881" s="53">
        <v>-308379</v>
      </c>
      <c r="C881" s="37" t="s">
        <v>3423</v>
      </c>
    </row>
    <row r="882" spans="1:3" x14ac:dyDescent="0.25">
      <c r="A882" s="37">
        <v>1241375</v>
      </c>
      <c r="B882" s="53">
        <v>-117711</v>
      </c>
      <c r="C882" s="37" t="s">
        <v>3423</v>
      </c>
    </row>
    <row r="883" spans="1:3" x14ac:dyDescent="0.25">
      <c r="A883" s="37">
        <v>1241428</v>
      </c>
      <c r="B883" s="53">
        <v>-851583.94</v>
      </c>
      <c r="C883" s="37" t="s">
        <v>3423</v>
      </c>
    </row>
    <row r="884" spans="1:3" x14ac:dyDescent="0.25">
      <c r="A884" s="37">
        <v>1241714</v>
      </c>
      <c r="B884" s="53">
        <v>-14320918.49</v>
      </c>
      <c r="C884" s="37" t="s">
        <v>3423</v>
      </c>
    </row>
    <row r="885" spans="1:3" x14ac:dyDescent="0.25">
      <c r="A885" s="37">
        <v>1241858</v>
      </c>
      <c r="B885" s="53">
        <v>-21672</v>
      </c>
      <c r="C885" s="37" t="s">
        <v>3423</v>
      </c>
    </row>
    <row r="886" spans="1:3" x14ac:dyDescent="0.25">
      <c r="A886" s="37">
        <v>1241867</v>
      </c>
      <c r="B886" s="53">
        <v>-571224.89</v>
      </c>
      <c r="C886" s="37" t="s">
        <v>3423</v>
      </c>
    </row>
    <row r="887" spans="1:3" x14ac:dyDescent="0.25">
      <c r="A887" s="37">
        <v>1241903</v>
      </c>
      <c r="B887" s="53">
        <v>-18792322.079999998</v>
      </c>
      <c r="C887" s="37" t="s">
        <v>3423</v>
      </c>
    </row>
    <row r="888" spans="1:3" x14ac:dyDescent="0.25">
      <c r="A888" s="37">
        <v>1241918</v>
      </c>
      <c r="B888" s="53">
        <v>-155850</v>
      </c>
      <c r="C888" s="37" t="s">
        <v>3423</v>
      </c>
    </row>
    <row r="889" spans="1:3" x14ac:dyDescent="0.25">
      <c r="A889" s="37">
        <v>1241976</v>
      </c>
      <c r="B889" s="53">
        <v>-2268330</v>
      </c>
      <c r="C889" s="37" t="s">
        <v>3423</v>
      </c>
    </row>
    <row r="890" spans="1:3" x14ac:dyDescent="0.25">
      <c r="A890" s="37">
        <v>1242025</v>
      </c>
      <c r="B890" s="53">
        <v>-6528961.9299999997</v>
      </c>
      <c r="C890" s="37" t="s">
        <v>3423</v>
      </c>
    </row>
    <row r="891" spans="1:3" x14ac:dyDescent="0.25">
      <c r="A891" s="37">
        <v>1242044</v>
      </c>
      <c r="B891" s="53">
        <v>-8612055.5899999999</v>
      </c>
      <c r="C891" s="37" t="s">
        <v>3423</v>
      </c>
    </row>
    <row r="892" spans="1:3" x14ac:dyDescent="0.25">
      <c r="A892" s="37">
        <v>1242091</v>
      </c>
      <c r="B892" s="53">
        <v>-1871262.78</v>
      </c>
      <c r="C892" s="37" t="s">
        <v>3423</v>
      </c>
    </row>
    <row r="893" spans="1:3" x14ac:dyDescent="0.25">
      <c r="A893" s="37">
        <v>1242092</v>
      </c>
      <c r="B893" s="53">
        <v>-1733200</v>
      </c>
      <c r="C893" s="37" t="s">
        <v>3423</v>
      </c>
    </row>
    <row r="894" spans="1:3" x14ac:dyDescent="0.25">
      <c r="A894" s="37">
        <v>1242094</v>
      </c>
      <c r="B894" s="53">
        <v>-677469.56</v>
      </c>
      <c r="C894" s="37" t="s">
        <v>3423</v>
      </c>
    </row>
    <row r="895" spans="1:3" x14ac:dyDescent="0.25">
      <c r="A895" s="37">
        <v>1242145</v>
      </c>
      <c r="B895" s="53">
        <v>-1332845</v>
      </c>
      <c r="C895" s="37" t="s">
        <v>3423</v>
      </c>
    </row>
    <row r="896" spans="1:3" x14ac:dyDescent="0.25">
      <c r="A896" s="37">
        <v>1242202</v>
      </c>
      <c r="B896" s="53">
        <v>-1371103.8</v>
      </c>
      <c r="C896" s="37" t="s">
        <v>3423</v>
      </c>
    </row>
    <row r="897" spans="1:3" x14ac:dyDescent="0.25">
      <c r="A897" s="37">
        <v>1242203</v>
      </c>
      <c r="B897" s="53">
        <v>-87032</v>
      </c>
      <c r="C897" s="37" t="s">
        <v>3423</v>
      </c>
    </row>
    <row r="898" spans="1:3" x14ac:dyDescent="0.25">
      <c r="A898" s="37">
        <v>1242234</v>
      </c>
      <c r="B898" s="53">
        <v>-178480</v>
      </c>
      <c r="C898" s="37" t="s">
        <v>3423</v>
      </c>
    </row>
    <row r="899" spans="1:3" x14ac:dyDescent="0.25">
      <c r="A899" s="37">
        <v>1242323</v>
      </c>
      <c r="B899" s="53">
        <v>-6428485.1799999997</v>
      </c>
      <c r="C899" s="37" t="s">
        <v>3423</v>
      </c>
    </row>
    <row r="900" spans="1:3" x14ac:dyDescent="0.25">
      <c r="A900" s="37">
        <v>1242326</v>
      </c>
      <c r="B900" s="53">
        <v>-143842</v>
      </c>
      <c r="C900" s="37" t="s">
        <v>3423</v>
      </c>
    </row>
    <row r="901" spans="1:3" x14ac:dyDescent="0.25">
      <c r="A901" s="37">
        <v>1242378</v>
      </c>
      <c r="B901" s="53">
        <v>-440317</v>
      </c>
      <c r="C901" s="37" t="s">
        <v>3423</v>
      </c>
    </row>
    <row r="902" spans="1:3" x14ac:dyDescent="0.25">
      <c r="A902" s="37">
        <v>1242457</v>
      </c>
      <c r="B902" s="53">
        <v>-48176</v>
      </c>
      <c r="C902" s="37" t="s">
        <v>3423</v>
      </c>
    </row>
    <row r="903" spans="1:3" x14ac:dyDescent="0.25">
      <c r="A903" s="37">
        <v>1242466</v>
      </c>
      <c r="B903" s="53">
        <v>-113043.6</v>
      </c>
      <c r="C903" s="37" t="s">
        <v>3423</v>
      </c>
    </row>
    <row r="904" spans="1:3" x14ac:dyDescent="0.25">
      <c r="A904" s="37">
        <v>1242491</v>
      </c>
      <c r="B904" s="53">
        <v>-135000</v>
      </c>
      <c r="C904" s="37" t="s">
        <v>3423</v>
      </c>
    </row>
    <row r="905" spans="1:3" x14ac:dyDescent="0.25">
      <c r="A905" s="37">
        <v>1242499</v>
      </c>
      <c r="B905" s="53">
        <v>-1601966.59</v>
      </c>
      <c r="C905" s="37" t="s">
        <v>3423</v>
      </c>
    </row>
    <row r="906" spans="1:3" x14ac:dyDescent="0.25">
      <c r="A906" s="37">
        <v>1242572</v>
      </c>
      <c r="B906" s="53">
        <v>-2807442.99</v>
      </c>
      <c r="C906" s="37" t="s">
        <v>3423</v>
      </c>
    </row>
    <row r="907" spans="1:3" x14ac:dyDescent="0.25">
      <c r="A907" s="37">
        <v>1242629</v>
      </c>
      <c r="B907" s="53">
        <v>-52200</v>
      </c>
      <c r="C907" s="37" t="s">
        <v>3423</v>
      </c>
    </row>
    <row r="908" spans="1:3" x14ac:dyDescent="0.25">
      <c r="A908" s="37">
        <v>1242654</v>
      </c>
      <c r="B908" s="53">
        <v>-80701.119999999995</v>
      </c>
      <c r="C908" s="37" t="s">
        <v>3423</v>
      </c>
    </row>
    <row r="909" spans="1:3" x14ac:dyDescent="0.25">
      <c r="A909" s="37">
        <v>1242694</v>
      </c>
      <c r="B909" s="53">
        <v>-220000</v>
      </c>
      <c r="C909" s="37" t="s">
        <v>3423</v>
      </c>
    </row>
    <row r="910" spans="1:3" x14ac:dyDescent="0.25">
      <c r="A910" s="37">
        <v>1242715</v>
      </c>
      <c r="B910" s="53">
        <v>-39503.93</v>
      </c>
      <c r="C910" s="37" t="s">
        <v>3423</v>
      </c>
    </row>
    <row r="911" spans="1:3" x14ac:dyDescent="0.25">
      <c r="A911" s="37">
        <v>1242794</v>
      </c>
      <c r="B911" s="53">
        <v>-619965</v>
      </c>
      <c r="C911" s="37" t="s">
        <v>3423</v>
      </c>
    </row>
    <row r="912" spans="1:3" x14ac:dyDescent="0.25">
      <c r="A912" s="37">
        <v>1242878</v>
      </c>
      <c r="B912" s="53">
        <v>-142640</v>
      </c>
      <c r="C912" s="37" t="s">
        <v>3423</v>
      </c>
    </row>
    <row r="913" spans="1:3" x14ac:dyDescent="0.25">
      <c r="A913" s="37">
        <v>1242879</v>
      </c>
      <c r="B913" s="53">
        <v>-61</v>
      </c>
      <c r="C913" s="37" t="s">
        <v>3423</v>
      </c>
    </row>
    <row r="914" spans="1:3" x14ac:dyDescent="0.25">
      <c r="A914" s="37">
        <v>1242897</v>
      </c>
      <c r="B914" s="53">
        <v>-642184.43999999994</v>
      </c>
      <c r="C914" s="37" t="s">
        <v>3423</v>
      </c>
    </row>
    <row r="915" spans="1:3" x14ac:dyDescent="0.25">
      <c r="A915" s="37">
        <v>1242927</v>
      </c>
      <c r="B915" s="53">
        <v>-141294</v>
      </c>
      <c r="C915" s="37" t="s">
        <v>3423</v>
      </c>
    </row>
    <row r="916" spans="1:3" x14ac:dyDescent="0.25">
      <c r="A916" s="37">
        <v>1242942</v>
      </c>
      <c r="B916" s="53">
        <v>-4000</v>
      </c>
      <c r="C916" s="37" t="s">
        <v>3423</v>
      </c>
    </row>
    <row r="917" spans="1:3" x14ac:dyDescent="0.25">
      <c r="A917" s="37">
        <v>1242957</v>
      </c>
      <c r="B917" s="53">
        <v>-342109.94</v>
      </c>
      <c r="C917" s="37" t="s">
        <v>3423</v>
      </c>
    </row>
    <row r="918" spans="1:3" x14ac:dyDescent="0.25">
      <c r="A918" s="37">
        <v>1243035</v>
      </c>
      <c r="B918" s="53">
        <v>-21835</v>
      </c>
      <c r="C918" s="37" t="s">
        <v>3423</v>
      </c>
    </row>
    <row r="919" spans="1:3" x14ac:dyDescent="0.25">
      <c r="A919" s="37">
        <v>1243071</v>
      </c>
      <c r="B919" s="53">
        <v>-1488846.15</v>
      </c>
      <c r="C919" s="37" t="s">
        <v>3423</v>
      </c>
    </row>
    <row r="920" spans="1:3" x14ac:dyDescent="0.25">
      <c r="A920" s="37">
        <v>1243077</v>
      </c>
      <c r="B920" s="53">
        <v>-457827</v>
      </c>
      <c r="C920" s="37" t="s">
        <v>3423</v>
      </c>
    </row>
    <row r="921" spans="1:3" x14ac:dyDescent="0.25">
      <c r="A921" s="37">
        <v>1243079</v>
      </c>
      <c r="B921" s="53">
        <v>-10944</v>
      </c>
      <c r="C921" s="37" t="s">
        <v>3423</v>
      </c>
    </row>
    <row r="922" spans="1:3" x14ac:dyDescent="0.25">
      <c r="A922" s="37">
        <v>1243163</v>
      </c>
      <c r="B922" s="53">
        <v>-373880.74</v>
      </c>
      <c r="C922" s="37" t="s">
        <v>3423</v>
      </c>
    </row>
    <row r="923" spans="1:3" x14ac:dyDescent="0.25">
      <c r="A923" s="37">
        <v>1243265</v>
      </c>
      <c r="B923" s="53">
        <v>-162109</v>
      </c>
      <c r="C923" s="37" t="s">
        <v>3423</v>
      </c>
    </row>
    <row r="924" spans="1:3" x14ac:dyDescent="0.25">
      <c r="A924" s="37">
        <v>1243308</v>
      </c>
      <c r="B924" s="53">
        <v>-21168</v>
      </c>
      <c r="C924" s="37" t="s">
        <v>3423</v>
      </c>
    </row>
    <row r="925" spans="1:3" x14ac:dyDescent="0.25">
      <c r="A925" s="37">
        <v>1243310</v>
      </c>
      <c r="B925" s="53">
        <v>-250000</v>
      </c>
      <c r="C925" s="37" t="s">
        <v>3423</v>
      </c>
    </row>
    <row r="926" spans="1:3" x14ac:dyDescent="0.25">
      <c r="A926" s="37">
        <v>1243375</v>
      </c>
      <c r="B926" s="53">
        <v>-25430</v>
      </c>
      <c r="C926" s="37" t="s">
        <v>3423</v>
      </c>
    </row>
    <row r="927" spans="1:3" x14ac:dyDescent="0.25">
      <c r="A927" s="37">
        <v>1243433</v>
      </c>
      <c r="B927" s="53">
        <v>-835884.88</v>
      </c>
      <c r="C927" s="37" t="s">
        <v>3423</v>
      </c>
    </row>
    <row r="928" spans="1:3" x14ac:dyDescent="0.25">
      <c r="A928" s="37">
        <v>1243636</v>
      </c>
      <c r="B928" s="53">
        <v>-97704</v>
      </c>
      <c r="C928" s="37" t="s">
        <v>3423</v>
      </c>
    </row>
    <row r="929" spans="1:3" x14ac:dyDescent="0.25">
      <c r="A929" s="37">
        <v>1243667</v>
      </c>
      <c r="B929" s="53">
        <v>-4056753.01</v>
      </c>
      <c r="C929" s="37" t="s">
        <v>3423</v>
      </c>
    </row>
    <row r="930" spans="1:3" x14ac:dyDescent="0.25">
      <c r="A930" s="37">
        <v>1243690</v>
      </c>
      <c r="B930" s="53">
        <v>-216240</v>
      </c>
      <c r="C930" s="37" t="s">
        <v>3423</v>
      </c>
    </row>
    <row r="931" spans="1:3" x14ac:dyDescent="0.25">
      <c r="A931" s="37">
        <v>1243717</v>
      </c>
      <c r="B931" s="53">
        <v>-217481.95</v>
      </c>
      <c r="C931" s="37" t="s">
        <v>3423</v>
      </c>
    </row>
    <row r="932" spans="1:3" x14ac:dyDescent="0.25">
      <c r="A932" s="37">
        <v>1243727</v>
      </c>
      <c r="B932" s="53">
        <v>-3074376.1</v>
      </c>
      <c r="C932" s="37" t="s">
        <v>3423</v>
      </c>
    </row>
    <row r="933" spans="1:3" x14ac:dyDescent="0.25">
      <c r="A933" s="37">
        <v>1243728</v>
      </c>
      <c r="B933" s="53">
        <v>-12666</v>
      </c>
      <c r="C933" s="37" t="s">
        <v>3423</v>
      </c>
    </row>
    <row r="934" spans="1:3" x14ac:dyDescent="0.25">
      <c r="A934" s="37">
        <v>1243772</v>
      </c>
      <c r="B934" s="53">
        <v>-1342277</v>
      </c>
      <c r="C934" s="37" t="s">
        <v>3423</v>
      </c>
    </row>
    <row r="935" spans="1:3" x14ac:dyDescent="0.25">
      <c r="A935" s="37">
        <v>1243804</v>
      </c>
      <c r="B935" s="53">
        <v>-345739.08</v>
      </c>
      <c r="C935" s="37" t="s">
        <v>3423</v>
      </c>
    </row>
    <row r="936" spans="1:3" x14ac:dyDescent="0.25">
      <c r="A936" s="37">
        <v>1243844</v>
      </c>
      <c r="B936" s="53">
        <v>-6002</v>
      </c>
      <c r="C936" s="37" t="s">
        <v>3423</v>
      </c>
    </row>
    <row r="937" spans="1:3" x14ac:dyDescent="0.25">
      <c r="A937" s="37">
        <v>1243874</v>
      </c>
      <c r="B937" s="53">
        <v>-288766</v>
      </c>
      <c r="C937" s="37" t="s">
        <v>3423</v>
      </c>
    </row>
    <row r="938" spans="1:3" x14ac:dyDescent="0.25">
      <c r="A938" s="37">
        <v>1243876</v>
      </c>
      <c r="B938" s="53">
        <v>-69184</v>
      </c>
      <c r="C938" s="37" t="s">
        <v>3423</v>
      </c>
    </row>
    <row r="939" spans="1:3" x14ac:dyDescent="0.25">
      <c r="A939" s="37">
        <v>1243911</v>
      </c>
      <c r="B939" s="53">
        <v>-39620</v>
      </c>
      <c r="C939" s="37" t="s">
        <v>3423</v>
      </c>
    </row>
    <row r="940" spans="1:3" x14ac:dyDescent="0.25">
      <c r="A940" s="37">
        <v>1243922</v>
      </c>
      <c r="B940" s="53">
        <v>-11080</v>
      </c>
      <c r="C940" s="37" t="s">
        <v>3423</v>
      </c>
    </row>
    <row r="941" spans="1:3" x14ac:dyDescent="0.25">
      <c r="A941" s="37">
        <v>1243925</v>
      </c>
      <c r="B941" s="53">
        <v>-314454</v>
      </c>
      <c r="C941" s="37" t="s">
        <v>3423</v>
      </c>
    </row>
    <row r="942" spans="1:3" x14ac:dyDescent="0.25">
      <c r="A942" s="37">
        <v>1244020</v>
      </c>
      <c r="B942" s="53">
        <v>-8112</v>
      </c>
      <c r="C942" s="37" t="s">
        <v>3423</v>
      </c>
    </row>
    <row r="943" spans="1:3" x14ac:dyDescent="0.25">
      <c r="A943" s="37">
        <v>1244075</v>
      </c>
      <c r="B943" s="53">
        <v>-205434.77</v>
      </c>
      <c r="C943" s="37" t="s">
        <v>3423</v>
      </c>
    </row>
    <row r="944" spans="1:3" x14ac:dyDescent="0.25">
      <c r="A944" s="37">
        <v>1244076</v>
      </c>
      <c r="B944" s="53">
        <v>-484511.8</v>
      </c>
      <c r="C944" s="37" t="s">
        <v>3423</v>
      </c>
    </row>
    <row r="945" spans="1:3" x14ac:dyDescent="0.25">
      <c r="A945" s="37">
        <v>1244081</v>
      </c>
      <c r="B945" s="53">
        <v>-100135257.59999999</v>
      </c>
      <c r="C945" s="37" t="s">
        <v>3423</v>
      </c>
    </row>
    <row r="946" spans="1:3" x14ac:dyDescent="0.25">
      <c r="A946" s="37">
        <v>1244088</v>
      </c>
      <c r="B946" s="53">
        <v>-129816.5</v>
      </c>
      <c r="C946" s="37" t="s">
        <v>3423</v>
      </c>
    </row>
    <row r="947" spans="1:3" x14ac:dyDescent="0.25">
      <c r="A947" s="37">
        <v>1244116</v>
      </c>
      <c r="B947" s="53">
        <v>-81072</v>
      </c>
      <c r="C947" s="37" t="s">
        <v>3423</v>
      </c>
    </row>
    <row r="948" spans="1:3" x14ac:dyDescent="0.25">
      <c r="A948" s="37">
        <v>1244161</v>
      </c>
      <c r="B948" s="53">
        <v>-137413.89000000001</v>
      </c>
      <c r="C948" s="37" t="s">
        <v>3423</v>
      </c>
    </row>
    <row r="949" spans="1:3" x14ac:dyDescent="0.25">
      <c r="A949" s="37">
        <v>1244168</v>
      </c>
      <c r="B949" s="53">
        <v>-217944</v>
      </c>
      <c r="C949" s="37" t="s">
        <v>3423</v>
      </c>
    </row>
    <row r="950" spans="1:3" x14ac:dyDescent="0.25">
      <c r="A950" s="37">
        <v>1244230</v>
      </c>
      <c r="B950" s="53">
        <v>-38130</v>
      </c>
      <c r="C950" s="37" t="s">
        <v>3423</v>
      </c>
    </row>
    <row r="951" spans="1:3" x14ac:dyDescent="0.25">
      <c r="A951" s="37">
        <v>1244235</v>
      </c>
      <c r="B951" s="53">
        <v>-356700</v>
      </c>
      <c r="C951" s="37" t="s">
        <v>3423</v>
      </c>
    </row>
    <row r="952" spans="1:3" x14ac:dyDescent="0.25">
      <c r="A952" s="37">
        <v>1244288</v>
      </c>
      <c r="B952" s="53">
        <v>-21511040.800000001</v>
      </c>
      <c r="C952" s="37" t="s">
        <v>3423</v>
      </c>
    </row>
    <row r="953" spans="1:3" x14ac:dyDescent="0.25">
      <c r="A953" s="37">
        <v>1244320</v>
      </c>
      <c r="B953" s="53">
        <v>-6907885.1699999999</v>
      </c>
      <c r="C953" s="37" t="s">
        <v>3423</v>
      </c>
    </row>
    <row r="954" spans="1:3" x14ac:dyDescent="0.25">
      <c r="A954" s="37">
        <v>1244347</v>
      </c>
      <c r="B954" s="53">
        <v>-3064</v>
      </c>
      <c r="C954" s="37" t="s">
        <v>3423</v>
      </c>
    </row>
    <row r="955" spans="1:3" x14ac:dyDescent="0.25">
      <c r="A955" s="37">
        <v>1244403</v>
      </c>
      <c r="B955" s="53">
        <v>-476194.94</v>
      </c>
      <c r="C955" s="37" t="s">
        <v>3423</v>
      </c>
    </row>
    <row r="956" spans="1:3" x14ac:dyDescent="0.25">
      <c r="A956" s="37">
        <v>1244481</v>
      </c>
      <c r="B956" s="53">
        <v>-28740</v>
      </c>
      <c r="C956" s="37" t="s">
        <v>3423</v>
      </c>
    </row>
    <row r="957" spans="1:3" x14ac:dyDescent="0.25">
      <c r="A957" s="37">
        <v>1244515</v>
      </c>
      <c r="B957" s="53">
        <v>-29700</v>
      </c>
      <c r="C957" s="37" t="s">
        <v>3423</v>
      </c>
    </row>
    <row r="958" spans="1:3" x14ac:dyDescent="0.25">
      <c r="A958" s="37">
        <v>1244517</v>
      </c>
      <c r="B958" s="53">
        <v>-250494</v>
      </c>
      <c r="C958" s="37" t="s">
        <v>3423</v>
      </c>
    </row>
    <row r="959" spans="1:3" x14ac:dyDescent="0.25">
      <c r="A959" s="37">
        <v>1244581</v>
      </c>
      <c r="B959" s="53">
        <v>-29172</v>
      </c>
      <c r="C959" s="37" t="s">
        <v>3423</v>
      </c>
    </row>
    <row r="960" spans="1:3" x14ac:dyDescent="0.25">
      <c r="A960" s="37">
        <v>1244614</v>
      </c>
      <c r="B960" s="53">
        <v>-261648</v>
      </c>
      <c r="C960" s="37" t="s">
        <v>3423</v>
      </c>
    </row>
    <row r="961" spans="1:3" x14ac:dyDescent="0.25">
      <c r="A961" s="37">
        <v>1244626</v>
      </c>
      <c r="B961" s="53">
        <v>-873168</v>
      </c>
      <c r="C961" s="37" t="s">
        <v>3423</v>
      </c>
    </row>
    <row r="962" spans="1:3" x14ac:dyDescent="0.25">
      <c r="A962" s="37">
        <v>1244639</v>
      </c>
      <c r="B962" s="53">
        <v>-19296</v>
      </c>
      <c r="C962" s="37" t="s">
        <v>3423</v>
      </c>
    </row>
    <row r="963" spans="1:3" x14ac:dyDescent="0.25">
      <c r="A963" s="37">
        <v>1244640</v>
      </c>
      <c r="B963" s="53">
        <v>-40536</v>
      </c>
      <c r="C963" s="37" t="s">
        <v>3423</v>
      </c>
    </row>
    <row r="964" spans="1:3" x14ac:dyDescent="0.25">
      <c r="A964" s="37">
        <v>1244743</v>
      </c>
      <c r="B964" s="53">
        <v>-139050</v>
      </c>
      <c r="C964" s="37" t="s">
        <v>3423</v>
      </c>
    </row>
    <row r="965" spans="1:3" x14ac:dyDescent="0.25">
      <c r="A965" s="37">
        <v>1244775</v>
      </c>
      <c r="B965" s="53">
        <v>-117702</v>
      </c>
      <c r="C965" s="37" t="s">
        <v>3423</v>
      </c>
    </row>
    <row r="966" spans="1:3" x14ac:dyDescent="0.25">
      <c r="A966" s="37">
        <v>1244798</v>
      </c>
      <c r="B966" s="53">
        <v>-10464</v>
      </c>
      <c r="C966" s="37" t="s">
        <v>3423</v>
      </c>
    </row>
    <row r="967" spans="1:3" x14ac:dyDescent="0.25">
      <c r="A967" s="37">
        <v>1244975</v>
      </c>
      <c r="B967" s="53">
        <v>-201453</v>
      </c>
      <c r="C967" s="37" t="s">
        <v>3423</v>
      </c>
    </row>
    <row r="968" spans="1:3" x14ac:dyDescent="0.25">
      <c r="A968" s="37">
        <v>1245168</v>
      </c>
      <c r="B968" s="53">
        <v>-126096</v>
      </c>
      <c r="C968" s="37" t="s">
        <v>3423</v>
      </c>
    </row>
    <row r="969" spans="1:3" x14ac:dyDescent="0.25">
      <c r="A969" s="37">
        <v>1245170</v>
      </c>
      <c r="B969" s="53">
        <v>-123936</v>
      </c>
      <c r="C969" s="37" t="s">
        <v>3423</v>
      </c>
    </row>
    <row r="970" spans="1:3" x14ac:dyDescent="0.25">
      <c r="A970" s="37">
        <v>1245216</v>
      </c>
      <c r="B970" s="53">
        <v>-669849</v>
      </c>
      <c r="C970" s="37" t="s">
        <v>3423</v>
      </c>
    </row>
    <row r="971" spans="1:3" x14ac:dyDescent="0.25">
      <c r="A971" s="37">
        <v>1245227</v>
      </c>
      <c r="B971" s="53">
        <v>-175541.88</v>
      </c>
      <c r="C971" s="37" t="s">
        <v>3423</v>
      </c>
    </row>
    <row r="972" spans="1:3" x14ac:dyDescent="0.25">
      <c r="A972" s="37">
        <v>1245233</v>
      </c>
      <c r="B972" s="53">
        <v>-880000</v>
      </c>
      <c r="C972" s="37" t="s">
        <v>3423</v>
      </c>
    </row>
    <row r="973" spans="1:3" x14ac:dyDescent="0.25">
      <c r="A973" s="37">
        <v>1245251</v>
      </c>
      <c r="B973" s="53">
        <v>-24500</v>
      </c>
      <c r="C973" s="37" t="s">
        <v>3423</v>
      </c>
    </row>
    <row r="974" spans="1:3" x14ac:dyDescent="0.25">
      <c r="A974" s="37">
        <v>1245272</v>
      </c>
      <c r="B974" s="53">
        <v>-4840</v>
      </c>
      <c r="C974" s="37" t="s">
        <v>3423</v>
      </c>
    </row>
    <row r="975" spans="1:3" x14ac:dyDescent="0.25">
      <c r="A975" s="37">
        <v>1245295</v>
      </c>
      <c r="B975" s="53">
        <v>-123593</v>
      </c>
      <c r="C975" s="37" t="s">
        <v>3423</v>
      </c>
    </row>
    <row r="976" spans="1:3" x14ac:dyDescent="0.25">
      <c r="A976" s="37">
        <v>1245296</v>
      </c>
      <c r="B976" s="53">
        <v>-3137334</v>
      </c>
      <c r="C976" s="37" t="s">
        <v>3423</v>
      </c>
    </row>
    <row r="977" spans="1:3" x14ac:dyDescent="0.25">
      <c r="A977" s="37">
        <v>1245334</v>
      </c>
      <c r="B977" s="53">
        <v>-9600</v>
      </c>
      <c r="C977" s="37" t="s">
        <v>3423</v>
      </c>
    </row>
    <row r="978" spans="1:3" x14ac:dyDescent="0.25">
      <c r="A978" s="37">
        <v>1245335</v>
      </c>
      <c r="B978" s="53">
        <v>-342740</v>
      </c>
      <c r="C978" s="37" t="s">
        <v>3423</v>
      </c>
    </row>
    <row r="979" spans="1:3" x14ac:dyDescent="0.25">
      <c r="A979" s="37">
        <v>1245354</v>
      </c>
      <c r="B979" s="53">
        <v>-3500</v>
      </c>
      <c r="C979" s="37" t="s">
        <v>3423</v>
      </c>
    </row>
    <row r="980" spans="1:3" x14ac:dyDescent="0.25">
      <c r="A980" s="37">
        <v>1245540</v>
      </c>
      <c r="B980" s="53">
        <v>-204036</v>
      </c>
      <c r="C980" s="37" t="s">
        <v>3423</v>
      </c>
    </row>
    <row r="981" spans="1:3" x14ac:dyDescent="0.25">
      <c r="A981" s="37">
        <v>1245563</v>
      </c>
      <c r="B981" s="53">
        <v>-137482</v>
      </c>
      <c r="C981" s="37" t="s">
        <v>3423</v>
      </c>
    </row>
    <row r="982" spans="1:3" x14ac:dyDescent="0.25">
      <c r="A982" s="37">
        <v>1245582</v>
      </c>
      <c r="B982" s="53">
        <v>-270000</v>
      </c>
      <c r="C982" s="37" t="s">
        <v>3423</v>
      </c>
    </row>
    <row r="983" spans="1:3" x14ac:dyDescent="0.25">
      <c r="A983" s="37">
        <v>1245620</v>
      </c>
      <c r="B983" s="53">
        <v>-46860</v>
      </c>
      <c r="C983" s="37" t="s">
        <v>3423</v>
      </c>
    </row>
    <row r="984" spans="1:3" x14ac:dyDescent="0.25">
      <c r="A984" s="37">
        <v>1245665</v>
      </c>
      <c r="B984" s="53">
        <v>-14274.81</v>
      </c>
      <c r="C984" s="37" t="s">
        <v>3423</v>
      </c>
    </row>
    <row r="985" spans="1:3" x14ac:dyDescent="0.25">
      <c r="A985" s="37">
        <v>1245669</v>
      </c>
      <c r="B985" s="53">
        <v>-11388</v>
      </c>
      <c r="C985" s="37" t="s">
        <v>3423</v>
      </c>
    </row>
    <row r="986" spans="1:3" x14ac:dyDescent="0.25">
      <c r="A986" s="37">
        <v>1245683</v>
      </c>
      <c r="B986" s="53">
        <v>-82800</v>
      </c>
      <c r="C986" s="37" t="s">
        <v>3423</v>
      </c>
    </row>
    <row r="987" spans="1:3" x14ac:dyDescent="0.25">
      <c r="A987" s="37">
        <v>1245684</v>
      </c>
      <c r="B987" s="53">
        <v>-112068</v>
      </c>
      <c r="C987" s="37" t="s">
        <v>3423</v>
      </c>
    </row>
    <row r="988" spans="1:3" x14ac:dyDescent="0.25">
      <c r="A988" s="37">
        <v>1245721</v>
      </c>
      <c r="B988" s="53">
        <v>-192704</v>
      </c>
      <c r="C988" s="37" t="s">
        <v>3423</v>
      </c>
    </row>
    <row r="989" spans="1:3" x14ac:dyDescent="0.25">
      <c r="A989" s="37">
        <v>1245764</v>
      </c>
      <c r="B989" s="53">
        <v>-565790.88</v>
      </c>
      <c r="C989" s="37" t="s">
        <v>3423</v>
      </c>
    </row>
    <row r="990" spans="1:3" x14ac:dyDescent="0.25">
      <c r="A990" s="37">
        <v>1245772</v>
      </c>
      <c r="B990" s="53">
        <v>-32180</v>
      </c>
      <c r="C990" s="37" t="s">
        <v>3423</v>
      </c>
    </row>
    <row r="991" spans="1:3" x14ac:dyDescent="0.25">
      <c r="A991" s="37">
        <v>1245852</v>
      </c>
      <c r="B991" s="53">
        <v>-513069.87</v>
      </c>
      <c r="C991" s="37" t="s">
        <v>3423</v>
      </c>
    </row>
    <row r="992" spans="1:3" x14ac:dyDescent="0.25">
      <c r="A992" s="37">
        <v>1245884</v>
      </c>
      <c r="B992" s="53">
        <v>-745000</v>
      </c>
      <c r="C992" s="37" t="s">
        <v>3423</v>
      </c>
    </row>
    <row r="993" spans="1:3" x14ac:dyDescent="0.25">
      <c r="A993" s="37">
        <v>1245978</v>
      </c>
      <c r="B993" s="53">
        <v>-49800</v>
      </c>
      <c r="C993" s="37" t="s">
        <v>3423</v>
      </c>
    </row>
    <row r="994" spans="1:3" x14ac:dyDescent="0.25">
      <c r="A994" s="37">
        <v>1245979</v>
      </c>
      <c r="B994" s="53">
        <v>-262108</v>
      </c>
      <c r="C994" s="37" t="s">
        <v>3423</v>
      </c>
    </row>
    <row r="995" spans="1:3" x14ac:dyDescent="0.25">
      <c r="A995" s="37">
        <v>1245981</v>
      </c>
      <c r="B995" s="53">
        <v>-1246646</v>
      </c>
      <c r="C995" s="37" t="s">
        <v>3423</v>
      </c>
    </row>
    <row r="996" spans="1:3" x14ac:dyDescent="0.25">
      <c r="A996" s="37">
        <v>1246006</v>
      </c>
      <c r="B996" s="53">
        <v>-3086500</v>
      </c>
      <c r="C996" s="37" t="s">
        <v>3423</v>
      </c>
    </row>
    <row r="997" spans="1:3" x14ac:dyDescent="0.25">
      <c r="A997" s="37">
        <v>1246018</v>
      </c>
      <c r="B997" s="53">
        <v>-84051</v>
      </c>
      <c r="C997" s="37" t="s">
        <v>3423</v>
      </c>
    </row>
    <row r="998" spans="1:3" x14ac:dyDescent="0.25">
      <c r="A998" s="37">
        <v>1246019</v>
      </c>
      <c r="B998" s="53">
        <v>-1023365.6</v>
      </c>
      <c r="C998" s="37" t="s">
        <v>3423</v>
      </c>
    </row>
    <row r="999" spans="1:3" x14ac:dyDescent="0.25">
      <c r="A999" s="37">
        <v>1246050</v>
      </c>
      <c r="B999" s="53">
        <v>-330192</v>
      </c>
      <c r="C999" s="37" t="s">
        <v>3423</v>
      </c>
    </row>
    <row r="1000" spans="1:3" x14ac:dyDescent="0.25">
      <c r="A1000" s="37">
        <v>1246052</v>
      </c>
      <c r="B1000" s="53">
        <v>-1759116</v>
      </c>
      <c r="C1000" s="37" t="s">
        <v>3423</v>
      </c>
    </row>
    <row r="1001" spans="1:3" x14ac:dyDescent="0.25">
      <c r="A1001" s="37">
        <v>1246057</v>
      </c>
      <c r="B1001" s="53">
        <v>-1075567.6599999999</v>
      </c>
      <c r="C1001" s="37" t="s">
        <v>3423</v>
      </c>
    </row>
    <row r="1002" spans="1:3" x14ac:dyDescent="0.25">
      <c r="A1002" s="37">
        <v>1246109</v>
      </c>
      <c r="B1002" s="53">
        <v>-43818</v>
      </c>
      <c r="C1002" s="37" t="s">
        <v>3423</v>
      </c>
    </row>
    <row r="1003" spans="1:3" x14ac:dyDescent="0.25">
      <c r="A1003" s="37">
        <v>1246131</v>
      </c>
      <c r="B1003" s="53">
        <v>-20046</v>
      </c>
      <c r="C1003" s="37" t="s">
        <v>3423</v>
      </c>
    </row>
    <row r="1004" spans="1:3" x14ac:dyDescent="0.25">
      <c r="A1004" s="37">
        <v>1246182</v>
      </c>
      <c r="B1004" s="53">
        <v>-155909.95000000001</v>
      </c>
      <c r="C1004" s="37" t="s">
        <v>3423</v>
      </c>
    </row>
    <row r="1005" spans="1:3" x14ac:dyDescent="0.25">
      <c r="A1005" s="37">
        <v>1246184</v>
      </c>
      <c r="B1005" s="53">
        <v>-3108</v>
      </c>
      <c r="C1005" s="37" t="s">
        <v>3423</v>
      </c>
    </row>
    <row r="1006" spans="1:3" x14ac:dyDescent="0.25">
      <c r="A1006" s="37">
        <v>1246186</v>
      </c>
      <c r="B1006" s="53">
        <v>-39800</v>
      </c>
      <c r="C1006" s="37" t="s">
        <v>3423</v>
      </c>
    </row>
    <row r="1007" spans="1:3" x14ac:dyDescent="0.25">
      <c r="A1007" s="37">
        <v>1246289</v>
      </c>
      <c r="B1007" s="53">
        <v>-29194</v>
      </c>
      <c r="C1007" s="37" t="s">
        <v>3423</v>
      </c>
    </row>
    <row r="1008" spans="1:3" x14ac:dyDescent="0.25">
      <c r="A1008" s="37">
        <v>1246353</v>
      </c>
      <c r="B1008" s="53">
        <v>-39744</v>
      </c>
      <c r="C1008" s="37" t="s">
        <v>3423</v>
      </c>
    </row>
    <row r="1009" spans="1:3" x14ac:dyDescent="0.25">
      <c r="A1009" s="37">
        <v>1246381</v>
      </c>
      <c r="B1009" s="53">
        <v>-55000</v>
      </c>
      <c r="C1009" s="37" t="s">
        <v>3423</v>
      </c>
    </row>
    <row r="1010" spans="1:3" x14ac:dyDescent="0.25">
      <c r="A1010" s="37">
        <v>1246382</v>
      </c>
      <c r="B1010" s="53">
        <v>-83496</v>
      </c>
      <c r="C1010" s="37" t="s">
        <v>3423</v>
      </c>
    </row>
    <row r="1011" spans="1:3" x14ac:dyDescent="0.25">
      <c r="A1011" s="37">
        <v>1246416</v>
      </c>
      <c r="B1011" s="53">
        <v>-18655381.699999999</v>
      </c>
      <c r="C1011" s="37" t="s">
        <v>3423</v>
      </c>
    </row>
    <row r="1012" spans="1:3" x14ac:dyDescent="0.25">
      <c r="A1012" s="37">
        <v>1246424</v>
      </c>
      <c r="B1012" s="53">
        <v>-43706497.990000002</v>
      </c>
      <c r="C1012" s="37" t="s">
        <v>3423</v>
      </c>
    </row>
    <row r="1013" spans="1:3" x14ac:dyDescent="0.25">
      <c r="A1013" s="37">
        <v>1246427</v>
      </c>
      <c r="B1013" s="53">
        <v>-221200</v>
      </c>
      <c r="C1013" s="37" t="s">
        <v>3423</v>
      </c>
    </row>
    <row r="1014" spans="1:3" x14ac:dyDescent="0.25">
      <c r="A1014" s="37">
        <v>1246472</v>
      </c>
      <c r="B1014" s="53">
        <v>-2432435.46</v>
      </c>
      <c r="C1014" s="37" t="s">
        <v>3423</v>
      </c>
    </row>
    <row r="1015" spans="1:3" x14ac:dyDescent="0.25">
      <c r="A1015" s="37">
        <v>1246553</v>
      </c>
      <c r="B1015" s="53">
        <v>-185034</v>
      </c>
      <c r="C1015" s="37" t="s">
        <v>3423</v>
      </c>
    </row>
    <row r="1016" spans="1:3" x14ac:dyDescent="0.25">
      <c r="A1016" s="37">
        <v>1246569</v>
      </c>
      <c r="B1016" s="53">
        <v>-129706.17</v>
      </c>
      <c r="C1016" s="37" t="s">
        <v>3423</v>
      </c>
    </row>
    <row r="1017" spans="1:3" x14ac:dyDescent="0.25">
      <c r="A1017" s="37">
        <v>1246626</v>
      </c>
      <c r="B1017" s="53">
        <v>-102466</v>
      </c>
      <c r="C1017" s="37" t="s">
        <v>3423</v>
      </c>
    </row>
    <row r="1018" spans="1:3" x14ac:dyDescent="0.25">
      <c r="A1018" s="37">
        <v>1246699</v>
      </c>
      <c r="B1018" s="53">
        <v>-11529.36</v>
      </c>
      <c r="C1018" s="37" t="s">
        <v>3423</v>
      </c>
    </row>
    <row r="1019" spans="1:3" x14ac:dyDescent="0.25">
      <c r="A1019" s="37">
        <v>1246707</v>
      </c>
      <c r="B1019" s="53">
        <v>-500138.75</v>
      </c>
      <c r="C1019" s="37" t="s">
        <v>3423</v>
      </c>
    </row>
    <row r="1020" spans="1:3" x14ac:dyDescent="0.25">
      <c r="A1020" s="37">
        <v>1246774</v>
      </c>
      <c r="B1020" s="53">
        <v>-102516</v>
      </c>
      <c r="C1020" s="37" t="s">
        <v>3423</v>
      </c>
    </row>
    <row r="1021" spans="1:3" x14ac:dyDescent="0.25">
      <c r="A1021" s="37">
        <v>1246808</v>
      </c>
      <c r="B1021" s="53">
        <v>-115080</v>
      </c>
      <c r="C1021" s="37" t="s">
        <v>3423</v>
      </c>
    </row>
    <row r="1022" spans="1:3" x14ac:dyDescent="0.25">
      <c r="A1022" s="37">
        <v>1246809</v>
      </c>
      <c r="B1022" s="53">
        <v>-41808</v>
      </c>
      <c r="C1022" s="37" t="s">
        <v>3423</v>
      </c>
    </row>
    <row r="1023" spans="1:3" x14ac:dyDescent="0.25">
      <c r="A1023" s="37">
        <v>1246813</v>
      </c>
      <c r="B1023" s="53">
        <v>-90125</v>
      </c>
      <c r="C1023" s="37" t="s">
        <v>3423</v>
      </c>
    </row>
    <row r="1024" spans="1:3" x14ac:dyDescent="0.25">
      <c r="A1024" s="37">
        <v>1246850</v>
      </c>
      <c r="B1024" s="53">
        <v>-1088215.01</v>
      </c>
      <c r="C1024" s="37" t="s">
        <v>3423</v>
      </c>
    </row>
    <row r="1025" spans="1:3" x14ac:dyDescent="0.25">
      <c r="A1025" s="37">
        <v>1246858</v>
      </c>
      <c r="B1025" s="53">
        <v>-82704</v>
      </c>
      <c r="C1025" s="37" t="s">
        <v>3423</v>
      </c>
    </row>
    <row r="1026" spans="1:3" x14ac:dyDescent="0.25">
      <c r="A1026" s="37">
        <v>1246867</v>
      </c>
      <c r="B1026" s="53">
        <v>-5691012.2400000002</v>
      </c>
      <c r="C1026" s="37" t="s">
        <v>3423</v>
      </c>
    </row>
    <row r="1027" spans="1:3" x14ac:dyDescent="0.25">
      <c r="A1027" s="37">
        <v>1246877</v>
      </c>
      <c r="B1027" s="53">
        <v>-139409</v>
      </c>
      <c r="C1027" s="37" t="s">
        <v>3423</v>
      </c>
    </row>
    <row r="1028" spans="1:3" x14ac:dyDescent="0.25">
      <c r="A1028" s="37">
        <v>1246879</v>
      </c>
      <c r="B1028" s="53">
        <v>-17496</v>
      </c>
      <c r="C1028" s="37" t="s">
        <v>3423</v>
      </c>
    </row>
    <row r="1029" spans="1:3" x14ac:dyDescent="0.25">
      <c r="A1029" s="37">
        <v>1246880</v>
      </c>
      <c r="B1029" s="53">
        <v>-57228</v>
      </c>
      <c r="C1029" s="37" t="s">
        <v>3423</v>
      </c>
    </row>
    <row r="1030" spans="1:3" x14ac:dyDescent="0.25">
      <c r="A1030" s="37">
        <v>1246907</v>
      </c>
      <c r="B1030" s="53">
        <v>-17512.34</v>
      </c>
      <c r="C1030" s="37" t="s">
        <v>3423</v>
      </c>
    </row>
    <row r="1031" spans="1:3" x14ac:dyDescent="0.25">
      <c r="A1031" s="37">
        <v>1246908</v>
      </c>
      <c r="B1031" s="53">
        <v>-184948.17</v>
      </c>
      <c r="C1031" s="37" t="s">
        <v>3423</v>
      </c>
    </row>
    <row r="1032" spans="1:3" x14ac:dyDescent="0.25">
      <c r="A1032" s="37">
        <v>1246925</v>
      </c>
      <c r="B1032" s="53">
        <v>-657095.89</v>
      </c>
      <c r="C1032" s="37" t="s">
        <v>3423</v>
      </c>
    </row>
    <row r="1033" spans="1:3" x14ac:dyDescent="0.25">
      <c r="A1033" s="37">
        <v>1246926</v>
      </c>
      <c r="B1033" s="53">
        <v>-41034.86</v>
      </c>
      <c r="C1033" s="37" t="s">
        <v>3423</v>
      </c>
    </row>
    <row r="1034" spans="1:3" x14ac:dyDescent="0.25">
      <c r="A1034" s="37">
        <v>1246938</v>
      </c>
      <c r="B1034" s="53">
        <v>-14320</v>
      </c>
      <c r="C1034" s="37" t="s">
        <v>3423</v>
      </c>
    </row>
    <row r="1035" spans="1:3" x14ac:dyDescent="0.25">
      <c r="A1035" s="37">
        <v>1246939</v>
      </c>
      <c r="B1035" s="53">
        <v>-231820</v>
      </c>
      <c r="C1035" s="37" t="s">
        <v>3423</v>
      </c>
    </row>
    <row r="1036" spans="1:3" x14ac:dyDescent="0.25">
      <c r="A1036" s="37">
        <v>1246943</v>
      </c>
      <c r="B1036" s="53">
        <v>-13556</v>
      </c>
      <c r="C1036" s="37" t="s">
        <v>3423</v>
      </c>
    </row>
    <row r="1037" spans="1:3" x14ac:dyDescent="0.25">
      <c r="A1037" s="37">
        <v>1246995</v>
      </c>
      <c r="B1037" s="53">
        <v>-7296</v>
      </c>
      <c r="C1037" s="37" t="s">
        <v>3423</v>
      </c>
    </row>
    <row r="1038" spans="1:3" x14ac:dyDescent="0.25">
      <c r="A1038" s="37">
        <v>1247033</v>
      </c>
      <c r="B1038" s="53">
        <v>-1459336</v>
      </c>
      <c r="C1038" s="37" t="s">
        <v>3423</v>
      </c>
    </row>
    <row r="1039" spans="1:3" x14ac:dyDescent="0.25">
      <c r="A1039" s="37">
        <v>1247050</v>
      </c>
      <c r="B1039" s="53">
        <v>-452140.79999999999</v>
      </c>
      <c r="C1039" s="37" t="s">
        <v>3423</v>
      </c>
    </row>
    <row r="1040" spans="1:3" x14ac:dyDescent="0.25">
      <c r="A1040" s="37">
        <v>1247068</v>
      </c>
      <c r="B1040" s="53">
        <v>-29190</v>
      </c>
      <c r="C1040" s="37" t="s">
        <v>3423</v>
      </c>
    </row>
    <row r="1041" spans="1:3" x14ac:dyDescent="0.25">
      <c r="A1041" s="37">
        <v>1247070</v>
      </c>
      <c r="B1041" s="53">
        <v>-198210.72</v>
      </c>
      <c r="C1041" s="37" t="s">
        <v>3423</v>
      </c>
    </row>
    <row r="1042" spans="1:3" x14ac:dyDescent="0.25">
      <c r="A1042" s="37">
        <v>1247090</v>
      </c>
      <c r="B1042" s="53">
        <v>-13472</v>
      </c>
      <c r="C1042" s="37" t="s">
        <v>3423</v>
      </c>
    </row>
    <row r="1043" spans="1:3" x14ac:dyDescent="0.25">
      <c r="A1043" s="37">
        <v>1247111</v>
      </c>
      <c r="B1043" s="53">
        <v>-57990</v>
      </c>
      <c r="C1043" s="37" t="s">
        <v>3423</v>
      </c>
    </row>
    <row r="1044" spans="1:3" x14ac:dyDescent="0.25">
      <c r="A1044" s="37">
        <v>1247127</v>
      </c>
      <c r="B1044" s="53">
        <v>-28701</v>
      </c>
      <c r="C1044" s="37" t="s">
        <v>3423</v>
      </c>
    </row>
    <row r="1045" spans="1:3" x14ac:dyDescent="0.25">
      <c r="A1045" s="37">
        <v>1247176</v>
      </c>
      <c r="B1045" s="53">
        <v>-500000</v>
      </c>
      <c r="C1045" s="37" t="s">
        <v>3423</v>
      </c>
    </row>
    <row r="1046" spans="1:3" x14ac:dyDescent="0.25">
      <c r="A1046" s="37">
        <v>1247183</v>
      </c>
      <c r="B1046" s="53">
        <v>-94203</v>
      </c>
      <c r="C1046" s="37" t="s">
        <v>3423</v>
      </c>
    </row>
    <row r="1047" spans="1:3" x14ac:dyDescent="0.25">
      <c r="A1047" s="37">
        <v>1247191</v>
      </c>
      <c r="B1047" s="53">
        <v>-2022530.4</v>
      </c>
      <c r="C1047" s="37" t="s">
        <v>3423</v>
      </c>
    </row>
    <row r="1048" spans="1:3" x14ac:dyDescent="0.25">
      <c r="A1048" s="37">
        <v>1247202</v>
      </c>
      <c r="B1048" s="53">
        <v>-3195843.92</v>
      </c>
      <c r="C1048" s="37" t="s">
        <v>3423</v>
      </c>
    </row>
    <row r="1049" spans="1:3" x14ac:dyDescent="0.25">
      <c r="A1049" s="37">
        <v>1247209</v>
      </c>
      <c r="B1049" s="53">
        <v>-109884</v>
      </c>
      <c r="C1049" s="37" t="s">
        <v>3423</v>
      </c>
    </row>
    <row r="1050" spans="1:3" x14ac:dyDescent="0.25">
      <c r="A1050" s="37">
        <v>1247214</v>
      </c>
      <c r="B1050" s="53">
        <v>-381600</v>
      </c>
      <c r="C1050" s="37" t="s">
        <v>3423</v>
      </c>
    </row>
    <row r="1051" spans="1:3" x14ac:dyDescent="0.25">
      <c r="A1051" s="37">
        <v>1247334</v>
      </c>
      <c r="B1051" s="53">
        <v>-142824</v>
      </c>
      <c r="C1051" s="37" t="s">
        <v>3423</v>
      </c>
    </row>
    <row r="1052" spans="1:3" x14ac:dyDescent="0.25">
      <c r="A1052" s="37">
        <v>1247336</v>
      </c>
      <c r="B1052" s="53">
        <v>-53625</v>
      </c>
      <c r="C1052" s="37" t="s">
        <v>3423</v>
      </c>
    </row>
    <row r="1053" spans="1:3" x14ac:dyDescent="0.25">
      <c r="A1053" s="37">
        <v>1247338</v>
      </c>
      <c r="B1053" s="53">
        <v>-69130</v>
      </c>
      <c r="C1053" s="37" t="s">
        <v>3423</v>
      </c>
    </row>
    <row r="1054" spans="1:3" x14ac:dyDescent="0.25">
      <c r="A1054" s="37">
        <v>1247339</v>
      </c>
      <c r="B1054" s="53">
        <v>-42371</v>
      </c>
      <c r="C1054" s="37" t="s">
        <v>3423</v>
      </c>
    </row>
    <row r="1055" spans="1:3" x14ac:dyDescent="0.25">
      <c r="A1055" s="37">
        <v>1247341</v>
      </c>
      <c r="B1055" s="53">
        <v>-15984</v>
      </c>
      <c r="C1055" s="37" t="s">
        <v>3423</v>
      </c>
    </row>
    <row r="1056" spans="1:3" x14ac:dyDescent="0.25">
      <c r="A1056" s="37">
        <v>1247357</v>
      </c>
      <c r="B1056" s="53">
        <v>-36209</v>
      </c>
      <c r="C1056" s="37" t="s">
        <v>3423</v>
      </c>
    </row>
    <row r="1057" spans="1:3" x14ac:dyDescent="0.25">
      <c r="A1057" s="37">
        <v>1247372</v>
      </c>
      <c r="B1057" s="53">
        <v>-642366</v>
      </c>
      <c r="C1057" s="37" t="s">
        <v>3423</v>
      </c>
    </row>
    <row r="1058" spans="1:3" x14ac:dyDescent="0.25">
      <c r="A1058" s="37">
        <v>1247373</v>
      </c>
      <c r="B1058" s="53">
        <v>-60000</v>
      </c>
      <c r="C1058" s="37" t="s">
        <v>3423</v>
      </c>
    </row>
    <row r="1059" spans="1:3" x14ac:dyDescent="0.25">
      <c r="A1059" s="37">
        <v>1247375</v>
      </c>
      <c r="B1059" s="53">
        <v>-287262</v>
      </c>
      <c r="C1059" s="37" t="s">
        <v>3423</v>
      </c>
    </row>
    <row r="1060" spans="1:3" x14ac:dyDescent="0.25">
      <c r="A1060" s="37">
        <v>1247376</v>
      </c>
      <c r="B1060" s="53">
        <v>-9261</v>
      </c>
      <c r="C1060" s="37" t="s">
        <v>3423</v>
      </c>
    </row>
    <row r="1061" spans="1:3" x14ac:dyDescent="0.25">
      <c r="A1061" s="37">
        <v>1247410</v>
      </c>
      <c r="B1061" s="53">
        <v>-18648</v>
      </c>
      <c r="C1061" s="37" t="s">
        <v>3423</v>
      </c>
    </row>
    <row r="1062" spans="1:3" x14ac:dyDescent="0.25">
      <c r="A1062" s="37">
        <v>1247412</v>
      </c>
      <c r="B1062" s="53">
        <v>-15696</v>
      </c>
      <c r="C1062" s="37" t="s">
        <v>3423</v>
      </c>
    </row>
    <row r="1063" spans="1:3" x14ac:dyDescent="0.25">
      <c r="A1063" s="37">
        <v>1247428</v>
      </c>
      <c r="B1063" s="53">
        <v>-34920</v>
      </c>
      <c r="C1063" s="37" t="s">
        <v>3423</v>
      </c>
    </row>
    <row r="1064" spans="1:3" x14ac:dyDescent="0.25">
      <c r="A1064" s="37">
        <v>1247429</v>
      </c>
      <c r="B1064" s="53">
        <v>-242267.04</v>
      </c>
      <c r="C1064" s="37" t="s">
        <v>3423</v>
      </c>
    </row>
    <row r="1065" spans="1:3" x14ac:dyDescent="0.25">
      <c r="A1065" s="37">
        <v>1247431</v>
      </c>
      <c r="B1065" s="53">
        <v>-135350</v>
      </c>
      <c r="C1065" s="37" t="s">
        <v>3423</v>
      </c>
    </row>
    <row r="1066" spans="1:3" x14ac:dyDescent="0.25">
      <c r="A1066" s="37">
        <v>1247432</v>
      </c>
      <c r="B1066" s="53">
        <v>-256698</v>
      </c>
      <c r="C1066" s="37" t="s">
        <v>3423</v>
      </c>
    </row>
    <row r="1067" spans="1:3" x14ac:dyDescent="0.25">
      <c r="A1067" s="37">
        <v>1247433</v>
      </c>
      <c r="B1067" s="53">
        <v>-22608</v>
      </c>
      <c r="C1067" s="37" t="s">
        <v>3423</v>
      </c>
    </row>
    <row r="1068" spans="1:3" x14ac:dyDescent="0.25">
      <c r="A1068" s="37">
        <v>1247434</v>
      </c>
      <c r="B1068" s="53">
        <v>-1210677.17</v>
      </c>
      <c r="C1068" s="37" t="s">
        <v>3423</v>
      </c>
    </row>
    <row r="1069" spans="1:3" x14ac:dyDescent="0.25">
      <c r="A1069" s="37">
        <v>1247441</v>
      </c>
      <c r="B1069" s="53">
        <v>-567728</v>
      </c>
      <c r="C1069" s="37" t="s">
        <v>3423</v>
      </c>
    </row>
    <row r="1070" spans="1:3" x14ac:dyDescent="0.25">
      <c r="A1070" s="37">
        <v>1247443</v>
      </c>
      <c r="B1070" s="53">
        <v>-249730.56</v>
      </c>
      <c r="C1070" s="37" t="s">
        <v>3423</v>
      </c>
    </row>
    <row r="1071" spans="1:3" x14ac:dyDescent="0.25">
      <c r="A1071" s="37">
        <v>1247449</v>
      </c>
      <c r="B1071" s="53">
        <v>-163008</v>
      </c>
      <c r="C1071" s="37" t="s">
        <v>3423</v>
      </c>
    </row>
    <row r="1072" spans="1:3" x14ac:dyDescent="0.25">
      <c r="A1072" s="37">
        <v>1247450</v>
      </c>
      <c r="B1072" s="53">
        <v>-10900</v>
      </c>
      <c r="C1072" s="37" t="s">
        <v>3423</v>
      </c>
    </row>
    <row r="1073" spans="1:3" x14ac:dyDescent="0.25">
      <c r="A1073" s="37">
        <v>1247452</v>
      </c>
      <c r="B1073" s="53">
        <v>-12336</v>
      </c>
      <c r="C1073" s="37" t="s">
        <v>3423</v>
      </c>
    </row>
    <row r="1074" spans="1:3" x14ac:dyDescent="0.25">
      <c r="A1074" s="37">
        <v>1247453</v>
      </c>
      <c r="B1074" s="53">
        <v>-13950</v>
      </c>
      <c r="C1074" s="37" t="s">
        <v>3423</v>
      </c>
    </row>
    <row r="1075" spans="1:3" x14ac:dyDescent="0.25">
      <c r="A1075" s="37">
        <v>1247457</v>
      </c>
      <c r="B1075" s="53">
        <v>-135880</v>
      </c>
      <c r="C1075" s="37" t="s">
        <v>3423</v>
      </c>
    </row>
    <row r="1076" spans="1:3" x14ac:dyDescent="0.25">
      <c r="A1076" s="37">
        <v>1247458</v>
      </c>
      <c r="B1076" s="53">
        <v>-103020</v>
      </c>
      <c r="C1076" s="37" t="s">
        <v>3423</v>
      </c>
    </row>
    <row r="1077" spans="1:3" x14ac:dyDescent="0.25">
      <c r="A1077" s="37">
        <v>1247467</v>
      </c>
      <c r="B1077" s="53">
        <v>-306780</v>
      </c>
      <c r="C1077" s="37" t="s">
        <v>3423</v>
      </c>
    </row>
    <row r="1078" spans="1:3" x14ac:dyDescent="0.25">
      <c r="A1078" s="37">
        <v>1247468</v>
      </c>
      <c r="B1078" s="53">
        <v>-886455</v>
      </c>
      <c r="C1078" s="37" t="s">
        <v>3423</v>
      </c>
    </row>
    <row r="1079" spans="1:3" x14ac:dyDescent="0.25">
      <c r="A1079" s="37">
        <v>1247474</v>
      </c>
      <c r="B1079" s="53">
        <v>-85822</v>
      </c>
      <c r="C1079" s="37" t="s">
        <v>3423</v>
      </c>
    </row>
    <row r="1080" spans="1:3" x14ac:dyDescent="0.25">
      <c r="A1080" s="37">
        <v>1247475</v>
      </c>
      <c r="B1080" s="53">
        <v>-132276</v>
      </c>
      <c r="C1080" s="37" t="s">
        <v>3423</v>
      </c>
    </row>
    <row r="1081" spans="1:3" x14ac:dyDescent="0.25">
      <c r="A1081" s="37">
        <v>1247476</v>
      </c>
      <c r="B1081" s="53">
        <v>-8648652.4299999997</v>
      </c>
      <c r="C1081" s="37" t="s">
        <v>3423</v>
      </c>
    </row>
    <row r="1082" spans="1:3" x14ac:dyDescent="0.25">
      <c r="A1082" s="37">
        <v>1247483</v>
      </c>
      <c r="B1082" s="53">
        <v>-125268</v>
      </c>
      <c r="C1082" s="37" t="s">
        <v>3423</v>
      </c>
    </row>
    <row r="1083" spans="1:3" x14ac:dyDescent="0.25">
      <c r="A1083" s="37">
        <v>1247484</v>
      </c>
      <c r="B1083" s="53">
        <v>-614028</v>
      </c>
      <c r="C1083" s="37" t="s">
        <v>3423</v>
      </c>
    </row>
    <row r="1084" spans="1:3" x14ac:dyDescent="0.25">
      <c r="A1084" s="37">
        <v>1247485</v>
      </c>
      <c r="B1084" s="53">
        <v>-492450</v>
      </c>
      <c r="C1084" s="37" t="s">
        <v>3423</v>
      </c>
    </row>
    <row r="1085" spans="1:3" x14ac:dyDescent="0.25">
      <c r="A1085" s="37">
        <v>1247486</v>
      </c>
      <c r="B1085" s="53">
        <v>-126648</v>
      </c>
      <c r="C1085" s="37" t="s">
        <v>3423</v>
      </c>
    </row>
    <row r="1086" spans="1:3" x14ac:dyDescent="0.25">
      <c r="A1086" s="37">
        <v>1247491</v>
      </c>
      <c r="B1086" s="53">
        <v>-966458</v>
      </c>
      <c r="C1086" s="37" t="s">
        <v>3423</v>
      </c>
    </row>
    <row r="1087" spans="1:3" x14ac:dyDescent="0.25">
      <c r="A1087" s="37">
        <v>1247493</v>
      </c>
      <c r="B1087" s="53">
        <v>-937883.78</v>
      </c>
      <c r="C1087" s="37" t="s">
        <v>3423</v>
      </c>
    </row>
    <row r="1088" spans="1:3" x14ac:dyDescent="0.25">
      <c r="A1088" s="37">
        <v>1247497</v>
      </c>
      <c r="B1088" s="53">
        <v>-38832</v>
      </c>
      <c r="C1088" s="37" t="s">
        <v>3423</v>
      </c>
    </row>
    <row r="1089" spans="1:3" x14ac:dyDescent="0.25">
      <c r="A1089" s="37">
        <v>1247498</v>
      </c>
      <c r="B1089" s="53">
        <v>-100026</v>
      </c>
      <c r="C1089" s="37" t="s">
        <v>3423</v>
      </c>
    </row>
    <row r="1090" spans="1:3" x14ac:dyDescent="0.25">
      <c r="A1090" s="37">
        <v>1247500</v>
      </c>
      <c r="B1090" s="53">
        <v>-83598</v>
      </c>
      <c r="C1090" s="37" t="s">
        <v>3423</v>
      </c>
    </row>
    <row r="1091" spans="1:3" x14ac:dyDescent="0.25">
      <c r="A1091" s="37">
        <v>1247521</v>
      </c>
      <c r="B1091" s="53">
        <v>-18019</v>
      </c>
      <c r="C1091" s="37" t="s">
        <v>3423</v>
      </c>
    </row>
    <row r="1092" spans="1:3" x14ac:dyDescent="0.25">
      <c r="A1092" s="37">
        <v>1247525</v>
      </c>
      <c r="B1092" s="53">
        <v>-20592</v>
      </c>
      <c r="C1092" s="37" t="s">
        <v>3423</v>
      </c>
    </row>
    <row r="1093" spans="1:3" x14ac:dyDescent="0.25">
      <c r="A1093" s="37">
        <v>1247526</v>
      </c>
      <c r="B1093" s="53">
        <v>-100980</v>
      </c>
      <c r="C1093" s="37" t="s">
        <v>3423</v>
      </c>
    </row>
    <row r="1094" spans="1:3" x14ac:dyDescent="0.25">
      <c r="A1094" s="37">
        <v>1247527</v>
      </c>
      <c r="B1094" s="53">
        <v>-45216</v>
      </c>
      <c r="C1094" s="37" t="s">
        <v>3423</v>
      </c>
    </row>
    <row r="1095" spans="1:3" x14ac:dyDescent="0.25">
      <c r="A1095" s="37">
        <v>1247528</v>
      </c>
      <c r="B1095" s="53">
        <v>-72072</v>
      </c>
      <c r="C1095" s="37" t="s">
        <v>3423</v>
      </c>
    </row>
    <row r="1096" spans="1:3" x14ac:dyDescent="0.25">
      <c r="A1096" s="37">
        <v>1247540</v>
      </c>
      <c r="B1096" s="53">
        <v>-917340</v>
      </c>
      <c r="C1096" s="37" t="s">
        <v>3423</v>
      </c>
    </row>
    <row r="1097" spans="1:3" x14ac:dyDescent="0.25">
      <c r="A1097" s="37">
        <v>1247545</v>
      </c>
      <c r="B1097" s="53">
        <v>-63398</v>
      </c>
      <c r="C1097" s="37" t="s">
        <v>3423</v>
      </c>
    </row>
    <row r="1098" spans="1:3" x14ac:dyDescent="0.25">
      <c r="A1098" s="37">
        <v>1247547</v>
      </c>
      <c r="B1098" s="53">
        <v>-1923394.28</v>
      </c>
      <c r="C1098" s="37" t="s">
        <v>3423</v>
      </c>
    </row>
    <row r="1099" spans="1:3" x14ac:dyDescent="0.25">
      <c r="A1099" s="37">
        <v>1247552</v>
      </c>
      <c r="B1099" s="53">
        <v>-7450.8</v>
      </c>
      <c r="C1099" s="37" t="s">
        <v>3423</v>
      </c>
    </row>
    <row r="1100" spans="1:3" x14ac:dyDescent="0.25">
      <c r="A1100" s="37">
        <v>1247553</v>
      </c>
      <c r="B1100" s="53">
        <v>-59042</v>
      </c>
      <c r="C1100" s="37" t="s">
        <v>3423</v>
      </c>
    </row>
    <row r="1101" spans="1:3" x14ac:dyDescent="0.25">
      <c r="A1101" s="37">
        <v>1247554</v>
      </c>
      <c r="B1101" s="53">
        <v>-2623800</v>
      </c>
      <c r="C1101" s="37" t="s">
        <v>3423</v>
      </c>
    </row>
    <row r="1102" spans="1:3" x14ac:dyDescent="0.25">
      <c r="A1102" s="37">
        <v>1247569</v>
      </c>
      <c r="B1102" s="53">
        <v>-984683.59</v>
      </c>
      <c r="C1102" s="37" t="s">
        <v>3423</v>
      </c>
    </row>
    <row r="1103" spans="1:3" x14ac:dyDescent="0.25">
      <c r="A1103" s="37">
        <v>1247570</v>
      </c>
      <c r="B1103" s="53">
        <v>-24816</v>
      </c>
      <c r="C1103" s="37" t="s">
        <v>3423</v>
      </c>
    </row>
    <row r="1104" spans="1:3" x14ac:dyDescent="0.25">
      <c r="A1104" s="37">
        <v>1247571</v>
      </c>
      <c r="B1104" s="53">
        <v>-5132512.9000000004</v>
      </c>
      <c r="C1104" s="37" t="s">
        <v>3423</v>
      </c>
    </row>
    <row r="1105" spans="1:3" x14ac:dyDescent="0.25">
      <c r="A1105" s="37">
        <v>1247574</v>
      </c>
      <c r="B1105" s="53">
        <v>-120258</v>
      </c>
      <c r="C1105" s="37" t="s">
        <v>3423</v>
      </c>
    </row>
    <row r="1106" spans="1:3" x14ac:dyDescent="0.25">
      <c r="A1106" s="37">
        <v>1247582</v>
      </c>
      <c r="B1106" s="53">
        <v>-963805.92</v>
      </c>
      <c r="C1106" s="37" t="s">
        <v>3423</v>
      </c>
    </row>
    <row r="1107" spans="1:3" x14ac:dyDescent="0.25">
      <c r="A1107" s="37">
        <v>1247583</v>
      </c>
      <c r="B1107" s="53">
        <v>-7008</v>
      </c>
      <c r="C1107" s="37" t="s">
        <v>3423</v>
      </c>
    </row>
    <row r="1108" spans="1:3" x14ac:dyDescent="0.25">
      <c r="A1108" s="37">
        <v>1247590</v>
      </c>
      <c r="B1108" s="53">
        <v>-234920</v>
      </c>
      <c r="C1108" s="37" t="s">
        <v>3423</v>
      </c>
    </row>
    <row r="1109" spans="1:3" x14ac:dyDescent="0.25">
      <c r="A1109" s="37">
        <v>1247592</v>
      </c>
      <c r="B1109" s="53">
        <v>-194778</v>
      </c>
      <c r="C1109" s="37" t="s">
        <v>3423</v>
      </c>
    </row>
    <row r="1110" spans="1:3" x14ac:dyDescent="0.25">
      <c r="A1110" s="37">
        <v>1247614</v>
      </c>
      <c r="B1110" s="53">
        <v>-45036</v>
      </c>
      <c r="C1110" s="37" t="s">
        <v>3423</v>
      </c>
    </row>
    <row r="1111" spans="1:3" x14ac:dyDescent="0.25">
      <c r="A1111" s="37">
        <v>1247617</v>
      </c>
      <c r="B1111" s="53">
        <v>-49720</v>
      </c>
      <c r="C1111" s="37" t="s">
        <v>3423</v>
      </c>
    </row>
    <row r="1112" spans="1:3" x14ac:dyDescent="0.25">
      <c r="A1112" s="37">
        <v>1247618</v>
      </c>
      <c r="B1112" s="53">
        <v>-5616</v>
      </c>
      <c r="C1112" s="37" t="s">
        <v>3423</v>
      </c>
    </row>
    <row r="1113" spans="1:3" x14ac:dyDescent="0.25">
      <c r="A1113" s="37">
        <v>1247624</v>
      </c>
      <c r="B1113" s="53">
        <v>-106029</v>
      </c>
      <c r="C1113" s="37" t="s">
        <v>3423</v>
      </c>
    </row>
    <row r="1114" spans="1:3" x14ac:dyDescent="0.25">
      <c r="A1114" s="37">
        <v>1247630</v>
      </c>
      <c r="B1114" s="53">
        <v>-105516</v>
      </c>
      <c r="C1114" s="37" t="s">
        <v>3423</v>
      </c>
    </row>
    <row r="1115" spans="1:3" x14ac:dyDescent="0.25">
      <c r="A1115" s="37">
        <v>1247638</v>
      </c>
      <c r="B1115" s="53">
        <v>-180000</v>
      </c>
      <c r="C1115" s="37" t="s">
        <v>3423</v>
      </c>
    </row>
    <row r="1116" spans="1:3" x14ac:dyDescent="0.25">
      <c r="A1116" s="37">
        <v>1247652</v>
      </c>
      <c r="B1116" s="53">
        <v>-143456</v>
      </c>
      <c r="C1116" s="37" t="s">
        <v>3423</v>
      </c>
    </row>
    <row r="1117" spans="1:3" x14ac:dyDescent="0.25">
      <c r="A1117" s="37">
        <v>1247653</v>
      </c>
      <c r="B1117" s="53">
        <v>-73896</v>
      </c>
      <c r="C1117" s="37" t="s">
        <v>3423</v>
      </c>
    </row>
    <row r="1118" spans="1:3" x14ac:dyDescent="0.25">
      <c r="A1118" s="37">
        <v>1247654</v>
      </c>
      <c r="B1118" s="53">
        <v>-15607</v>
      </c>
      <c r="C1118" s="37" t="s">
        <v>3423</v>
      </c>
    </row>
    <row r="1119" spans="1:3" x14ac:dyDescent="0.25">
      <c r="A1119" s="37">
        <v>1247656</v>
      </c>
      <c r="B1119" s="53">
        <v>-163682</v>
      </c>
      <c r="C1119" s="37" t="s">
        <v>3423</v>
      </c>
    </row>
    <row r="1120" spans="1:3" x14ac:dyDescent="0.25">
      <c r="A1120" s="37">
        <v>1247662</v>
      </c>
      <c r="B1120" s="53">
        <v>-765925.2</v>
      </c>
      <c r="C1120" s="37" t="s">
        <v>3423</v>
      </c>
    </row>
    <row r="1121" spans="1:3" x14ac:dyDescent="0.25">
      <c r="A1121" s="37">
        <v>1247663</v>
      </c>
      <c r="B1121" s="53">
        <v>-108948</v>
      </c>
      <c r="C1121" s="37" t="s">
        <v>3423</v>
      </c>
    </row>
    <row r="1122" spans="1:3" x14ac:dyDescent="0.25">
      <c r="A1122" s="37">
        <v>1247664</v>
      </c>
      <c r="B1122" s="53">
        <v>-140326</v>
      </c>
      <c r="C1122" s="37" t="s">
        <v>3423</v>
      </c>
    </row>
    <row r="1123" spans="1:3" x14ac:dyDescent="0.25">
      <c r="A1123" s="37">
        <v>1247665</v>
      </c>
      <c r="B1123" s="53">
        <v>-27000</v>
      </c>
      <c r="C1123" s="37" t="s">
        <v>3423</v>
      </c>
    </row>
    <row r="1124" spans="1:3" x14ac:dyDescent="0.25">
      <c r="A1124" s="37">
        <v>1247666</v>
      </c>
      <c r="B1124" s="53">
        <v>-16926</v>
      </c>
      <c r="C1124" s="37" t="s">
        <v>3423</v>
      </c>
    </row>
    <row r="1125" spans="1:3" x14ac:dyDescent="0.25">
      <c r="A1125" s="37">
        <v>1247669</v>
      </c>
      <c r="B1125" s="53">
        <v>-16416</v>
      </c>
      <c r="C1125" s="37" t="s">
        <v>3423</v>
      </c>
    </row>
    <row r="1126" spans="1:3" x14ac:dyDescent="0.25">
      <c r="A1126" s="37">
        <v>1247670</v>
      </c>
      <c r="B1126" s="53">
        <v>-58590</v>
      </c>
      <c r="C1126" s="37" t="s">
        <v>3423</v>
      </c>
    </row>
    <row r="1127" spans="1:3" x14ac:dyDescent="0.25">
      <c r="A1127" s="37">
        <v>1247671</v>
      </c>
      <c r="B1127" s="53">
        <v>-52260</v>
      </c>
      <c r="C1127" s="37" t="s">
        <v>3423</v>
      </c>
    </row>
    <row r="1128" spans="1:3" x14ac:dyDescent="0.25">
      <c r="A1128" s="37">
        <v>1247672</v>
      </c>
      <c r="B1128" s="53">
        <v>-472158</v>
      </c>
      <c r="C1128" s="37" t="s">
        <v>3423</v>
      </c>
    </row>
    <row r="1129" spans="1:3" x14ac:dyDescent="0.25">
      <c r="A1129" s="37">
        <v>1247673</v>
      </c>
      <c r="B1129" s="53">
        <v>-73440</v>
      </c>
      <c r="C1129" s="37" t="s">
        <v>3423</v>
      </c>
    </row>
    <row r="1130" spans="1:3" x14ac:dyDescent="0.25">
      <c r="A1130" s="37">
        <v>1247695</v>
      </c>
      <c r="B1130" s="53">
        <v>-22200000</v>
      </c>
      <c r="C1130" s="37" t="s">
        <v>3423</v>
      </c>
    </row>
    <row r="1131" spans="1:3" x14ac:dyDescent="0.25">
      <c r="A1131" s="37">
        <v>1247697</v>
      </c>
      <c r="B1131" s="53">
        <v>-28623</v>
      </c>
      <c r="C1131" s="37" t="s">
        <v>3423</v>
      </c>
    </row>
    <row r="1132" spans="1:3" x14ac:dyDescent="0.25">
      <c r="A1132" s="37">
        <v>1247698</v>
      </c>
      <c r="B1132" s="53">
        <v>-6147</v>
      </c>
      <c r="C1132" s="37" t="s">
        <v>3423</v>
      </c>
    </row>
    <row r="1133" spans="1:3" x14ac:dyDescent="0.25">
      <c r="A1133" s="37">
        <v>1247704</v>
      </c>
      <c r="B1133" s="53">
        <v>-637332</v>
      </c>
      <c r="C1133" s="37" t="s">
        <v>3423</v>
      </c>
    </row>
    <row r="1134" spans="1:3" x14ac:dyDescent="0.25">
      <c r="A1134" s="37">
        <v>1247710</v>
      </c>
      <c r="B1134" s="53">
        <v>-40920</v>
      </c>
      <c r="C1134" s="37" t="s">
        <v>3423</v>
      </c>
    </row>
    <row r="1135" spans="1:3" x14ac:dyDescent="0.25">
      <c r="A1135" s="37">
        <v>1247712</v>
      </c>
      <c r="B1135" s="53">
        <v>-59670</v>
      </c>
      <c r="C1135" s="37" t="s">
        <v>3423</v>
      </c>
    </row>
    <row r="1136" spans="1:3" x14ac:dyDescent="0.25">
      <c r="A1136" s="37">
        <v>1247713</v>
      </c>
      <c r="B1136" s="53">
        <v>-77934</v>
      </c>
      <c r="C1136" s="37" t="s">
        <v>3423</v>
      </c>
    </row>
    <row r="1137" spans="1:3" x14ac:dyDescent="0.25">
      <c r="A1137" s="37">
        <v>1247726</v>
      </c>
      <c r="B1137" s="53">
        <v>-48384</v>
      </c>
      <c r="C1137" s="37" t="s">
        <v>3423</v>
      </c>
    </row>
    <row r="1138" spans="1:3" x14ac:dyDescent="0.25">
      <c r="A1138" s="37">
        <v>1247727</v>
      </c>
      <c r="B1138" s="53">
        <v>-373228</v>
      </c>
      <c r="C1138" s="37" t="s">
        <v>3423</v>
      </c>
    </row>
    <row r="1139" spans="1:3" x14ac:dyDescent="0.25">
      <c r="A1139" s="37">
        <v>1247728</v>
      </c>
      <c r="B1139" s="53">
        <v>-216419.84</v>
      </c>
      <c r="C1139" s="37" t="s">
        <v>3423</v>
      </c>
    </row>
    <row r="1140" spans="1:3" x14ac:dyDescent="0.25">
      <c r="A1140" s="37">
        <v>1247739</v>
      </c>
      <c r="B1140" s="53">
        <v>-21300</v>
      </c>
      <c r="C1140" s="37" t="s">
        <v>3423</v>
      </c>
    </row>
    <row r="1141" spans="1:3" x14ac:dyDescent="0.25">
      <c r="A1141" s="37">
        <v>1247740</v>
      </c>
      <c r="B1141" s="53">
        <v>-320809.67</v>
      </c>
      <c r="C1141" s="37" t="s">
        <v>3423</v>
      </c>
    </row>
    <row r="1142" spans="1:3" x14ac:dyDescent="0.25">
      <c r="A1142" s="37">
        <v>1247741</v>
      </c>
      <c r="B1142" s="53">
        <v>-648510</v>
      </c>
      <c r="C1142" s="37" t="s">
        <v>3423</v>
      </c>
    </row>
    <row r="1143" spans="1:3" x14ac:dyDescent="0.25">
      <c r="A1143" s="37">
        <v>1247744</v>
      </c>
      <c r="B1143" s="53">
        <v>-40656</v>
      </c>
      <c r="C1143" s="37" t="s">
        <v>3423</v>
      </c>
    </row>
    <row r="1144" spans="1:3" x14ac:dyDescent="0.25">
      <c r="A1144" s="37">
        <v>1247745</v>
      </c>
      <c r="B1144" s="53">
        <v>-3479741.71</v>
      </c>
      <c r="C1144" s="37" t="s">
        <v>3423</v>
      </c>
    </row>
    <row r="1145" spans="1:3" x14ac:dyDescent="0.25">
      <c r="A1145" s="37">
        <v>1247747</v>
      </c>
      <c r="B1145" s="53">
        <v>-6960</v>
      </c>
      <c r="C1145" s="37" t="s">
        <v>3423</v>
      </c>
    </row>
    <row r="1146" spans="1:3" x14ac:dyDescent="0.25">
      <c r="A1146" s="37">
        <v>1247748</v>
      </c>
      <c r="B1146" s="53">
        <v>-18744</v>
      </c>
      <c r="C1146" s="37" t="s">
        <v>3423</v>
      </c>
    </row>
    <row r="1147" spans="1:3" x14ac:dyDescent="0.25">
      <c r="A1147" s="37">
        <v>1247764</v>
      </c>
      <c r="B1147" s="53">
        <v>-7632</v>
      </c>
      <c r="C1147" s="37" t="s">
        <v>3423</v>
      </c>
    </row>
    <row r="1148" spans="1:3" x14ac:dyDescent="0.25">
      <c r="A1148" s="37">
        <v>1247768</v>
      </c>
      <c r="B1148" s="53">
        <v>-1088520</v>
      </c>
      <c r="C1148" s="37" t="s">
        <v>3423</v>
      </c>
    </row>
    <row r="1149" spans="1:3" x14ac:dyDescent="0.25">
      <c r="A1149" s="37">
        <v>1247772</v>
      </c>
      <c r="B1149" s="53">
        <v>-30888</v>
      </c>
      <c r="C1149" s="37" t="s">
        <v>3423</v>
      </c>
    </row>
    <row r="1150" spans="1:3" x14ac:dyDescent="0.25">
      <c r="A1150" s="37">
        <v>1247773</v>
      </c>
      <c r="B1150" s="53">
        <v>-46248</v>
      </c>
      <c r="C1150" s="37" t="s">
        <v>3423</v>
      </c>
    </row>
    <row r="1151" spans="1:3" x14ac:dyDescent="0.25">
      <c r="A1151" s="37">
        <v>1247780</v>
      </c>
      <c r="B1151" s="53">
        <v>-60000</v>
      </c>
      <c r="C1151" s="37" t="s">
        <v>3423</v>
      </c>
    </row>
    <row r="1152" spans="1:3" x14ac:dyDescent="0.25">
      <c r="A1152" s="37">
        <v>1247781</v>
      </c>
      <c r="B1152" s="53">
        <v>-147150</v>
      </c>
      <c r="C1152" s="37" t="s">
        <v>3423</v>
      </c>
    </row>
    <row r="1153" spans="1:3" x14ac:dyDescent="0.25">
      <c r="A1153" s="37">
        <v>1247787</v>
      </c>
      <c r="B1153" s="53">
        <v>-35070</v>
      </c>
      <c r="C1153" s="37" t="s">
        <v>3423</v>
      </c>
    </row>
    <row r="1154" spans="1:3" x14ac:dyDescent="0.25">
      <c r="A1154" s="37">
        <v>1247788</v>
      </c>
      <c r="B1154" s="53">
        <v>-390868.4</v>
      </c>
      <c r="C1154" s="37" t="s">
        <v>3423</v>
      </c>
    </row>
    <row r="1155" spans="1:3" x14ac:dyDescent="0.25">
      <c r="A1155" s="37">
        <v>1247789</v>
      </c>
      <c r="B1155" s="53">
        <v>-105082</v>
      </c>
      <c r="C1155" s="37" t="s">
        <v>3423</v>
      </c>
    </row>
    <row r="1156" spans="1:3" x14ac:dyDescent="0.25">
      <c r="A1156" s="37">
        <v>1247799</v>
      </c>
      <c r="B1156" s="53">
        <v>-150396</v>
      </c>
      <c r="C1156" s="37" t="s">
        <v>3423</v>
      </c>
    </row>
    <row r="1157" spans="1:3" x14ac:dyDescent="0.25">
      <c r="A1157" s="37">
        <v>1247800</v>
      </c>
      <c r="B1157" s="53">
        <v>-305320</v>
      </c>
      <c r="C1157" s="37" t="s">
        <v>3423</v>
      </c>
    </row>
    <row r="1158" spans="1:3" x14ac:dyDescent="0.25">
      <c r="A1158" s="37">
        <v>1247801</v>
      </c>
      <c r="B1158" s="53">
        <v>-139984</v>
      </c>
      <c r="C1158" s="37" t="s">
        <v>3423</v>
      </c>
    </row>
    <row r="1159" spans="1:3" x14ac:dyDescent="0.25">
      <c r="A1159" s="37">
        <v>1247802</v>
      </c>
      <c r="B1159" s="53">
        <v>-53100</v>
      </c>
      <c r="C1159" s="37" t="s">
        <v>3423</v>
      </c>
    </row>
    <row r="1160" spans="1:3" x14ac:dyDescent="0.25">
      <c r="A1160" s="37">
        <v>1247803</v>
      </c>
      <c r="B1160" s="53">
        <v>-72192</v>
      </c>
      <c r="C1160" s="37" t="s">
        <v>3423</v>
      </c>
    </row>
    <row r="1161" spans="1:3" x14ac:dyDescent="0.25">
      <c r="A1161" s="37">
        <v>1247808</v>
      </c>
      <c r="B1161" s="53">
        <v>-112386</v>
      </c>
      <c r="C1161" s="37" t="s">
        <v>3423</v>
      </c>
    </row>
    <row r="1162" spans="1:3" x14ac:dyDescent="0.25">
      <c r="A1162" s="37">
        <v>1247809</v>
      </c>
      <c r="B1162" s="53">
        <v>-28188</v>
      </c>
      <c r="C1162" s="37" t="s">
        <v>3423</v>
      </c>
    </row>
    <row r="1163" spans="1:3" x14ac:dyDescent="0.25">
      <c r="A1163" s="37">
        <v>1247810</v>
      </c>
      <c r="B1163" s="53">
        <v>-84816</v>
      </c>
      <c r="C1163" s="37" t="s">
        <v>3423</v>
      </c>
    </row>
    <row r="1164" spans="1:3" x14ac:dyDescent="0.25">
      <c r="A1164" s="37">
        <v>1247812</v>
      </c>
      <c r="B1164" s="53">
        <v>-321774.59999999998</v>
      </c>
      <c r="C1164" s="37" t="s">
        <v>3423</v>
      </c>
    </row>
    <row r="1165" spans="1:3" x14ac:dyDescent="0.25">
      <c r="A1165" s="37">
        <v>1247816</v>
      </c>
      <c r="B1165" s="53">
        <v>-134628</v>
      </c>
      <c r="C1165" s="37" t="s">
        <v>3423</v>
      </c>
    </row>
    <row r="1166" spans="1:3" x14ac:dyDescent="0.25">
      <c r="A1166" s="37">
        <v>1247822</v>
      </c>
      <c r="B1166" s="53">
        <v>-3078</v>
      </c>
      <c r="C1166" s="37" t="s">
        <v>3423</v>
      </c>
    </row>
    <row r="1167" spans="1:3" x14ac:dyDescent="0.25">
      <c r="A1167" s="37">
        <v>1247829</v>
      </c>
      <c r="B1167" s="53">
        <v>-59640</v>
      </c>
      <c r="C1167" s="37" t="s">
        <v>3423</v>
      </c>
    </row>
    <row r="1168" spans="1:3" x14ac:dyDescent="0.25">
      <c r="A1168" s="37">
        <v>1247832</v>
      </c>
      <c r="B1168" s="53">
        <v>-66912</v>
      </c>
      <c r="C1168" s="37" t="s">
        <v>3423</v>
      </c>
    </row>
    <row r="1169" spans="1:3" x14ac:dyDescent="0.25">
      <c r="A1169" s="37">
        <v>1247835</v>
      </c>
      <c r="B1169" s="53">
        <v>-132855</v>
      </c>
      <c r="C1169" s="37" t="s">
        <v>3423</v>
      </c>
    </row>
    <row r="1170" spans="1:3" x14ac:dyDescent="0.25">
      <c r="A1170" s="37">
        <v>1247840</v>
      </c>
      <c r="B1170" s="53">
        <v>-100000</v>
      </c>
      <c r="C1170" s="37" t="s">
        <v>3423</v>
      </c>
    </row>
    <row r="1171" spans="1:3" x14ac:dyDescent="0.25">
      <c r="A1171" s="37">
        <v>1247848</v>
      </c>
      <c r="B1171" s="53">
        <v>-86136</v>
      </c>
      <c r="C1171" s="37" t="s">
        <v>3423</v>
      </c>
    </row>
    <row r="1172" spans="1:3" x14ac:dyDescent="0.25">
      <c r="A1172" s="37">
        <v>1247849</v>
      </c>
      <c r="B1172" s="53">
        <v>-82902</v>
      </c>
      <c r="C1172" s="37" t="s">
        <v>3423</v>
      </c>
    </row>
    <row r="1173" spans="1:3" x14ac:dyDescent="0.25">
      <c r="A1173" s="37">
        <v>1247857</v>
      </c>
      <c r="B1173" s="53">
        <v>-108725</v>
      </c>
      <c r="C1173" s="37" t="s">
        <v>3423</v>
      </c>
    </row>
    <row r="1174" spans="1:3" x14ac:dyDescent="0.25">
      <c r="A1174" s="37">
        <v>1247886</v>
      </c>
      <c r="B1174" s="53">
        <v>-299266</v>
      </c>
      <c r="C1174" s="37" t="s">
        <v>3423</v>
      </c>
    </row>
    <row r="1175" spans="1:3" x14ac:dyDescent="0.25">
      <c r="A1175" s="37">
        <v>1247889</v>
      </c>
      <c r="B1175" s="53">
        <v>-5310</v>
      </c>
      <c r="C1175" s="37" t="s">
        <v>3423</v>
      </c>
    </row>
    <row r="1176" spans="1:3" x14ac:dyDescent="0.25">
      <c r="A1176" s="37">
        <v>1247890</v>
      </c>
      <c r="B1176" s="53">
        <v>-89376</v>
      </c>
      <c r="C1176" s="37" t="s">
        <v>3423</v>
      </c>
    </row>
    <row r="1177" spans="1:3" x14ac:dyDescent="0.25">
      <c r="A1177" s="37">
        <v>1247891</v>
      </c>
      <c r="B1177" s="53">
        <v>-1418320.8</v>
      </c>
      <c r="C1177" s="37" t="s">
        <v>3423</v>
      </c>
    </row>
    <row r="1178" spans="1:3" x14ac:dyDescent="0.25">
      <c r="A1178" s="37">
        <v>1247898</v>
      </c>
      <c r="B1178" s="53">
        <v>-1397120</v>
      </c>
      <c r="C1178" s="37" t="s">
        <v>3423</v>
      </c>
    </row>
    <row r="1179" spans="1:3" x14ac:dyDescent="0.25">
      <c r="A1179" s="37">
        <v>1247899</v>
      </c>
      <c r="B1179" s="53">
        <v>-16302</v>
      </c>
      <c r="C1179" s="37" t="s">
        <v>3423</v>
      </c>
    </row>
    <row r="1180" spans="1:3" x14ac:dyDescent="0.25">
      <c r="A1180" s="37">
        <v>1247901</v>
      </c>
      <c r="B1180" s="53">
        <v>-1628897.4</v>
      </c>
      <c r="C1180" s="37" t="s">
        <v>3423</v>
      </c>
    </row>
    <row r="1181" spans="1:3" x14ac:dyDescent="0.25">
      <c r="A1181" s="37">
        <v>1247907</v>
      </c>
      <c r="B1181" s="53">
        <v>-94488</v>
      </c>
      <c r="C1181" s="37" t="s">
        <v>3423</v>
      </c>
    </row>
    <row r="1182" spans="1:3" x14ac:dyDescent="0.25">
      <c r="A1182" s="37">
        <v>1247908</v>
      </c>
      <c r="B1182" s="53">
        <v>-42312</v>
      </c>
      <c r="C1182" s="37" t="s">
        <v>3423</v>
      </c>
    </row>
    <row r="1183" spans="1:3" x14ac:dyDescent="0.25">
      <c r="A1183" s="37">
        <v>1247910</v>
      </c>
      <c r="B1183" s="53">
        <v>-323252</v>
      </c>
      <c r="C1183" s="37" t="s">
        <v>3423</v>
      </c>
    </row>
    <row r="1184" spans="1:3" x14ac:dyDescent="0.25">
      <c r="A1184" s="37">
        <v>1247911</v>
      </c>
      <c r="B1184" s="53">
        <v>-195360</v>
      </c>
      <c r="C1184" s="37" t="s">
        <v>3423</v>
      </c>
    </row>
    <row r="1185" spans="1:3" x14ac:dyDescent="0.25">
      <c r="A1185" s="37">
        <v>1247924</v>
      </c>
      <c r="B1185" s="53">
        <v>-434926.8</v>
      </c>
      <c r="C1185" s="37" t="s">
        <v>3423</v>
      </c>
    </row>
    <row r="1186" spans="1:3" x14ac:dyDescent="0.25">
      <c r="A1186" s="37">
        <v>1247926</v>
      </c>
      <c r="B1186" s="53">
        <v>-27972</v>
      </c>
      <c r="C1186" s="37" t="s">
        <v>3423</v>
      </c>
    </row>
    <row r="1187" spans="1:3" x14ac:dyDescent="0.25">
      <c r="A1187" s="37">
        <v>1247932</v>
      </c>
      <c r="B1187" s="53">
        <v>-69264</v>
      </c>
      <c r="C1187" s="37" t="s">
        <v>3423</v>
      </c>
    </row>
    <row r="1188" spans="1:3" x14ac:dyDescent="0.25">
      <c r="A1188" s="37">
        <v>1247949</v>
      </c>
      <c r="B1188" s="53">
        <v>-77683.199999999997</v>
      </c>
      <c r="C1188" s="37" t="s">
        <v>3423</v>
      </c>
    </row>
    <row r="1189" spans="1:3" x14ac:dyDescent="0.25">
      <c r="A1189" s="37">
        <v>1247950</v>
      </c>
      <c r="B1189" s="53">
        <v>-125592</v>
      </c>
      <c r="C1189" s="37" t="s">
        <v>3423</v>
      </c>
    </row>
    <row r="1190" spans="1:3" x14ac:dyDescent="0.25">
      <c r="A1190" s="37">
        <v>1247963</v>
      </c>
      <c r="B1190" s="53">
        <v>-856028</v>
      </c>
      <c r="C1190" s="37" t="s">
        <v>3423</v>
      </c>
    </row>
    <row r="1191" spans="1:3" x14ac:dyDescent="0.25">
      <c r="A1191" s="37">
        <v>1247969</v>
      </c>
      <c r="B1191" s="53">
        <v>-31873</v>
      </c>
      <c r="C1191" s="37" t="s">
        <v>3423</v>
      </c>
    </row>
    <row r="1192" spans="1:3" x14ac:dyDescent="0.25">
      <c r="A1192" s="37">
        <v>1247974</v>
      </c>
      <c r="B1192" s="53">
        <v>-4997</v>
      </c>
      <c r="C1192" s="37" t="s">
        <v>3423</v>
      </c>
    </row>
    <row r="1193" spans="1:3" x14ac:dyDescent="0.25">
      <c r="A1193" s="37">
        <v>1247977</v>
      </c>
      <c r="B1193" s="53">
        <v>-117000</v>
      </c>
      <c r="C1193" s="37" t="s">
        <v>3423</v>
      </c>
    </row>
    <row r="1194" spans="1:3" x14ac:dyDescent="0.25">
      <c r="A1194" s="37">
        <v>1247982</v>
      </c>
      <c r="B1194" s="53">
        <v>-87288</v>
      </c>
      <c r="C1194" s="37" t="s">
        <v>3423</v>
      </c>
    </row>
    <row r="1195" spans="1:3" x14ac:dyDescent="0.25">
      <c r="A1195" s="37">
        <v>1247983</v>
      </c>
      <c r="B1195" s="53">
        <v>-24696</v>
      </c>
      <c r="C1195" s="37" t="s">
        <v>3423</v>
      </c>
    </row>
    <row r="1196" spans="1:3" x14ac:dyDescent="0.25">
      <c r="A1196" s="37">
        <v>1247994</v>
      </c>
      <c r="B1196" s="53">
        <v>-35518</v>
      </c>
      <c r="C1196" s="37" t="s">
        <v>3423</v>
      </c>
    </row>
    <row r="1197" spans="1:3" x14ac:dyDescent="0.25">
      <c r="A1197" s="37">
        <v>1247995</v>
      </c>
      <c r="B1197" s="53">
        <v>-200000</v>
      </c>
      <c r="C1197" s="37" t="s">
        <v>3423</v>
      </c>
    </row>
    <row r="1198" spans="1:3" x14ac:dyDescent="0.25">
      <c r="A1198" s="37">
        <v>1248004</v>
      </c>
      <c r="B1198" s="53">
        <v>-89154</v>
      </c>
      <c r="C1198" s="37" t="s">
        <v>3423</v>
      </c>
    </row>
    <row r="1199" spans="1:3" x14ac:dyDescent="0.25">
      <c r="A1199" s="37">
        <v>1248005</v>
      </c>
      <c r="B1199" s="53">
        <v>-73839</v>
      </c>
      <c r="C1199" s="37" t="s">
        <v>3423</v>
      </c>
    </row>
    <row r="1200" spans="1:3" x14ac:dyDescent="0.25">
      <c r="A1200" s="37">
        <v>1248006</v>
      </c>
      <c r="B1200" s="53">
        <v>-29376</v>
      </c>
      <c r="C1200" s="37" t="s">
        <v>3423</v>
      </c>
    </row>
    <row r="1201" spans="1:3" x14ac:dyDescent="0.25">
      <c r="A1201" s="37">
        <v>1248011</v>
      </c>
      <c r="B1201" s="53">
        <v>-602274</v>
      </c>
      <c r="C1201" s="37" t="s">
        <v>3423</v>
      </c>
    </row>
    <row r="1202" spans="1:3" x14ac:dyDescent="0.25">
      <c r="A1202" s="37">
        <v>1248012</v>
      </c>
      <c r="B1202" s="53">
        <v>-5400</v>
      </c>
      <c r="C1202" s="37" t="s">
        <v>3423</v>
      </c>
    </row>
    <row r="1203" spans="1:3" x14ac:dyDescent="0.25">
      <c r="A1203" s="37">
        <v>1248013</v>
      </c>
      <c r="B1203" s="53">
        <v>-37326</v>
      </c>
      <c r="C1203" s="37" t="s">
        <v>3423</v>
      </c>
    </row>
    <row r="1204" spans="1:3" x14ac:dyDescent="0.25">
      <c r="A1204" s="37">
        <v>1248014</v>
      </c>
      <c r="B1204" s="53">
        <v>-148220.07</v>
      </c>
      <c r="C1204" s="37" t="s">
        <v>3423</v>
      </c>
    </row>
    <row r="1205" spans="1:3" x14ac:dyDescent="0.25">
      <c r="A1205" s="37">
        <v>1248015</v>
      </c>
      <c r="B1205" s="53">
        <v>-29076</v>
      </c>
      <c r="C1205" s="37" t="s">
        <v>3423</v>
      </c>
    </row>
    <row r="1206" spans="1:3" x14ac:dyDescent="0.25">
      <c r="A1206" s="37">
        <v>1248017</v>
      </c>
      <c r="B1206" s="53">
        <v>-307920</v>
      </c>
      <c r="C1206" s="37" t="s">
        <v>3423</v>
      </c>
    </row>
    <row r="1207" spans="1:3" x14ac:dyDescent="0.25">
      <c r="A1207" s="37">
        <v>1248022</v>
      </c>
      <c r="B1207" s="53">
        <v>-5208336</v>
      </c>
      <c r="C1207" s="37" t="s">
        <v>3423</v>
      </c>
    </row>
    <row r="1208" spans="1:3" x14ac:dyDescent="0.25">
      <c r="A1208" s="37">
        <v>1248027</v>
      </c>
      <c r="B1208" s="53">
        <v>-193788</v>
      </c>
      <c r="C1208" s="37" t="s">
        <v>3423</v>
      </c>
    </row>
    <row r="1209" spans="1:3" x14ac:dyDescent="0.25">
      <c r="A1209" s="37">
        <v>1248031</v>
      </c>
      <c r="B1209" s="53">
        <v>-129520</v>
      </c>
      <c r="C1209" s="37" t="s">
        <v>3423</v>
      </c>
    </row>
    <row r="1210" spans="1:3" x14ac:dyDescent="0.25">
      <c r="A1210" s="37">
        <v>1248032</v>
      </c>
      <c r="B1210" s="53">
        <v>-211164</v>
      </c>
      <c r="C1210" s="37" t="s">
        <v>3423</v>
      </c>
    </row>
    <row r="1211" spans="1:3" x14ac:dyDescent="0.25">
      <c r="A1211" s="37">
        <v>1248033</v>
      </c>
      <c r="B1211" s="53">
        <v>-2796500</v>
      </c>
      <c r="C1211" s="37" t="s">
        <v>3423</v>
      </c>
    </row>
    <row r="1212" spans="1:3" x14ac:dyDescent="0.25">
      <c r="A1212" s="37">
        <v>1248034</v>
      </c>
      <c r="B1212" s="53">
        <v>-814120.52</v>
      </c>
      <c r="C1212" s="37" t="s">
        <v>3423</v>
      </c>
    </row>
    <row r="1213" spans="1:3" x14ac:dyDescent="0.25">
      <c r="A1213" s="37">
        <v>1248038</v>
      </c>
      <c r="B1213" s="53">
        <v>-639264</v>
      </c>
      <c r="C1213" s="37" t="s">
        <v>3423</v>
      </c>
    </row>
    <row r="1214" spans="1:3" x14ac:dyDescent="0.25">
      <c r="A1214" s="37">
        <v>1248041</v>
      </c>
      <c r="B1214" s="53">
        <v>-58225</v>
      </c>
      <c r="C1214" s="37" t="s">
        <v>3423</v>
      </c>
    </row>
    <row r="1215" spans="1:3" x14ac:dyDescent="0.25">
      <c r="A1215" s="37">
        <v>1248042</v>
      </c>
      <c r="B1215" s="53">
        <v>-204284</v>
      </c>
      <c r="C1215" s="37" t="s">
        <v>3423</v>
      </c>
    </row>
    <row r="1216" spans="1:3" x14ac:dyDescent="0.25">
      <c r="A1216" s="37">
        <v>1248043</v>
      </c>
      <c r="B1216" s="53">
        <v>-80746</v>
      </c>
      <c r="C1216" s="37" t="s">
        <v>3423</v>
      </c>
    </row>
    <row r="1217" spans="1:3" x14ac:dyDescent="0.25">
      <c r="A1217" s="37">
        <v>1248044</v>
      </c>
      <c r="B1217" s="53">
        <v>-722796.6</v>
      </c>
      <c r="C1217" s="37" t="s">
        <v>3423</v>
      </c>
    </row>
    <row r="1218" spans="1:3" x14ac:dyDescent="0.25">
      <c r="A1218" s="37">
        <v>1248045</v>
      </c>
      <c r="B1218" s="53">
        <v>-277248</v>
      </c>
      <c r="C1218" s="37" t="s">
        <v>3423</v>
      </c>
    </row>
    <row r="1219" spans="1:3" x14ac:dyDescent="0.25">
      <c r="A1219" s="37">
        <v>1248046</v>
      </c>
      <c r="B1219" s="53">
        <v>-19008</v>
      </c>
      <c r="C1219" s="37" t="s">
        <v>3423</v>
      </c>
    </row>
    <row r="1220" spans="1:3" x14ac:dyDescent="0.25">
      <c r="A1220" s="37">
        <v>1248048</v>
      </c>
      <c r="B1220" s="53">
        <v>-101304</v>
      </c>
      <c r="C1220" s="37" t="s">
        <v>3423</v>
      </c>
    </row>
    <row r="1221" spans="1:3" x14ac:dyDescent="0.25">
      <c r="A1221" s="37">
        <v>1248049</v>
      </c>
      <c r="B1221" s="53">
        <v>-630324</v>
      </c>
      <c r="C1221" s="37" t="s">
        <v>3423</v>
      </c>
    </row>
    <row r="1222" spans="1:3" x14ac:dyDescent="0.25">
      <c r="A1222" s="37">
        <v>1248050</v>
      </c>
      <c r="B1222" s="53">
        <v>-38592</v>
      </c>
      <c r="C1222" s="37" t="s">
        <v>3423</v>
      </c>
    </row>
    <row r="1223" spans="1:3" x14ac:dyDescent="0.25">
      <c r="A1223" s="37">
        <v>1248051</v>
      </c>
      <c r="B1223" s="53">
        <v>-147100</v>
      </c>
      <c r="C1223" s="37" t="s">
        <v>3423</v>
      </c>
    </row>
    <row r="1224" spans="1:3" x14ac:dyDescent="0.25">
      <c r="A1224" s="37">
        <v>1248060</v>
      </c>
      <c r="B1224" s="53">
        <v>-64044.29</v>
      </c>
      <c r="C1224" s="37" t="s">
        <v>3423</v>
      </c>
    </row>
    <row r="1225" spans="1:3" x14ac:dyDescent="0.25">
      <c r="A1225" s="37">
        <v>1248061</v>
      </c>
      <c r="B1225" s="53">
        <v>-73566</v>
      </c>
      <c r="C1225" s="37" t="s">
        <v>3423</v>
      </c>
    </row>
    <row r="1226" spans="1:3" x14ac:dyDescent="0.25">
      <c r="A1226" s="37">
        <v>1248066</v>
      </c>
      <c r="B1226" s="53">
        <v>-153360</v>
      </c>
      <c r="C1226" s="37" t="s">
        <v>3423</v>
      </c>
    </row>
    <row r="1227" spans="1:3" x14ac:dyDescent="0.25">
      <c r="A1227" s="37">
        <v>1248067</v>
      </c>
      <c r="B1227" s="53">
        <v>-126828</v>
      </c>
      <c r="C1227" s="37" t="s">
        <v>3423</v>
      </c>
    </row>
    <row r="1228" spans="1:3" x14ac:dyDescent="0.25">
      <c r="A1228" s="37">
        <v>1248070</v>
      </c>
      <c r="B1228" s="53">
        <v>-431456.92</v>
      </c>
      <c r="C1228" s="37" t="s">
        <v>3423</v>
      </c>
    </row>
    <row r="1229" spans="1:3" x14ac:dyDescent="0.25">
      <c r="A1229" s="37">
        <v>1248073</v>
      </c>
      <c r="B1229" s="53">
        <v>-79464</v>
      </c>
      <c r="C1229" s="37" t="s">
        <v>3423</v>
      </c>
    </row>
    <row r="1230" spans="1:3" x14ac:dyDescent="0.25">
      <c r="A1230" s="37">
        <v>1248074</v>
      </c>
      <c r="B1230" s="53">
        <v>-64150</v>
      </c>
      <c r="C1230" s="37" t="s">
        <v>3423</v>
      </c>
    </row>
    <row r="1231" spans="1:3" x14ac:dyDescent="0.25">
      <c r="A1231" s="37">
        <v>1248075</v>
      </c>
      <c r="B1231" s="53">
        <v>-43038</v>
      </c>
      <c r="C1231" s="37" t="s">
        <v>3423</v>
      </c>
    </row>
    <row r="1232" spans="1:3" x14ac:dyDescent="0.25">
      <c r="A1232" s="37">
        <v>1248076</v>
      </c>
      <c r="B1232" s="53">
        <v>-3040748</v>
      </c>
      <c r="C1232" s="37" t="s">
        <v>3423</v>
      </c>
    </row>
    <row r="1233" spans="1:3" x14ac:dyDescent="0.25">
      <c r="A1233" s="37">
        <v>1248078</v>
      </c>
      <c r="B1233" s="53">
        <v>-193980</v>
      </c>
      <c r="C1233" s="37" t="s">
        <v>3423</v>
      </c>
    </row>
    <row r="1234" spans="1:3" x14ac:dyDescent="0.25">
      <c r="A1234" s="37">
        <v>1248079</v>
      </c>
      <c r="B1234" s="53">
        <v>-38000</v>
      </c>
      <c r="C1234" s="37" t="s">
        <v>3423</v>
      </c>
    </row>
    <row r="1235" spans="1:3" x14ac:dyDescent="0.25">
      <c r="A1235" s="37">
        <v>1248081</v>
      </c>
      <c r="B1235" s="53">
        <v>-69338</v>
      </c>
      <c r="C1235" s="37" t="s">
        <v>3423</v>
      </c>
    </row>
    <row r="1236" spans="1:3" x14ac:dyDescent="0.25">
      <c r="A1236" s="37">
        <v>1248082</v>
      </c>
      <c r="B1236" s="53">
        <v>-44160</v>
      </c>
      <c r="C1236" s="37" t="s">
        <v>3423</v>
      </c>
    </row>
    <row r="1237" spans="1:3" x14ac:dyDescent="0.25">
      <c r="A1237" s="37">
        <v>1248090</v>
      </c>
      <c r="B1237" s="53">
        <v>-25632</v>
      </c>
      <c r="C1237" s="37" t="s">
        <v>3423</v>
      </c>
    </row>
    <row r="1238" spans="1:3" x14ac:dyDescent="0.25">
      <c r="A1238" s="37">
        <v>1248098</v>
      </c>
      <c r="B1238" s="53">
        <v>-62010</v>
      </c>
      <c r="C1238" s="37" t="s">
        <v>3423</v>
      </c>
    </row>
    <row r="1239" spans="1:3" x14ac:dyDescent="0.25">
      <c r="A1239" s="37">
        <v>1248107</v>
      </c>
      <c r="B1239" s="53">
        <v>-186300</v>
      </c>
      <c r="C1239" s="37" t="s">
        <v>3423</v>
      </c>
    </row>
    <row r="1240" spans="1:3" x14ac:dyDescent="0.25">
      <c r="A1240" s="37">
        <v>1248109</v>
      </c>
      <c r="B1240" s="53">
        <v>-1815700</v>
      </c>
      <c r="C1240" s="37" t="s">
        <v>3423</v>
      </c>
    </row>
    <row r="1241" spans="1:3" x14ac:dyDescent="0.25">
      <c r="A1241" s="37">
        <v>1248128</v>
      </c>
      <c r="B1241" s="53">
        <v>-8784</v>
      </c>
      <c r="C1241" s="37" t="s">
        <v>3423</v>
      </c>
    </row>
    <row r="1242" spans="1:3" x14ac:dyDescent="0.25">
      <c r="A1242" s="37">
        <v>1248142</v>
      </c>
      <c r="B1242" s="53">
        <v>-139230</v>
      </c>
      <c r="C1242" s="37" t="s">
        <v>3423</v>
      </c>
    </row>
    <row r="1243" spans="1:3" x14ac:dyDescent="0.25">
      <c r="A1243" s="37">
        <v>1248146</v>
      </c>
      <c r="B1243" s="53">
        <v>-68500</v>
      </c>
      <c r="C1243" s="37" t="s">
        <v>3423</v>
      </c>
    </row>
    <row r="1244" spans="1:3" x14ac:dyDescent="0.25">
      <c r="A1244" s="37">
        <v>1248147</v>
      </c>
      <c r="B1244" s="53">
        <v>-876900</v>
      </c>
      <c r="C1244" s="37" t="s">
        <v>3423</v>
      </c>
    </row>
    <row r="1245" spans="1:3" x14ac:dyDescent="0.25">
      <c r="A1245" s="37">
        <v>1248148</v>
      </c>
      <c r="B1245" s="53">
        <v>-2101200</v>
      </c>
      <c r="C1245" s="37" t="s">
        <v>3423</v>
      </c>
    </row>
    <row r="1246" spans="1:3" x14ac:dyDescent="0.25">
      <c r="A1246" s="37">
        <v>1248149</v>
      </c>
      <c r="B1246" s="53">
        <v>-18138</v>
      </c>
      <c r="C1246" s="37" t="s">
        <v>3423</v>
      </c>
    </row>
    <row r="1247" spans="1:3" x14ac:dyDescent="0.25">
      <c r="A1247" s="37">
        <v>1248150</v>
      </c>
      <c r="B1247" s="53">
        <v>-21888</v>
      </c>
      <c r="C1247" s="37" t="s">
        <v>3423</v>
      </c>
    </row>
    <row r="1248" spans="1:3" x14ac:dyDescent="0.25">
      <c r="A1248" s="37">
        <v>1248151</v>
      </c>
      <c r="B1248" s="53">
        <v>-11427.84</v>
      </c>
      <c r="C1248" s="37" t="s">
        <v>3423</v>
      </c>
    </row>
    <row r="1249" spans="1:3" x14ac:dyDescent="0.25">
      <c r="A1249" s="37">
        <v>1248153</v>
      </c>
      <c r="B1249" s="53">
        <v>-96929.88</v>
      </c>
      <c r="C1249" s="37" t="s">
        <v>3423</v>
      </c>
    </row>
    <row r="1250" spans="1:3" x14ac:dyDescent="0.25">
      <c r="A1250" s="37">
        <v>1248162</v>
      </c>
      <c r="B1250" s="53">
        <v>-5016</v>
      </c>
      <c r="C1250" s="37" t="s">
        <v>3423</v>
      </c>
    </row>
    <row r="1251" spans="1:3" x14ac:dyDescent="0.25">
      <c r="A1251" s="37">
        <v>1248163</v>
      </c>
      <c r="B1251" s="53">
        <v>-366030</v>
      </c>
      <c r="C1251" s="37" t="s">
        <v>3423</v>
      </c>
    </row>
    <row r="1252" spans="1:3" x14ac:dyDescent="0.25">
      <c r="A1252" s="37">
        <v>1248172</v>
      </c>
      <c r="B1252" s="53">
        <v>-50730</v>
      </c>
      <c r="C1252" s="37" t="s">
        <v>3423</v>
      </c>
    </row>
    <row r="1253" spans="1:3" x14ac:dyDescent="0.25">
      <c r="A1253" s="37">
        <v>1248173</v>
      </c>
      <c r="B1253" s="53">
        <v>-33864</v>
      </c>
      <c r="C1253" s="37" t="s">
        <v>3423</v>
      </c>
    </row>
    <row r="1254" spans="1:3" x14ac:dyDescent="0.25">
      <c r="A1254" s="37">
        <v>1248177</v>
      </c>
      <c r="B1254" s="53">
        <v>-174725.95</v>
      </c>
      <c r="C1254" s="37" t="s">
        <v>3423</v>
      </c>
    </row>
    <row r="1255" spans="1:3" x14ac:dyDescent="0.25">
      <c r="A1255" s="37">
        <v>1248179</v>
      </c>
      <c r="B1255" s="53">
        <v>-14076</v>
      </c>
      <c r="C1255" s="37" t="s">
        <v>3423</v>
      </c>
    </row>
    <row r="1256" spans="1:3" x14ac:dyDescent="0.25">
      <c r="A1256" s="37">
        <v>1248181</v>
      </c>
      <c r="B1256" s="53">
        <v>-34440</v>
      </c>
      <c r="C1256" s="37" t="s">
        <v>3423</v>
      </c>
    </row>
    <row r="1257" spans="1:3" x14ac:dyDescent="0.25">
      <c r="A1257" s="37">
        <v>1248184</v>
      </c>
      <c r="B1257" s="53">
        <v>-8400</v>
      </c>
      <c r="C1257" s="37" t="s">
        <v>3423</v>
      </c>
    </row>
    <row r="1258" spans="1:3" x14ac:dyDescent="0.25">
      <c r="A1258" s="37">
        <v>1248185</v>
      </c>
      <c r="B1258" s="53">
        <v>-83676</v>
      </c>
      <c r="C1258" s="37" t="s">
        <v>3423</v>
      </c>
    </row>
    <row r="1259" spans="1:3" x14ac:dyDescent="0.25">
      <c r="A1259" s="37">
        <v>1248188</v>
      </c>
      <c r="B1259" s="53">
        <v>-15030</v>
      </c>
      <c r="C1259" s="37" t="s">
        <v>3423</v>
      </c>
    </row>
    <row r="1260" spans="1:3" x14ac:dyDescent="0.25">
      <c r="A1260" s="37">
        <v>1248201</v>
      </c>
      <c r="B1260" s="53">
        <v>-165252</v>
      </c>
      <c r="C1260" s="37" t="s">
        <v>3423</v>
      </c>
    </row>
    <row r="1261" spans="1:3" x14ac:dyDescent="0.25">
      <c r="A1261" s="37">
        <v>1248209</v>
      </c>
      <c r="B1261" s="53">
        <v>-41328</v>
      </c>
      <c r="C1261" s="37" t="s">
        <v>3423</v>
      </c>
    </row>
    <row r="1262" spans="1:3" x14ac:dyDescent="0.25">
      <c r="A1262" s="37">
        <v>1248210</v>
      </c>
      <c r="B1262" s="53">
        <v>-600000</v>
      </c>
      <c r="C1262" s="37" t="s">
        <v>3423</v>
      </c>
    </row>
    <row r="1263" spans="1:3" x14ac:dyDescent="0.25">
      <c r="A1263" s="37">
        <v>1248211</v>
      </c>
      <c r="B1263" s="53">
        <v>-134808</v>
      </c>
      <c r="C1263" s="37" t="s">
        <v>3423</v>
      </c>
    </row>
    <row r="1264" spans="1:3" x14ac:dyDescent="0.25">
      <c r="A1264" s="37">
        <v>1248213</v>
      </c>
      <c r="B1264" s="53">
        <v>-24576</v>
      </c>
      <c r="C1264" s="37" t="s">
        <v>3423</v>
      </c>
    </row>
    <row r="1265" spans="1:3" x14ac:dyDescent="0.25">
      <c r="A1265" s="37">
        <v>1248214</v>
      </c>
      <c r="B1265" s="53">
        <v>-1600</v>
      </c>
      <c r="C1265" s="37" t="s">
        <v>3423</v>
      </c>
    </row>
    <row r="1266" spans="1:3" x14ac:dyDescent="0.25">
      <c r="A1266" s="37">
        <v>1248215</v>
      </c>
      <c r="B1266" s="53">
        <v>-100000</v>
      </c>
      <c r="C1266" s="37" t="s">
        <v>3423</v>
      </c>
    </row>
    <row r="1267" spans="1:3" x14ac:dyDescent="0.25">
      <c r="A1267" s="37">
        <v>1248225</v>
      </c>
      <c r="B1267" s="53">
        <v>-2342166</v>
      </c>
      <c r="C1267" s="37" t="s">
        <v>3423</v>
      </c>
    </row>
    <row r="1268" spans="1:3" x14ac:dyDescent="0.25">
      <c r="A1268" s="37">
        <v>1248234</v>
      </c>
      <c r="B1268" s="53">
        <v>-149688</v>
      </c>
      <c r="C1268" s="37" t="s">
        <v>3423</v>
      </c>
    </row>
    <row r="1269" spans="1:3" x14ac:dyDescent="0.25">
      <c r="A1269" s="37">
        <v>1248235</v>
      </c>
      <c r="B1269" s="53">
        <v>-48000</v>
      </c>
      <c r="C1269" s="37" t="s">
        <v>3423</v>
      </c>
    </row>
    <row r="1270" spans="1:3" x14ac:dyDescent="0.25">
      <c r="A1270" s="37">
        <v>1248236</v>
      </c>
      <c r="B1270" s="53">
        <v>-23808</v>
      </c>
      <c r="C1270" s="37" t="s">
        <v>3423</v>
      </c>
    </row>
    <row r="1271" spans="1:3" x14ac:dyDescent="0.25">
      <c r="A1271" s="37">
        <v>1248239</v>
      </c>
      <c r="B1271" s="53">
        <v>-1225000</v>
      </c>
      <c r="C1271" s="37" t="s">
        <v>3423</v>
      </c>
    </row>
    <row r="1272" spans="1:3" x14ac:dyDescent="0.25">
      <c r="A1272" s="37">
        <v>1248241</v>
      </c>
      <c r="B1272" s="53">
        <v>-43094</v>
      </c>
      <c r="C1272" s="37" t="s">
        <v>3423</v>
      </c>
    </row>
    <row r="1273" spans="1:3" x14ac:dyDescent="0.25">
      <c r="A1273" s="37">
        <v>1248245</v>
      </c>
      <c r="B1273" s="53">
        <v>-159900</v>
      </c>
      <c r="C1273" s="37" t="s">
        <v>3423</v>
      </c>
    </row>
    <row r="1274" spans="1:3" x14ac:dyDescent="0.25">
      <c r="A1274" s="37">
        <v>1248250</v>
      </c>
      <c r="B1274" s="53">
        <v>-106608</v>
      </c>
      <c r="C1274" s="37" t="s">
        <v>3423</v>
      </c>
    </row>
    <row r="1275" spans="1:3" x14ac:dyDescent="0.25">
      <c r="A1275" s="37">
        <v>1248255</v>
      </c>
      <c r="B1275" s="53">
        <v>-42396</v>
      </c>
      <c r="C1275" s="37" t="s">
        <v>3423</v>
      </c>
    </row>
    <row r="1276" spans="1:3" x14ac:dyDescent="0.25">
      <c r="A1276" s="37">
        <v>1248257</v>
      </c>
      <c r="B1276" s="53">
        <v>-39150</v>
      </c>
      <c r="C1276" s="37" t="s">
        <v>3423</v>
      </c>
    </row>
    <row r="1277" spans="1:3" x14ac:dyDescent="0.25">
      <c r="A1277" s="37">
        <v>1248262</v>
      </c>
      <c r="B1277" s="53">
        <v>-285276</v>
      </c>
      <c r="C1277" s="37" t="s">
        <v>3423</v>
      </c>
    </row>
    <row r="1278" spans="1:3" x14ac:dyDescent="0.25">
      <c r="A1278" s="37">
        <v>1248264</v>
      </c>
      <c r="B1278" s="53">
        <v>-150804</v>
      </c>
      <c r="C1278" s="37" t="s">
        <v>3423</v>
      </c>
    </row>
    <row r="1279" spans="1:3" x14ac:dyDescent="0.25">
      <c r="A1279" s="37">
        <v>1248265</v>
      </c>
      <c r="B1279" s="53">
        <v>-18582</v>
      </c>
      <c r="C1279" s="37" t="s">
        <v>3423</v>
      </c>
    </row>
    <row r="1280" spans="1:3" x14ac:dyDescent="0.25">
      <c r="A1280" s="37">
        <v>1248266</v>
      </c>
      <c r="B1280" s="53">
        <v>-1169800.8</v>
      </c>
      <c r="C1280" s="37" t="s">
        <v>3423</v>
      </c>
    </row>
    <row r="1281" spans="1:3" x14ac:dyDescent="0.25">
      <c r="A1281" s="37">
        <v>1248273</v>
      </c>
      <c r="B1281" s="53">
        <v>-698895.6</v>
      </c>
      <c r="C1281" s="37" t="s">
        <v>3423</v>
      </c>
    </row>
    <row r="1282" spans="1:3" x14ac:dyDescent="0.25">
      <c r="A1282" s="37">
        <v>1248283</v>
      </c>
      <c r="B1282" s="53">
        <v>-1465912.84</v>
      </c>
      <c r="C1282" s="37" t="s">
        <v>3423</v>
      </c>
    </row>
    <row r="1283" spans="1:3" x14ac:dyDescent="0.25">
      <c r="A1283" s="37">
        <v>1248288</v>
      </c>
      <c r="B1283" s="53">
        <v>-66258</v>
      </c>
      <c r="C1283" s="37" t="s">
        <v>3423</v>
      </c>
    </row>
    <row r="1284" spans="1:3" x14ac:dyDescent="0.25">
      <c r="A1284" s="37">
        <v>1248289</v>
      </c>
      <c r="B1284" s="53">
        <v>-1342444.8</v>
      </c>
      <c r="C1284" s="37" t="s">
        <v>3423</v>
      </c>
    </row>
    <row r="1285" spans="1:3" x14ac:dyDescent="0.25">
      <c r="A1285" s="37">
        <v>1248291</v>
      </c>
      <c r="B1285" s="53">
        <v>-2193571</v>
      </c>
      <c r="C1285" s="37" t="s">
        <v>3423</v>
      </c>
    </row>
    <row r="1286" spans="1:3" x14ac:dyDescent="0.25">
      <c r="A1286" s="37">
        <v>1248302</v>
      </c>
      <c r="B1286" s="53">
        <v>-177219</v>
      </c>
      <c r="C1286" s="37" t="s">
        <v>3423</v>
      </c>
    </row>
    <row r="1287" spans="1:3" x14ac:dyDescent="0.25">
      <c r="A1287" s="37">
        <v>1248303</v>
      </c>
      <c r="B1287" s="53">
        <v>-196422</v>
      </c>
      <c r="C1287" s="37" t="s">
        <v>3423</v>
      </c>
    </row>
    <row r="1288" spans="1:3" x14ac:dyDescent="0.25">
      <c r="A1288" s="37">
        <v>1248304</v>
      </c>
      <c r="B1288" s="53">
        <v>-2052876</v>
      </c>
      <c r="C1288" s="37" t="s">
        <v>3423</v>
      </c>
    </row>
    <row r="1289" spans="1:3" x14ac:dyDescent="0.25">
      <c r="A1289" s="37">
        <v>1248305</v>
      </c>
      <c r="B1289" s="53">
        <v>-123439.67999999999</v>
      </c>
      <c r="C1289" s="37" t="s">
        <v>3423</v>
      </c>
    </row>
    <row r="1290" spans="1:3" x14ac:dyDescent="0.25">
      <c r="A1290" s="37">
        <v>1248306</v>
      </c>
      <c r="B1290" s="53">
        <v>-741453.6</v>
      </c>
      <c r="C1290" s="37" t="s">
        <v>3423</v>
      </c>
    </row>
    <row r="1291" spans="1:3" x14ac:dyDescent="0.25">
      <c r="A1291" s="37">
        <v>1248307</v>
      </c>
      <c r="B1291" s="53">
        <v>-198378.41</v>
      </c>
      <c r="C1291" s="37" t="s">
        <v>3423</v>
      </c>
    </row>
    <row r="1292" spans="1:3" x14ac:dyDescent="0.25">
      <c r="A1292" s="37">
        <v>1248308</v>
      </c>
      <c r="B1292" s="53">
        <v>-269034</v>
      </c>
      <c r="C1292" s="37" t="s">
        <v>3423</v>
      </c>
    </row>
    <row r="1293" spans="1:3" x14ac:dyDescent="0.25">
      <c r="A1293" s="37">
        <v>1248309</v>
      </c>
      <c r="B1293" s="53">
        <v>-52223</v>
      </c>
      <c r="C1293" s="37" t="s">
        <v>3423</v>
      </c>
    </row>
    <row r="1294" spans="1:3" x14ac:dyDescent="0.25">
      <c r="A1294" s="37">
        <v>1248310</v>
      </c>
      <c r="B1294" s="53">
        <v>-829061.6</v>
      </c>
      <c r="C1294" s="37" t="s">
        <v>3423</v>
      </c>
    </row>
    <row r="1295" spans="1:3" x14ac:dyDescent="0.25">
      <c r="A1295" s="37">
        <v>1248311</v>
      </c>
      <c r="B1295" s="53">
        <v>-246486.24</v>
      </c>
      <c r="C1295" s="37" t="s">
        <v>3423</v>
      </c>
    </row>
    <row r="1296" spans="1:3" x14ac:dyDescent="0.25">
      <c r="A1296" s="37">
        <v>1248319</v>
      </c>
      <c r="B1296" s="53">
        <v>-356547.6</v>
      </c>
      <c r="C1296" s="37" t="s">
        <v>3423</v>
      </c>
    </row>
    <row r="1297" spans="1:3" x14ac:dyDescent="0.25">
      <c r="A1297" s="37">
        <v>1248324</v>
      </c>
      <c r="B1297" s="53">
        <v>-190812</v>
      </c>
      <c r="C1297" s="37" t="s">
        <v>3423</v>
      </c>
    </row>
    <row r="1298" spans="1:3" x14ac:dyDescent="0.25">
      <c r="A1298" s="37">
        <v>1248325</v>
      </c>
      <c r="B1298" s="53">
        <v>-2200000</v>
      </c>
      <c r="C1298" s="37" t="s">
        <v>3423</v>
      </c>
    </row>
    <row r="1299" spans="1:3" x14ac:dyDescent="0.25">
      <c r="A1299" s="37">
        <v>1248334</v>
      </c>
      <c r="B1299" s="53">
        <v>-101533</v>
      </c>
      <c r="C1299" s="37" t="s">
        <v>3423</v>
      </c>
    </row>
    <row r="1300" spans="1:3" x14ac:dyDescent="0.25">
      <c r="A1300" s="37">
        <v>1248335</v>
      </c>
      <c r="B1300" s="53">
        <v>-13524</v>
      </c>
      <c r="C1300" s="37" t="s">
        <v>3423</v>
      </c>
    </row>
    <row r="1301" spans="1:3" x14ac:dyDescent="0.25">
      <c r="A1301" s="37">
        <v>1248336</v>
      </c>
      <c r="B1301" s="53">
        <v>-22978</v>
      </c>
      <c r="C1301" s="37" t="s">
        <v>3423</v>
      </c>
    </row>
    <row r="1302" spans="1:3" x14ac:dyDescent="0.25">
      <c r="A1302" s="37">
        <v>1248338</v>
      </c>
      <c r="B1302" s="53">
        <v>-24300</v>
      </c>
      <c r="C1302" s="37" t="s">
        <v>3423</v>
      </c>
    </row>
    <row r="1303" spans="1:3" x14ac:dyDescent="0.25">
      <c r="A1303" s="37">
        <v>1248339</v>
      </c>
      <c r="B1303" s="53">
        <v>-320000</v>
      </c>
      <c r="C1303" s="37" t="s">
        <v>3423</v>
      </c>
    </row>
    <row r="1304" spans="1:3" x14ac:dyDescent="0.25">
      <c r="A1304" s="37">
        <v>1248343</v>
      </c>
      <c r="B1304" s="53">
        <v>-4226</v>
      </c>
      <c r="C1304" s="37" t="s">
        <v>3423</v>
      </c>
    </row>
    <row r="1305" spans="1:3" x14ac:dyDescent="0.25">
      <c r="A1305" s="37">
        <v>1248345</v>
      </c>
      <c r="B1305" s="53">
        <v>-6888</v>
      </c>
      <c r="C1305" s="37" t="s">
        <v>3423</v>
      </c>
    </row>
    <row r="1306" spans="1:3" x14ac:dyDescent="0.25">
      <c r="A1306" s="37">
        <v>1248348</v>
      </c>
      <c r="B1306" s="53">
        <v>-23490</v>
      </c>
      <c r="C1306" s="37" t="s">
        <v>3423</v>
      </c>
    </row>
    <row r="1307" spans="1:3" x14ac:dyDescent="0.25">
      <c r="A1307" s="37">
        <v>1248355</v>
      </c>
      <c r="B1307" s="53">
        <v>-29118</v>
      </c>
      <c r="C1307" s="37" t="s">
        <v>3423</v>
      </c>
    </row>
    <row r="1308" spans="1:3" x14ac:dyDescent="0.25">
      <c r="A1308" s="37">
        <v>1248356</v>
      </c>
      <c r="B1308" s="53">
        <v>-507001</v>
      </c>
      <c r="C1308" s="37" t="s">
        <v>3423</v>
      </c>
    </row>
    <row r="1309" spans="1:3" x14ac:dyDescent="0.25">
      <c r="A1309" s="37">
        <v>1248357</v>
      </c>
      <c r="B1309" s="53">
        <v>-207144</v>
      </c>
      <c r="C1309" s="37" t="s">
        <v>3423</v>
      </c>
    </row>
    <row r="1310" spans="1:3" x14ac:dyDescent="0.25">
      <c r="A1310" s="37">
        <v>1248360</v>
      </c>
      <c r="B1310" s="53">
        <v>-168577.2</v>
      </c>
      <c r="C1310" s="37" t="s">
        <v>3423</v>
      </c>
    </row>
    <row r="1311" spans="1:3" x14ac:dyDescent="0.25">
      <c r="A1311" s="37">
        <v>1248362</v>
      </c>
      <c r="B1311" s="53">
        <v>-199462.44</v>
      </c>
      <c r="C1311" s="37" t="s">
        <v>3423</v>
      </c>
    </row>
    <row r="1312" spans="1:3" x14ac:dyDescent="0.25">
      <c r="A1312" s="37">
        <v>1248363</v>
      </c>
      <c r="B1312" s="53">
        <v>-88320</v>
      </c>
      <c r="C1312" s="37" t="s">
        <v>3423</v>
      </c>
    </row>
    <row r="1313" spans="1:3" x14ac:dyDescent="0.25">
      <c r="A1313" s="37">
        <v>1248364</v>
      </c>
      <c r="B1313" s="53">
        <v>-7104</v>
      </c>
      <c r="C1313" s="37" t="s">
        <v>3423</v>
      </c>
    </row>
    <row r="1314" spans="1:3" x14ac:dyDescent="0.25">
      <c r="A1314" s="37">
        <v>1248370</v>
      </c>
      <c r="B1314" s="53">
        <v>-593000</v>
      </c>
      <c r="C1314" s="37" t="s">
        <v>3423</v>
      </c>
    </row>
    <row r="1315" spans="1:3" x14ac:dyDescent="0.25">
      <c r="A1315" s="37">
        <v>1248372</v>
      </c>
      <c r="B1315" s="53">
        <v>-49950</v>
      </c>
      <c r="C1315" s="37" t="s">
        <v>3423</v>
      </c>
    </row>
    <row r="1316" spans="1:3" x14ac:dyDescent="0.25">
      <c r="A1316" s="37">
        <v>1248374</v>
      </c>
      <c r="B1316" s="53">
        <v>-176418</v>
      </c>
      <c r="C1316" s="37" t="s">
        <v>3423</v>
      </c>
    </row>
    <row r="1317" spans="1:3" x14ac:dyDescent="0.25">
      <c r="A1317" s="37">
        <v>1248375</v>
      </c>
      <c r="B1317" s="53">
        <v>-283491</v>
      </c>
      <c r="C1317" s="37" t="s">
        <v>3423</v>
      </c>
    </row>
    <row r="1318" spans="1:3" x14ac:dyDescent="0.25">
      <c r="A1318" s="37">
        <v>1248381</v>
      </c>
      <c r="B1318" s="53">
        <v>-664000</v>
      </c>
      <c r="C1318" s="37" t="s">
        <v>3423</v>
      </c>
    </row>
    <row r="1319" spans="1:3" x14ac:dyDescent="0.25">
      <c r="A1319" s="37">
        <v>1248382</v>
      </c>
      <c r="B1319" s="53">
        <v>-72900</v>
      </c>
      <c r="C1319" s="37" t="s">
        <v>3423</v>
      </c>
    </row>
    <row r="1320" spans="1:3" x14ac:dyDescent="0.25">
      <c r="A1320" s="37">
        <v>1248383</v>
      </c>
      <c r="B1320" s="53">
        <v>-55800</v>
      </c>
      <c r="C1320" s="37" t="s">
        <v>3423</v>
      </c>
    </row>
    <row r="1321" spans="1:3" x14ac:dyDescent="0.25">
      <c r="A1321" s="37">
        <v>1248384</v>
      </c>
      <c r="B1321" s="53">
        <v>-69888</v>
      </c>
      <c r="C1321" s="37" t="s">
        <v>3423</v>
      </c>
    </row>
    <row r="1322" spans="1:3" x14ac:dyDescent="0.25">
      <c r="A1322" s="37">
        <v>1248385</v>
      </c>
      <c r="B1322" s="53">
        <v>-199472.8</v>
      </c>
      <c r="C1322" s="37" t="s">
        <v>3423</v>
      </c>
    </row>
    <row r="1323" spans="1:3" x14ac:dyDescent="0.25">
      <c r="A1323" s="37">
        <v>1248386</v>
      </c>
      <c r="B1323" s="53">
        <v>-45518.400000000001</v>
      </c>
      <c r="C1323" s="37" t="s">
        <v>3423</v>
      </c>
    </row>
    <row r="1324" spans="1:3" x14ac:dyDescent="0.25">
      <c r="A1324" s="37">
        <v>1248387</v>
      </c>
      <c r="B1324" s="53">
        <v>-125500</v>
      </c>
      <c r="C1324" s="37" t="s">
        <v>3423</v>
      </c>
    </row>
    <row r="1325" spans="1:3" x14ac:dyDescent="0.25">
      <c r="A1325" s="37">
        <v>1248390</v>
      </c>
      <c r="B1325" s="53">
        <v>-11100</v>
      </c>
      <c r="C1325" s="37" t="s">
        <v>3423</v>
      </c>
    </row>
    <row r="1326" spans="1:3" x14ac:dyDescent="0.25">
      <c r="A1326" s="37">
        <v>1248391</v>
      </c>
      <c r="B1326" s="53">
        <v>-5210000</v>
      </c>
      <c r="C1326" s="37" t="s">
        <v>3423</v>
      </c>
    </row>
    <row r="1327" spans="1:3" x14ac:dyDescent="0.25">
      <c r="A1327" s="37">
        <v>1248396</v>
      </c>
      <c r="B1327" s="53">
        <v>-180120</v>
      </c>
      <c r="C1327" s="37" t="s">
        <v>3423</v>
      </c>
    </row>
    <row r="1328" spans="1:3" x14ac:dyDescent="0.25">
      <c r="A1328" s="37">
        <v>1248398</v>
      </c>
      <c r="B1328" s="53">
        <v>-194707</v>
      </c>
      <c r="C1328" s="37" t="s">
        <v>3423</v>
      </c>
    </row>
    <row r="1329" spans="1:3" x14ac:dyDescent="0.25">
      <c r="A1329" s="37">
        <v>1248399</v>
      </c>
      <c r="B1329" s="53">
        <v>-404500</v>
      </c>
      <c r="C1329" s="37" t="s">
        <v>3423</v>
      </c>
    </row>
    <row r="1330" spans="1:3" x14ac:dyDescent="0.25">
      <c r="A1330" s="37">
        <v>1248400</v>
      </c>
      <c r="B1330" s="53">
        <v>-251975</v>
      </c>
      <c r="C1330" s="37" t="s">
        <v>3423</v>
      </c>
    </row>
    <row r="1331" spans="1:3" x14ac:dyDescent="0.25">
      <c r="A1331" s="37">
        <v>1248412</v>
      </c>
      <c r="B1331" s="53">
        <v>-434832</v>
      </c>
      <c r="C1331" s="37" t="s">
        <v>3423</v>
      </c>
    </row>
    <row r="1332" spans="1:3" x14ac:dyDescent="0.25">
      <c r="A1332" s="37">
        <v>1248416</v>
      </c>
      <c r="B1332" s="53">
        <v>-263332.8</v>
      </c>
      <c r="C1332" s="37" t="s">
        <v>3423</v>
      </c>
    </row>
    <row r="1333" spans="1:3" x14ac:dyDescent="0.25">
      <c r="A1333" s="37">
        <v>1248419</v>
      </c>
      <c r="B1333" s="53">
        <v>-43201</v>
      </c>
      <c r="C1333" s="37" t="s">
        <v>3423</v>
      </c>
    </row>
    <row r="1334" spans="1:3" x14ac:dyDescent="0.25">
      <c r="A1334" s="37">
        <v>1248421</v>
      </c>
      <c r="B1334" s="53">
        <v>-97380</v>
      </c>
      <c r="C1334" s="37" t="s">
        <v>3423</v>
      </c>
    </row>
    <row r="1335" spans="1:3" x14ac:dyDescent="0.25">
      <c r="A1335" s="37">
        <v>1248431</v>
      </c>
      <c r="B1335" s="53">
        <v>-91150</v>
      </c>
      <c r="C1335" s="37" t="s">
        <v>3423</v>
      </c>
    </row>
    <row r="1336" spans="1:3" x14ac:dyDescent="0.25">
      <c r="A1336" s="37">
        <v>1248438</v>
      </c>
      <c r="B1336" s="53">
        <v>-519768.6</v>
      </c>
      <c r="C1336" s="37" t="s">
        <v>3423</v>
      </c>
    </row>
    <row r="1337" spans="1:3" x14ac:dyDescent="0.25">
      <c r="A1337" s="37">
        <v>1248447</v>
      </c>
      <c r="B1337" s="53">
        <v>-64479</v>
      </c>
      <c r="C1337" s="37" t="s">
        <v>3423</v>
      </c>
    </row>
    <row r="1338" spans="1:3" x14ac:dyDescent="0.25">
      <c r="A1338" s="37">
        <v>1248452</v>
      </c>
      <c r="B1338" s="53">
        <v>-41339</v>
      </c>
      <c r="C1338" s="37" t="s">
        <v>3423</v>
      </c>
    </row>
    <row r="1339" spans="1:3" x14ac:dyDescent="0.25">
      <c r="A1339" s="37">
        <v>1248455</v>
      </c>
      <c r="B1339" s="53">
        <v>-23136</v>
      </c>
      <c r="C1339" s="37" t="s">
        <v>3423</v>
      </c>
    </row>
    <row r="1340" spans="1:3" x14ac:dyDescent="0.25">
      <c r="A1340" s="37">
        <v>1248480</v>
      </c>
      <c r="B1340" s="53">
        <v>-42000</v>
      </c>
      <c r="C1340" s="37" t="s">
        <v>3423</v>
      </c>
    </row>
    <row r="1341" spans="1:3" x14ac:dyDescent="0.25">
      <c r="A1341" s="37">
        <v>1248481</v>
      </c>
      <c r="B1341" s="53">
        <v>-23700</v>
      </c>
      <c r="C1341" s="37" t="s">
        <v>3423</v>
      </c>
    </row>
    <row r="1342" spans="1:3" x14ac:dyDescent="0.25">
      <c r="A1342" s="37">
        <v>1248484</v>
      </c>
      <c r="B1342" s="53">
        <v>-21900</v>
      </c>
      <c r="C1342" s="37" t="s">
        <v>3423</v>
      </c>
    </row>
    <row r="1343" spans="1:3" x14ac:dyDescent="0.25">
      <c r="A1343" s="37">
        <v>1248485</v>
      </c>
      <c r="B1343" s="53">
        <v>-30000</v>
      </c>
      <c r="C1343" s="37" t="s">
        <v>3423</v>
      </c>
    </row>
    <row r="1344" spans="1:3" x14ac:dyDescent="0.25">
      <c r="A1344" s="37">
        <v>1248490</v>
      </c>
      <c r="B1344" s="53">
        <v>-268446</v>
      </c>
      <c r="C1344" s="37" t="s">
        <v>3423</v>
      </c>
    </row>
    <row r="1345" spans="1:3" x14ac:dyDescent="0.25">
      <c r="A1345" s="37">
        <v>1248493</v>
      </c>
      <c r="B1345" s="53">
        <v>-108000</v>
      </c>
      <c r="C1345" s="37" t="s">
        <v>3423</v>
      </c>
    </row>
    <row r="1346" spans="1:3" x14ac:dyDescent="0.25">
      <c r="A1346" s="37">
        <v>1248499</v>
      </c>
      <c r="B1346" s="53">
        <v>-91800</v>
      </c>
      <c r="C1346" s="37" t="s">
        <v>3423</v>
      </c>
    </row>
    <row r="1348" spans="1:3" x14ac:dyDescent="0.25">
      <c r="B1348" s="64">
        <v>-4393558460.9700003</v>
      </c>
      <c r="C1348" s="36" t="s">
        <v>3423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Impayés</vt:lpstr>
      <vt:lpstr>Sinistres</vt:lpstr>
      <vt:lpstr>CA annuel 2023</vt:lpstr>
      <vt:lpstr>CA annuel 2022</vt:lpstr>
      <vt:lpstr>Encaissement annuel 2023</vt:lpstr>
      <vt:lpstr>Encaissement annuel 2022</vt:lpstr>
    </vt:vector>
  </TitlesOfParts>
  <Company>HeidelbergCement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ANSARI, Imane (Casablanca) MAR</dc:creator>
  <cp:lastModifiedBy>Amine Ghazi</cp:lastModifiedBy>
  <dcterms:created xsi:type="dcterms:W3CDTF">2023-10-31T13:33:35Z</dcterms:created>
  <dcterms:modified xsi:type="dcterms:W3CDTF">2024-07-16T13:45:46Z</dcterms:modified>
</cp:coreProperties>
</file>