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555C38E3-4D52-4382-83FA-E84EAB19002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<sst xmlns="http://schemas.openxmlformats.org/spreadsheetml/2006/main" count="17383" uniqueCount="342">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</sst>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 indent="1"/>
    </xf>
    <xf numFmtId="0" fontId="17" fillId="0" borderId="9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3"/>
    </xf>
    <xf numFmtId="0" fontId="17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98"/>
  <sheetViews>
    <sheetView zoomScaleNormal="100" workbookViewId="0">
      <pane xSplit="1" ySplit="1" topLeftCell="B690" activePane="bottomRight" state="frozen"/>
      <selection activeCell="A9543" sqref="A9543"/>
      <selection pane="topRight" activeCell="A9543" sqref="A9543"/>
      <selection pane="bottomLeft" activeCell="A9543" sqref="A9543"/>
      <selection pane="bottomRight" activeCell="A9543" sqref="A954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542"/>
  <sheetViews>
    <sheetView workbookViewId="0">
      <pane xSplit="1" ySplit="1" topLeftCell="B9538" activePane="bottomRight" state="frozen"/>
      <selection activeCell="B690" sqref="B690"/>
      <selection pane="topRight" activeCell="B690" sqref="B690"/>
      <selection pane="bottomLeft" activeCell="B690" sqref="B690"/>
      <selection pane="bottomRight" activeCell="A9543" sqref="A954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44111</v>
      </c>
      <c r="B3" s="7" t="s">
        <v>6</v>
      </c>
      <c r="C3" s="7">
        <f>IF(C13="", "", C13)</f>
        <v>85521</v>
      </c>
      <c r="D3" s="7">
        <f>IF(B13="", "", B13)</f>
        <v>1989978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5130</v>
      </c>
      <c r="I3" s="7" t="str">
        <f>IF(I13="", "", I13)</f>
        <v/>
      </c>
      <c r="J3" s="7">
        <f t="shared" ref="J3:L3" si="1">IF(J13="", "", J13)</f>
        <v>141</v>
      </c>
      <c r="K3" s="7" t="str">
        <f t="shared" si="1"/>
        <v/>
      </c>
      <c r="L3" s="7" t="str">
        <f t="shared" si="1"/>
        <v/>
      </c>
      <c r="M3" s="7">
        <f>IF(N13="", "", N13)</f>
        <v>78750</v>
      </c>
      <c r="N3" s="7">
        <f>IF(O13="", "", O13)</f>
        <v>1604</v>
      </c>
    </row>
    <row r="4" spans="1:15" x14ac:dyDescent="0.55000000000000004">
      <c r="A4" s="6">
        <f t="shared" ref="A4:A5" si="2">DATE($B$9, $C$9, $D$9)</f>
        <v>44111</v>
      </c>
      <c r="B4" s="7" t="s">
        <v>7</v>
      </c>
      <c r="C4" s="7">
        <f t="shared" ref="C4:C5" si="3">IF(C14="", "", C14)</f>
        <v>1007</v>
      </c>
      <c r="D4" s="7">
        <f t="shared" ref="D4:D5" si="4">IF(B14="", "", B14)</f>
        <v>227846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911</v>
      </c>
      <c r="N4" s="7">
        <f t="shared" si="8"/>
        <v>1</v>
      </c>
    </row>
    <row r="5" spans="1:15" x14ac:dyDescent="0.55000000000000004">
      <c r="A5" s="6">
        <f t="shared" si="2"/>
        <v>44111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7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1989978</v>
      </c>
      <c r="C13" s="9">
        <v>85521</v>
      </c>
      <c r="D13" s="8"/>
      <c r="E13" s="8"/>
      <c r="F13" s="8"/>
      <c r="G13" s="8"/>
      <c r="H13" s="9">
        <v>5130</v>
      </c>
      <c r="I13" s="8"/>
      <c r="J13" s="9">
        <v>141</v>
      </c>
      <c r="K13" s="8"/>
      <c r="L13" s="8"/>
      <c r="M13" s="31">
        <f>F13</f>
        <v>0</v>
      </c>
      <c r="N13" s="9">
        <v>78750</v>
      </c>
      <c r="O13" s="9">
        <v>1604</v>
      </c>
    </row>
    <row r="14" spans="1:15" x14ac:dyDescent="0.55000000000000004">
      <c r="A14" s="7" t="s">
        <v>64</v>
      </c>
      <c r="B14" s="9">
        <v>227846</v>
      </c>
      <c r="C14" s="9">
        <v>1007</v>
      </c>
      <c r="D14" s="8"/>
      <c r="E14" s="8"/>
      <c r="F14" s="8"/>
      <c r="G14" s="8"/>
      <c r="H14" s="9">
        <v>95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2218653</v>
      </c>
      <c r="C16" s="7">
        <f t="shared" ref="C16:O16" si="13">SUM(C13:C15)</f>
        <v>86543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5225</v>
      </c>
      <c r="I16" s="7">
        <f t="shared" si="13"/>
        <v>0</v>
      </c>
      <c r="J16" s="7">
        <f t="shared" si="13"/>
        <v>141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79676</v>
      </c>
      <c r="O16" s="7">
        <f t="shared" si="13"/>
        <v>1605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6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44110</v>
      </c>
      <c r="C5" s="28" t="s">
        <v>17</v>
      </c>
      <c r="D5" s="39">
        <f>IFERROR(INT(TRIM(SUBSTITUTE(VLOOKUP($A5&amp;"*",各都道府県の状況!$A:$I,D$3,FALSE), "※5", ""))), "")</f>
        <v>2217</v>
      </c>
      <c r="E5" s="39">
        <f>IFERROR(INT(TRIM(SUBSTITUTE(VLOOKUP($A5&amp;"*",各都道府県の状況!$A:$I,E$3,FALSE), "※5", ""))), "")</f>
        <v>60281</v>
      </c>
      <c r="F5" s="39">
        <f>IFERROR(INT(TRIM(SUBSTITUTE(VLOOKUP($A5&amp;"*",各都道府県の状況!$A:$I,F$3,FALSE), "※5", ""))), "")</f>
        <v>1937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173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44110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2518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44110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4407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44110</v>
      </c>
      <c r="C8" s="19" t="s">
        <v>20</v>
      </c>
      <c r="D8" s="39">
        <f>IFERROR(INT(TRIM(SUBSTITUTE(VLOOKUP($A8&amp;"*",各都道府県の状況!$A:$I,D$3,FALSE), "※5", ""))), "")</f>
        <v>433</v>
      </c>
      <c r="E8" s="39">
        <f>IFERROR(INT(TRIM(SUBSTITUTE(VLOOKUP($A8&amp;"*",各都道府県の状況!$A:$I,E$3,FALSE), "※5", ""))), "")</f>
        <v>10976</v>
      </c>
      <c r="F8" s="39">
        <f>IFERROR(INT(TRIM(SUBSTITUTE(VLOOKUP($A8&amp;"*",各都道府県の状況!$A:$I,F$3,FALSE), "※5", ""))), "")</f>
        <v>388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43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44110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2250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44110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5225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44110</v>
      </c>
      <c r="C11" s="19" t="s">
        <v>62</v>
      </c>
      <c r="D11" s="39">
        <f>IFERROR(INT(TRIM(SUBSTITUTE(VLOOKUP($A11&amp;"*",各都道府県の状況!$A:$I,D$3,FALSE), "※5", ""))), "")</f>
        <v>272</v>
      </c>
      <c r="E11" s="39">
        <f>IFERROR(INT(TRIM(SUBSTITUTE(VLOOKUP($A11&amp;"*",各都道府県の状況!$A:$I,E$3,FALSE), "※5", ""))), "")</f>
        <v>21225</v>
      </c>
      <c r="F11" s="39">
        <f>IFERROR(INT(TRIM(SUBSTITUTE(VLOOKUP($A11&amp;"*",各都道府県の状況!$A:$I,F$3,FALSE), "※5", ""))), "")</f>
        <v>222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46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44110</v>
      </c>
      <c r="C12" s="19" t="s">
        <v>23</v>
      </c>
      <c r="D12" s="39">
        <f>IFERROR(INT(TRIM(SUBSTITUTE(VLOOKUP($A12&amp;"*",各都道府県の状況!$A:$I,D$3,FALSE), "※5", ""))), "")</f>
        <v>681</v>
      </c>
      <c r="E12" s="39">
        <f>IFERROR(INT(TRIM(SUBSTITUTE(VLOOKUP($A12&amp;"*",各都道府県の状況!$A:$I,E$3,FALSE), "※5", ""))), "")</f>
        <v>12699</v>
      </c>
      <c r="F12" s="39">
        <f>IFERROR(INT(TRIM(SUBSTITUTE(VLOOKUP($A12&amp;"*",各都道府県の状況!$A:$I,F$3,FALSE), "※5", ""))), "")</f>
        <v>617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47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44110</v>
      </c>
      <c r="C13" s="19" t="s">
        <v>24</v>
      </c>
      <c r="D13" s="39">
        <f>IFERROR(INT(TRIM(SUBSTITUTE(VLOOKUP($A13&amp;"*",各都道府県の状況!$A:$I,D$3,FALSE), "※5", ""))), "")</f>
        <v>442</v>
      </c>
      <c r="E13" s="39">
        <f>IFERROR(INT(TRIM(SUBSTITUTE(VLOOKUP($A13&amp;"*",各都道府県の状況!$A:$I,E$3,FALSE), "※5", ""))), "")</f>
        <v>32382</v>
      </c>
      <c r="F13" s="39">
        <f>IFERROR(INT(TRIM(SUBSTITUTE(VLOOKUP($A13&amp;"*",各都道府県の状況!$A:$I,F$3,FALSE), "※5", ""))), "")</f>
        <v>409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44110</v>
      </c>
      <c r="C14" s="19" t="s">
        <v>25</v>
      </c>
      <c r="D14" s="39">
        <f>IFERROR(INT(TRIM(SUBSTITUTE(VLOOKUP($A14&amp;"*",各都道府県の状況!$A:$I,D$3,FALSE), "※5", ""))), "")</f>
        <v>733</v>
      </c>
      <c r="E14" s="39">
        <f>IFERROR(INT(TRIM(SUBSTITUTE(VLOOKUP($A14&amp;"*",各都道府県の状況!$A:$I,E$3,FALSE), "※5", ""))), "")</f>
        <v>23493</v>
      </c>
      <c r="F14" s="39">
        <f>IFERROR(INT(TRIM(SUBSTITUTE(VLOOKUP($A14&amp;"*",各都道府県の状況!$A:$I,F$3,FALSE), "※5", ""))), "")</f>
        <v>671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44110</v>
      </c>
      <c r="C15" s="19" t="s">
        <v>26</v>
      </c>
      <c r="D15" s="39">
        <f>IFERROR(INT(TRIM(SUBSTITUTE(VLOOKUP($A15&amp;"*",各都道府県の状況!$A:$I,D$3,FALSE), "※5", ""))), "")</f>
        <v>4840</v>
      </c>
      <c r="E15" s="39">
        <f>IFERROR(INT(TRIM(SUBSTITUTE(VLOOKUP($A15&amp;"*",各都道府県の状況!$A:$I,E$3,FALSE), "※5", ""))), "")</f>
        <v>148915</v>
      </c>
      <c r="F15" s="39">
        <f>IFERROR(INT(TRIM(SUBSTITUTE(VLOOKUP($A15&amp;"*",各都道府県の状況!$A:$I,F$3,FALSE), "※5", ""))), "")</f>
        <v>4424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314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44110</v>
      </c>
      <c r="C16" s="19" t="s">
        <v>27</v>
      </c>
      <c r="D16" s="39">
        <f>IFERROR(INT(TRIM(SUBSTITUTE(VLOOKUP($A16&amp;"*",各都道府県の状況!$A:$I,D$3,FALSE), "※5", ""))), "")</f>
        <v>4110</v>
      </c>
      <c r="E16" s="39">
        <f>IFERROR(INT(TRIM(SUBSTITUTE(VLOOKUP($A16&amp;"*",各都道府県の状況!$A:$I,E$3,FALSE), "※5", ""))), "")</f>
        <v>99323</v>
      </c>
      <c r="F16" s="39">
        <f>IFERROR(INT(TRIM(SUBSTITUTE(VLOOKUP($A16&amp;"*",各都道府県の状況!$A:$I,F$3,FALSE), "※5", ""))), "")</f>
        <v>3714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324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44110</v>
      </c>
      <c r="C17" s="19" t="s">
        <v>28</v>
      </c>
      <c r="D17" s="39">
        <f>IFERROR(INT(TRIM(SUBSTITUTE(VLOOKUP($A17&amp;"*",各都道府県の状況!$A:$I,D$3,FALSE), "※5", ""))), "")</f>
        <v>26727</v>
      </c>
      <c r="E17" s="39">
        <f>IFERROR(INT(TRIM(SUBSTITUTE(VLOOKUP($A17&amp;"*",各都道府県の状況!$A:$I,E$3,FALSE), "※5", ""))), "")</f>
        <v>483688</v>
      </c>
      <c r="F17" s="39">
        <f>IFERROR(INT(TRIM(SUBSTITUTE(VLOOKUP($A17&amp;"*",各都道府県の状況!$A:$I,F$3,FALSE), "※5", ""))), "")</f>
        <v>24379</v>
      </c>
      <c r="G17" s="39">
        <f>IFERROR(INT(TRIM(SUBSTITUTE(VLOOKUP($A17&amp;"*",各都道府県の状況!$A:$I,G$3,FALSE), "※5", ""))), "")</f>
        <v>414</v>
      </c>
      <c r="H17" s="39">
        <f>IFERROR(INT(TRIM(SUBSTITUTE(VLOOKUP($A17&amp;"*",各都道府県の状況!$A:$I,H$3,FALSE), "※5", ""))), "")</f>
        <v>1934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44110</v>
      </c>
      <c r="C18" s="19" t="s">
        <v>29</v>
      </c>
      <c r="D18" s="39">
        <f>IFERROR(INT(TRIM(SUBSTITUTE(VLOOKUP($A18&amp;"*",各都道府県の状況!$A:$I,D$3,FALSE), "※5", ""))), "")</f>
        <v>7212</v>
      </c>
      <c r="E18" s="39">
        <f>IFERROR(INT(TRIM(SUBSTITUTE(VLOOKUP($A18&amp;"*",各都道府県の状況!$A:$I,E$3,FALSE), "※5", ""))), "")</f>
        <v>160797</v>
      </c>
      <c r="F18" s="39">
        <f>IFERROR(INT(TRIM(SUBSTITUTE(VLOOKUP($A18&amp;"*",各都道府県の状況!$A:$I,F$3,FALSE), "※5", ""))), "")</f>
        <v>6553</v>
      </c>
      <c r="G18" s="39">
        <f>IFERROR(INT(TRIM(SUBSTITUTE(VLOOKUP($A18&amp;"*",各都道府県の状況!$A:$I,G$3,FALSE), "※5", ""))), "")</f>
        <v>144</v>
      </c>
      <c r="H18" s="39">
        <f>IFERROR(INT(TRIM(SUBSTITUTE(VLOOKUP($A18&amp;"*",各都道府県の状況!$A:$I,H$3,FALSE), "※5", ""))), "")</f>
        <v>515</v>
      </c>
      <c r="I18" s="39">
        <f>IFERROR(INT(TRIM(SUBSTITUTE(VLOOKUP($A18&amp;"*",各都道府県の状況!$A:$I,I$3,FALSE), "※5", ""))), "")</f>
        <v>21</v>
      </c>
    </row>
    <row r="19" spans="1:9" x14ac:dyDescent="0.55000000000000004">
      <c r="A19" s="24" t="s">
        <v>243</v>
      </c>
      <c r="B19" s="27">
        <f t="shared" si="0"/>
        <v>44110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15839</v>
      </c>
      <c r="F19" s="39">
        <f>IFERROR(INT(TRIM(SUBSTITUTE(VLOOKUP($A19&amp;"*",各都道府県の状況!$A:$I,F$3,FALSE), "※5", ""))), "")</f>
        <v>168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44110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12816</v>
      </c>
      <c r="F20" s="39">
        <f>IFERROR(INT(TRIM(SUBSTITUTE(VLOOKUP($A20&amp;"*",各都道府県の状況!$A:$I,F$3,FALSE), "※5", ""))), "")</f>
        <v>386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10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44110</v>
      </c>
      <c r="C21" s="19" t="s">
        <v>31</v>
      </c>
      <c r="D21" s="39">
        <f>IFERROR(INT(TRIM(SUBSTITUTE(VLOOKUP($A21&amp;"*",各都道府県の状況!$A:$I,D$3,FALSE), "※5", ""))), "")</f>
        <v>778</v>
      </c>
      <c r="E21" s="39">
        <f>IFERROR(INT(TRIM(SUBSTITUTE(VLOOKUP($A21&amp;"*",各都道府県の状況!$A:$I,E$3,FALSE), "※5", ""))), "")</f>
        <v>13778</v>
      </c>
      <c r="F21" s="39">
        <f>IFERROR(INT(TRIM(SUBSTITUTE(VLOOKUP($A21&amp;"*",各都道府県の状況!$A:$I,F$3,FALSE), "※5", ""))), "")</f>
        <v>704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44110</v>
      </c>
      <c r="C22" s="19" t="s">
        <v>32</v>
      </c>
      <c r="D22" s="39">
        <f>IFERROR(INT(TRIM(SUBSTITUTE(VLOOKUP($A22&amp;"*",各都道府県の状況!$A:$I,D$3,FALSE), "※5", ""))), "")</f>
        <v>246</v>
      </c>
      <c r="E22" s="39">
        <f>IFERROR(INT(TRIM(SUBSTITUTE(VLOOKUP($A22&amp;"*",各都道府県の状況!$A:$I,E$3,FALSE), "※5", ""))), "")</f>
        <v>9923</v>
      </c>
      <c r="F22" s="39">
        <f>IFERROR(INT(TRIM(SUBSTITUTE(VLOOKUP($A22&amp;"*",各都道府県の状況!$A:$I,F$3,FALSE), "※5", ""))), "")</f>
        <v>231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44110</v>
      </c>
      <c r="C23" s="19" t="s">
        <v>33</v>
      </c>
      <c r="D23" s="39">
        <f>IFERROR(INT(TRIM(SUBSTITUTE(VLOOKUP($A23&amp;"*",各都道府県の状況!$A:$I,D$3,FALSE), "※5", ""))), "")</f>
        <v>195</v>
      </c>
      <c r="E23" s="39">
        <f>IFERROR(INT(TRIM(SUBSTITUTE(VLOOKUP($A23&amp;"*",各都道府県の状況!$A:$I,E$3,FALSE), "※5", ""))), "")</f>
        <v>10846</v>
      </c>
      <c r="F23" s="39">
        <f>IFERROR(INT(TRIM(SUBSTITUTE(VLOOKUP($A23&amp;"*",各都道府県の状況!$A:$I,F$3,FALSE), "※5", ""))), "")</f>
        <v>176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44110</v>
      </c>
      <c r="C24" s="19" t="s">
        <v>34</v>
      </c>
      <c r="D24" s="39">
        <f>IFERROR(INT(TRIM(SUBSTITUTE(VLOOKUP($A24&amp;"*",各都道府県の状況!$A:$I,D$3,FALSE), "※5", ""))), "")</f>
        <v>313</v>
      </c>
      <c r="E24" s="39">
        <f>IFERROR(INT(TRIM(SUBSTITUTE(VLOOKUP($A24&amp;"*",各都道府県の状況!$A:$I,E$3,FALSE), "※5", ""))), "")</f>
        <v>19595</v>
      </c>
      <c r="F24" s="39">
        <f>IFERROR(INT(TRIM(SUBSTITUTE(VLOOKUP($A24&amp;"*",各都道府県の状況!$A:$I,F$3,FALSE), "※5", ""))), "")</f>
        <v>301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44110</v>
      </c>
      <c r="C25" s="19" t="s">
        <v>35</v>
      </c>
      <c r="D25" s="39">
        <f>IFERROR(INT(TRIM(SUBSTITUTE(VLOOKUP($A25&amp;"*",各都道府県の状況!$A:$I,D$3,FALSE), "※5", ""))), "")</f>
        <v>631</v>
      </c>
      <c r="E25" s="39">
        <f>IFERROR(INT(TRIM(SUBSTITUTE(VLOOKUP($A25&amp;"*",各都道府県の状況!$A:$I,E$3,FALSE), "※5", ""))), "")</f>
        <v>23549</v>
      </c>
      <c r="F25" s="39">
        <f>IFERROR(INT(TRIM(SUBSTITUTE(VLOOKUP($A25&amp;"*",各都道府県の状況!$A:$I,F$3,FALSE), "※5", ""))), "")</f>
        <v>604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44110</v>
      </c>
      <c r="C26" s="19" t="s">
        <v>36</v>
      </c>
      <c r="D26" s="39">
        <f>IFERROR(INT(TRIM(SUBSTITUTE(VLOOKUP($A26&amp;"*",各都道府県の状況!$A:$I,D$3,FALSE), "※5", ""))), "")</f>
        <v>558</v>
      </c>
      <c r="E26" s="39">
        <f>IFERROR(INT(TRIM(SUBSTITUTE(VLOOKUP($A26&amp;"*",各都道府県の状況!$A:$I,E$3,FALSE), "※5", ""))), "")</f>
        <v>36458</v>
      </c>
      <c r="F26" s="39">
        <f>IFERROR(INT(TRIM(SUBSTITUTE(VLOOKUP($A26&amp;"*",各都道府県の状況!$A:$I,F$3,FALSE), "※5", ""))), "")</f>
        <v>526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30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44110</v>
      </c>
      <c r="C27" s="19" t="s">
        <v>37</v>
      </c>
      <c r="D27" s="39">
        <f>IFERROR(INT(TRIM(SUBSTITUTE(VLOOKUP($A27&amp;"*",各都道府県の状況!$A:$I,D$3,FALSE), "※5", ""))), "")</f>
        <v>5449</v>
      </c>
      <c r="E27" s="39">
        <f>IFERROR(INT(TRIM(SUBSTITUTE(VLOOKUP($A27&amp;"*",各都道府県の状況!$A:$I,E$3,FALSE), "※5", ""))), "")</f>
        <v>80350</v>
      </c>
      <c r="F27" s="39">
        <f>IFERROR(INT(TRIM(SUBSTITUTE(VLOOKUP($A27&amp;"*",各都道府県の状況!$A:$I,F$3,FALSE), "※5", ""))), "")</f>
        <v>5060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303</v>
      </c>
      <c r="I27" s="39">
        <f>IFERROR(INT(TRIM(SUBSTITUTE(VLOOKUP($A27&amp;"*",各都道府県の状況!$A:$I,I$3,FALSE), "※5", ""))), "")</f>
        <v>12</v>
      </c>
    </row>
    <row r="28" spans="1:9" x14ac:dyDescent="0.55000000000000004">
      <c r="A28" s="24" t="s">
        <v>252</v>
      </c>
      <c r="B28" s="26">
        <f t="shared" si="0"/>
        <v>44110</v>
      </c>
      <c r="C28" s="28" t="s">
        <v>38</v>
      </c>
      <c r="D28" s="39">
        <f>IFERROR(INT(TRIM(SUBSTITUTE(VLOOKUP($A28&amp;"*",各都道府県の状況!$A:$I,D$3,FALSE), "※5", ""))), "")</f>
        <v>530</v>
      </c>
      <c r="E28" s="39">
        <f>IFERROR(INT(TRIM(SUBSTITUTE(VLOOKUP($A28&amp;"*",各都道府県の状況!$A:$I,E$3,FALSE), "※5", ""))), "")</f>
        <v>13479</v>
      </c>
      <c r="F28" s="39">
        <f>IFERROR(INT(TRIM(SUBSTITUTE(VLOOKUP($A28&amp;"*",各都道府県の状況!$A:$I,F$3,FALSE), "※5", ""))), "")</f>
        <v>466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57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44110</v>
      </c>
      <c r="C29" s="19" t="s">
        <v>39</v>
      </c>
      <c r="D29" s="39">
        <f>IFERROR(INT(TRIM(SUBSTITUTE(VLOOKUP($A29&amp;"*",各都道府県の状況!$A:$I,D$3,FALSE), "※5", ""))), "")</f>
        <v>507</v>
      </c>
      <c r="E29" s="39">
        <f>IFERROR(INT(TRIM(SUBSTITUTE(VLOOKUP($A29&amp;"*",各都道府県の状況!$A:$I,E$3,FALSE), "※5", ""))), "")</f>
        <v>12368</v>
      </c>
      <c r="F29" s="39">
        <f>IFERROR(INT(TRIM(SUBSTITUTE(VLOOKUP($A29&amp;"*",各都道府県の状況!$A:$I,F$3,FALSE), "※5", ""))), "")</f>
        <v>482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44110</v>
      </c>
      <c r="C30" s="19" t="s">
        <v>40</v>
      </c>
      <c r="D30" s="39">
        <f>IFERROR(INT(TRIM(SUBSTITUTE(VLOOKUP($A30&amp;"*",各都道府県の状況!$A:$I,D$3,FALSE), "※5", ""))), "")</f>
        <v>1791</v>
      </c>
      <c r="E30" s="39">
        <f>IFERROR(INT(TRIM(SUBSTITUTE(VLOOKUP($A30&amp;"*",各都道府県の状況!$A:$I,E$3,FALSE), "※5", ""))), "")</f>
        <v>44457</v>
      </c>
      <c r="F30" s="39">
        <f>IFERROR(INT(TRIM(SUBSTITUTE(VLOOKUP($A30&amp;"*",各都道府県の状況!$A:$I,F$3,FALSE), "※5", ""))), "")</f>
        <v>1699</v>
      </c>
      <c r="G30" s="39">
        <f>IFERROR(INT(TRIM(SUBSTITUTE(VLOOKUP($A30&amp;"*",各都道府県の状況!$A:$I,G$3,FALSE), "※5", ""))), "")</f>
        <v>26</v>
      </c>
      <c r="H30" s="39">
        <f>IFERROR(INT(TRIM(SUBSTITUTE(VLOOKUP($A30&amp;"*",各都道府県の状況!$A:$I,H$3,FALSE), "※5", ""))), "")</f>
        <v>66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44110</v>
      </c>
      <c r="C31" s="19" t="s">
        <v>41</v>
      </c>
      <c r="D31" s="39">
        <f>IFERROR(INT(TRIM(SUBSTITUTE(VLOOKUP($A31&amp;"*",各都道府県の状況!$A:$I,D$3,FALSE), "※5", ""))), "")</f>
        <v>10899</v>
      </c>
      <c r="E31" s="39">
        <f>IFERROR(INT(TRIM(SUBSTITUTE(VLOOKUP($A31&amp;"*",各都道府県の状況!$A:$I,E$3,FALSE), "※5", ""))), "")</f>
        <v>193368</v>
      </c>
      <c r="F31" s="39">
        <f>IFERROR(INT(TRIM(SUBSTITUTE(VLOOKUP($A31&amp;"*",各都道府県の状況!$A:$I,F$3,FALSE), "※5", ""))), "")</f>
        <v>10217</v>
      </c>
      <c r="G31" s="39">
        <f>IFERROR(INT(TRIM(SUBSTITUTE(VLOOKUP($A31&amp;"*",各都道府県の状況!$A:$I,G$3,FALSE), "※5", ""))), "")</f>
        <v>220</v>
      </c>
      <c r="H31" s="39">
        <f>IFERROR(INT(TRIM(SUBSTITUTE(VLOOKUP($A31&amp;"*",各都道府県の状況!$A:$I,H$3,FALSE), "※5", ""))), "")</f>
        <v>453</v>
      </c>
      <c r="I31" s="39">
        <f>IFERROR(INT(TRIM(SUBSTITUTE(VLOOKUP($A31&amp;"*",各都道府県の状況!$A:$I,I$3,FALSE), "※5", ""))), "")</f>
        <v>21</v>
      </c>
    </row>
    <row r="32" spans="1:9" x14ac:dyDescent="0.55000000000000004">
      <c r="A32" s="24" t="s">
        <v>256</v>
      </c>
      <c r="B32" s="27">
        <f t="shared" si="0"/>
        <v>44110</v>
      </c>
      <c r="C32" s="19" t="s">
        <v>42</v>
      </c>
      <c r="D32" s="39">
        <f>IFERROR(INT(TRIM(SUBSTITUTE(VLOOKUP($A32&amp;"*",各都道府県の状況!$A:$I,D$3,FALSE), "※5", ""))), "")</f>
        <v>2804</v>
      </c>
      <c r="E32" s="39">
        <f>IFERROR(INT(TRIM(SUBSTITUTE(VLOOKUP($A32&amp;"*",各都道府県の状況!$A:$I,E$3,FALSE), "※5", ""))), "")</f>
        <v>58696</v>
      </c>
      <c r="F32" s="39">
        <f>IFERROR(INT(TRIM(SUBSTITUTE(VLOOKUP($A32&amp;"*",各都道府県の状況!$A:$I,F$3,FALSE), "※5", ""))), "")</f>
        <v>2627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118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44110</v>
      </c>
      <c r="C33" s="19" t="s">
        <v>43</v>
      </c>
      <c r="D33" s="39">
        <f>IFERROR(INT(TRIM(SUBSTITUTE(VLOOKUP($A33&amp;"*",各都道府県の状況!$A:$I,D$3,FALSE), "※5", ""))), "")</f>
        <v>581</v>
      </c>
      <c r="E33" s="39">
        <f>IFERROR(INT(TRIM(SUBSTITUTE(VLOOKUP($A33&amp;"*",各都道府県の状況!$A:$I,E$3,FALSE), "※5", ""))), "")</f>
        <v>21517</v>
      </c>
      <c r="F33" s="39">
        <f>IFERROR(INT(TRIM(SUBSTITUTE(VLOOKUP($A33&amp;"*",各都道府県の状況!$A:$I,F$3,FALSE), "※5", ""))), "")</f>
        <v>553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19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44110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9395</v>
      </c>
      <c r="F34" s="39">
        <f>IFERROR(INT(TRIM(SUBSTITUTE(VLOOKUP($A34&amp;"*",各都道府県の状況!$A:$I,F$3,FALSE), "※5", ""))), "")</f>
        <v>232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44110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5505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44110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5858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44110</v>
      </c>
      <c r="C37" s="19" t="s">
        <v>47</v>
      </c>
      <c r="D37" s="39">
        <f>IFERROR(INT(TRIM(SUBSTITUTE(VLOOKUP($A37&amp;"*",各都道府県の状況!$A:$I,D$3,FALSE), "※5", ""))), "")</f>
        <v>161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44110</v>
      </c>
      <c r="C38" s="19" t="s">
        <v>48</v>
      </c>
      <c r="D38" s="39">
        <f>IFERROR(INT(TRIM(SUBSTITUTE(VLOOKUP($A38&amp;"*",各都道府県の状況!$A:$I,D$3,FALSE), "※5", ""))), "")</f>
        <v>605</v>
      </c>
      <c r="E38" s="39">
        <f>IFERROR(INT(TRIM(SUBSTITUTE(VLOOKUP($A38&amp;"*",各都道府県の状況!$A:$I,E$3,FALSE), "※5", ""))), "")</f>
        <v>21475</v>
      </c>
      <c r="F38" s="39">
        <f>IFERROR(INT(TRIM(SUBSTITUTE(VLOOKUP($A38&amp;"*",各都道府県の状況!$A:$I,F$3,FALSE), "※5", ""))), "")</f>
        <v>511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88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44110</v>
      </c>
      <c r="C39" s="19" t="s">
        <v>49</v>
      </c>
      <c r="D39" s="39">
        <f>IFERROR(INT(TRIM(SUBSTITUTE(VLOOKUP($A39&amp;"*",各都道府県の状況!$A:$I,D$3,FALSE), "※5", ""))), "")</f>
        <v>204</v>
      </c>
      <c r="E39" s="39">
        <f>IFERROR(INT(TRIM(SUBSTITUTE(VLOOKUP($A39&amp;"*",各都道府県の状況!$A:$I,E$3,FALSE), "※5", ""))), "")</f>
        <v>10197</v>
      </c>
      <c r="F39" s="39">
        <f>IFERROR(INT(TRIM(SUBSTITUTE(VLOOKUP($A39&amp;"*",各都道府県の状況!$A:$I,F$3,FALSE), "※5", ""))), "")</f>
        <v>195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7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44110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7018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44110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11167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44110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4138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44110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3513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44110</v>
      </c>
      <c r="C44" s="19" t="s">
        <v>53</v>
      </c>
      <c r="D44" s="39">
        <f>IFERROR(INT(TRIM(SUBSTITUTE(VLOOKUP($A44&amp;"*",各都道府県の状況!$A:$I,D$3,FALSE), "※5", ""))), "")</f>
        <v>5057</v>
      </c>
      <c r="E44" s="39">
        <f>IFERROR(INT(TRIM(SUBSTITUTE(VLOOKUP($A44&amp;"*",各都道府県の状況!$A:$I,E$3,FALSE), "※5", ""))), "")</f>
        <v>138184</v>
      </c>
      <c r="F44" s="39">
        <f>IFERROR(INT(TRIM(SUBSTITUTE(VLOOKUP($A44&amp;"*",各都道府県の状況!$A:$I,F$3,FALSE), "※5", ""))), "")</f>
        <v>4887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71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44110</v>
      </c>
      <c r="C45" s="19" t="s">
        <v>54</v>
      </c>
      <c r="D45" s="39">
        <f>IFERROR(INT(TRIM(SUBSTITUTE(VLOOKUP($A45&amp;"*",各都道府県の状況!$A:$I,D$3,FALSE), "※5", ""))), "")</f>
        <v>246</v>
      </c>
      <c r="E45" s="39">
        <f>IFERROR(INT(TRIM(SUBSTITUTE(VLOOKUP($A45&amp;"*",各都道府県の状況!$A:$I,E$3,FALSE), "※5", ""))), "")</f>
        <v>6199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44110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19226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44110</v>
      </c>
      <c r="C47" s="19" t="s">
        <v>56</v>
      </c>
      <c r="D47" s="39">
        <f>IFERROR(INT(TRIM(SUBSTITUTE(VLOOKUP($A47&amp;"*",各都道府県の状況!$A:$I,D$3,FALSE), "※5", ""))), "")</f>
        <v>639</v>
      </c>
      <c r="E47" s="39">
        <f>IFERROR(INT(TRIM(SUBSTITUTE(VLOOKUP($A47&amp;"*",各都道府県の状況!$A:$I,E$3,FALSE), "※5", ""))), "")</f>
        <v>16954</v>
      </c>
      <c r="F47" s="39">
        <f>IFERROR(INT(TRIM(SUBSTITUTE(VLOOKUP($A47&amp;"*",各都道府県の状況!$A:$I,F$3,FALSE), "※5", ""))), "")</f>
        <v>563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44110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17483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44110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8635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44110</v>
      </c>
      <c r="C50" s="19" t="s">
        <v>59</v>
      </c>
      <c r="D50" s="39">
        <f>IFERROR(INT(TRIM(SUBSTITUTE(VLOOKUP($A50&amp;"*",各都道府県の状況!$A:$I,D$3,FALSE), "※5", ""))), "")</f>
        <v>440</v>
      </c>
      <c r="E50" s="39">
        <f>IFERROR(INT(TRIM(SUBSTITUTE(VLOOKUP($A50&amp;"*",各都道府県の状況!$A:$I,E$3,FALSE), "※5", ""))), "")</f>
        <v>19713</v>
      </c>
      <c r="F50" s="39">
        <f>IFERROR(INT(TRIM(SUBSTITUTE(VLOOKUP($A50&amp;"*",各都道府県の状況!$A:$I,F$3,FALSE), "※5", ""))), "")</f>
        <v>410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44110</v>
      </c>
      <c r="C51" s="19" t="s">
        <v>60</v>
      </c>
      <c r="D51" s="39">
        <f>IFERROR(INT(TRIM(SUBSTITUTE(VLOOKUP($A51&amp;"*",各都道府県の状況!$A:$I,D$3,FALSE), "※5", ""))), "")</f>
        <v>2629</v>
      </c>
      <c r="E51" s="39">
        <f>IFERROR(INT(TRIM(SUBSTITUTE(VLOOKUP($A51&amp;"*",各都道府県の状況!$A:$I,E$3,FALSE), "※5", ""))), "")</f>
        <v>41446</v>
      </c>
      <c r="F51" s="39">
        <f>IFERROR(INT(TRIM(SUBSTITUTE(VLOOKUP($A51&amp;"*",各都道府県の状況!$A:$I,F$3,FALSE), "※5", ""))), "")</f>
        <v>2344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242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335</v>
      </c>
      <c r="D4" s="58" t="s">
        <v>336</v>
      </c>
      <c r="E4" s="59" t="s">
        <v>337</v>
      </c>
      <c r="F4" s="60"/>
      <c r="G4" s="49" t="s">
        <v>338</v>
      </c>
      <c r="H4" s="49" t="s">
        <v>339</v>
      </c>
      <c r="I4" s="34"/>
    </row>
    <row r="5" spans="1:9" ht="13.25" customHeight="1" x14ac:dyDescent="0.55000000000000004">
      <c r="B5" s="56"/>
      <c r="C5" s="61"/>
      <c r="D5" s="62"/>
      <c r="E5" s="63" t="s">
        <v>340</v>
      </c>
      <c r="F5" s="64" t="s">
        <v>341</v>
      </c>
      <c r="G5" s="50"/>
      <c r="H5" s="50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2217</v>
      </c>
      <c r="D6" s="43">
        <v>60281</v>
      </c>
      <c r="E6" s="44">
        <v>173</v>
      </c>
      <c r="F6" s="44">
        <v>0</v>
      </c>
      <c r="G6" s="43">
        <v>1937</v>
      </c>
      <c r="H6" s="44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37</v>
      </c>
      <c r="D7" s="43">
        <v>2518</v>
      </c>
      <c r="E7" s="44">
        <v>2</v>
      </c>
      <c r="F7" s="44">
        <v>0</v>
      </c>
      <c r="G7" s="44">
        <v>34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24</v>
      </c>
      <c r="D8" s="43">
        <v>4407</v>
      </c>
      <c r="E8" s="44">
        <v>1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433</v>
      </c>
      <c r="D9" s="43">
        <v>10976</v>
      </c>
      <c r="E9" s="44">
        <v>43</v>
      </c>
      <c r="F9" s="44">
        <v>1</v>
      </c>
      <c r="G9" s="44">
        <v>388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58</v>
      </c>
      <c r="D10" s="43">
        <v>2250</v>
      </c>
      <c r="E10" s="44">
        <v>5</v>
      </c>
      <c r="F10" s="44">
        <v>0</v>
      </c>
      <c r="G10" s="44">
        <v>53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78</v>
      </c>
      <c r="D11" s="43">
        <v>5225</v>
      </c>
      <c r="E11" s="44">
        <v>1</v>
      </c>
      <c r="F11" s="44">
        <v>0</v>
      </c>
      <c r="G11" s="44">
        <v>76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272</v>
      </c>
      <c r="D12" s="43">
        <v>21225</v>
      </c>
      <c r="E12" s="44">
        <v>46</v>
      </c>
      <c r="F12" s="44">
        <v>3</v>
      </c>
      <c r="G12" s="44">
        <v>222</v>
      </c>
      <c r="H12" s="44">
        <v>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681</v>
      </c>
      <c r="D13" s="43">
        <v>12699</v>
      </c>
      <c r="E13" s="44">
        <v>47</v>
      </c>
      <c r="F13" s="44">
        <v>4</v>
      </c>
      <c r="G13" s="44">
        <v>617</v>
      </c>
      <c r="H13" s="44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442</v>
      </c>
      <c r="D14" s="43">
        <v>32382</v>
      </c>
      <c r="E14" s="44">
        <v>29</v>
      </c>
      <c r="F14" s="44">
        <v>0</v>
      </c>
      <c r="G14" s="44">
        <v>409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733</v>
      </c>
      <c r="D15" s="43">
        <v>23493</v>
      </c>
      <c r="E15" s="44">
        <v>38</v>
      </c>
      <c r="F15" s="44">
        <v>3</v>
      </c>
      <c r="G15" s="44">
        <v>671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4840</v>
      </c>
      <c r="D16" s="43">
        <v>148915</v>
      </c>
      <c r="E16" s="44">
        <v>314</v>
      </c>
      <c r="F16" s="44">
        <v>6</v>
      </c>
      <c r="G16" s="43">
        <v>4424</v>
      </c>
      <c r="H16" s="44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4110</v>
      </c>
      <c r="D17" s="43">
        <v>99323</v>
      </c>
      <c r="E17" s="44">
        <v>324</v>
      </c>
      <c r="F17" s="44">
        <v>10</v>
      </c>
      <c r="G17" s="43">
        <v>3714</v>
      </c>
      <c r="H17" s="44">
        <v>72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26727</v>
      </c>
      <c r="D18" s="43">
        <v>483688</v>
      </c>
      <c r="E18" s="43">
        <v>1934</v>
      </c>
      <c r="F18" s="44">
        <v>25</v>
      </c>
      <c r="G18" s="43">
        <v>24379</v>
      </c>
      <c r="H18" s="44">
        <v>414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7212</v>
      </c>
      <c r="D19" s="43">
        <v>160797</v>
      </c>
      <c r="E19" s="44">
        <v>515</v>
      </c>
      <c r="F19" s="44">
        <v>21</v>
      </c>
      <c r="G19" s="43">
        <v>6553</v>
      </c>
      <c r="H19" s="44">
        <v>144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170</v>
      </c>
      <c r="D20" s="43">
        <v>15839</v>
      </c>
      <c r="E20" s="44">
        <v>2</v>
      </c>
      <c r="F20" s="44">
        <v>0</v>
      </c>
      <c r="G20" s="44">
        <v>168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422</v>
      </c>
      <c r="D21" s="43">
        <v>12816</v>
      </c>
      <c r="E21" s="44">
        <v>10</v>
      </c>
      <c r="F21" s="44">
        <v>1</v>
      </c>
      <c r="G21" s="44">
        <v>386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778</v>
      </c>
      <c r="D22" s="43">
        <v>13778</v>
      </c>
      <c r="E22" s="44">
        <v>27</v>
      </c>
      <c r="F22" s="44">
        <v>0</v>
      </c>
      <c r="G22" s="44">
        <v>704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246</v>
      </c>
      <c r="D23" s="43">
        <v>9923</v>
      </c>
      <c r="E23" s="44">
        <v>2</v>
      </c>
      <c r="F23" s="44">
        <v>0</v>
      </c>
      <c r="G23" s="44">
        <v>231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195</v>
      </c>
      <c r="D24" s="43">
        <v>10846</v>
      </c>
      <c r="E24" s="44">
        <v>13</v>
      </c>
      <c r="F24" s="44">
        <v>1</v>
      </c>
      <c r="G24" s="44">
        <v>176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313</v>
      </c>
      <c r="D25" s="43">
        <v>19595</v>
      </c>
      <c r="E25" s="44">
        <v>8</v>
      </c>
      <c r="F25" s="44">
        <v>0</v>
      </c>
      <c r="G25" s="44">
        <v>301</v>
      </c>
      <c r="H25" s="44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631</v>
      </c>
      <c r="D26" s="43">
        <v>23549</v>
      </c>
      <c r="E26" s="44">
        <v>17</v>
      </c>
      <c r="F26" s="44">
        <v>2</v>
      </c>
      <c r="G26" s="44">
        <v>604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558</v>
      </c>
      <c r="D27" s="43">
        <v>36458</v>
      </c>
      <c r="E27" s="44">
        <v>30</v>
      </c>
      <c r="F27" s="44">
        <v>2</v>
      </c>
      <c r="G27" s="44">
        <v>526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5449</v>
      </c>
      <c r="D28" s="43">
        <v>80350</v>
      </c>
      <c r="E28" s="44">
        <v>303</v>
      </c>
      <c r="F28" s="44">
        <v>12</v>
      </c>
      <c r="G28" s="43">
        <v>5060</v>
      </c>
      <c r="H28" s="44">
        <v>86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530</v>
      </c>
      <c r="D29" s="43">
        <v>13479</v>
      </c>
      <c r="E29" s="44">
        <v>57</v>
      </c>
      <c r="F29" s="44">
        <v>2</v>
      </c>
      <c r="G29" s="44">
        <v>466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507</v>
      </c>
      <c r="D30" s="43">
        <v>12368</v>
      </c>
      <c r="E30" s="44">
        <v>17</v>
      </c>
      <c r="F30" s="44">
        <v>0</v>
      </c>
      <c r="G30" s="44">
        <v>482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1791</v>
      </c>
      <c r="D31" s="43">
        <v>44457</v>
      </c>
      <c r="E31" s="44">
        <v>66</v>
      </c>
      <c r="F31" s="44">
        <v>2</v>
      </c>
      <c r="G31" s="43">
        <v>1699</v>
      </c>
      <c r="H31" s="44">
        <v>26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10899</v>
      </c>
      <c r="D32" s="43">
        <v>193368</v>
      </c>
      <c r="E32" s="44">
        <v>453</v>
      </c>
      <c r="F32" s="44">
        <v>21</v>
      </c>
      <c r="G32" s="43">
        <v>10217</v>
      </c>
      <c r="H32" s="44">
        <v>220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2804</v>
      </c>
      <c r="D33" s="43">
        <v>58696</v>
      </c>
      <c r="E33" s="44">
        <v>118</v>
      </c>
      <c r="F33" s="44">
        <v>9</v>
      </c>
      <c r="G33" s="43">
        <v>2627</v>
      </c>
      <c r="H33" s="44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581</v>
      </c>
      <c r="D34" s="43">
        <v>21517</v>
      </c>
      <c r="E34" s="44">
        <v>19</v>
      </c>
      <c r="F34" s="44">
        <v>0</v>
      </c>
      <c r="G34" s="44">
        <v>553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242</v>
      </c>
      <c r="D35" s="43">
        <v>9395</v>
      </c>
      <c r="E35" s="44">
        <v>3</v>
      </c>
      <c r="F35" s="44">
        <v>0</v>
      </c>
      <c r="G35" s="44">
        <v>232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5505</v>
      </c>
      <c r="E36" s="44">
        <v>5</v>
      </c>
      <c r="F36" s="44">
        <v>0</v>
      </c>
      <c r="G36" s="44">
        <v>31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5858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161</v>
      </c>
      <c r="D38" s="43">
        <v>8654</v>
      </c>
      <c r="E38" s="44">
        <v>8</v>
      </c>
      <c r="F38" s="45" t="s">
        <v>334</v>
      </c>
      <c r="G38" s="44">
        <v>149</v>
      </c>
      <c r="H38" s="45" t="s">
        <v>334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605</v>
      </c>
      <c r="D39" s="43">
        <v>21475</v>
      </c>
      <c r="E39" s="44">
        <v>88</v>
      </c>
      <c r="F39" s="44">
        <v>1</v>
      </c>
      <c r="G39" s="44">
        <v>511</v>
      </c>
      <c r="H39" s="44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204</v>
      </c>
      <c r="D40" s="43">
        <v>10197</v>
      </c>
      <c r="E40" s="44">
        <v>7</v>
      </c>
      <c r="F40" s="44">
        <v>1</v>
      </c>
      <c r="G40" s="44">
        <v>195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149</v>
      </c>
      <c r="D41" s="43">
        <v>7018</v>
      </c>
      <c r="E41" s="44">
        <v>6</v>
      </c>
      <c r="F41" s="44">
        <v>0</v>
      </c>
      <c r="G41" s="44">
        <v>131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93</v>
      </c>
      <c r="D42" s="43">
        <v>11167</v>
      </c>
      <c r="E42" s="44">
        <v>3</v>
      </c>
      <c r="F42" s="44">
        <v>0</v>
      </c>
      <c r="G42" s="44">
        <v>88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115</v>
      </c>
      <c r="D43" s="43">
        <v>4138</v>
      </c>
      <c r="E43" s="44">
        <v>1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138</v>
      </c>
      <c r="D44" s="43">
        <v>3513</v>
      </c>
      <c r="E44" s="44">
        <v>0</v>
      </c>
      <c r="F44" s="44">
        <v>0</v>
      </c>
      <c r="G44" s="44">
        <v>134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5057</v>
      </c>
      <c r="D45" s="43">
        <v>138184</v>
      </c>
      <c r="E45" s="44">
        <v>71</v>
      </c>
      <c r="F45" s="44">
        <v>6</v>
      </c>
      <c r="G45" s="43">
        <v>4887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246</v>
      </c>
      <c r="D46" s="43">
        <v>6199</v>
      </c>
      <c r="E46" s="44">
        <v>1</v>
      </c>
      <c r="F46" s="44">
        <v>0</v>
      </c>
      <c r="G46" s="44">
        <v>247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238</v>
      </c>
      <c r="D47" s="43">
        <v>19226</v>
      </c>
      <c r="E47" s="44">
        <v>1</v>
      </c>
      <c r="F47" s="44">
        <v>0</v>
      </c>
      <c r="G47" s="44">
        <v>233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639</v>
      </c>
      <c r="D48" s="43">
        <v>16954</v>
      </c>
      <c r="E48" s="44">
        <v>53</v>
      </c>
      <c r="F48" s="44">
        <v>0</v>
      </c>
      <c r="G48" s="44">
        <v>563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158</v>
      </c>
      <c r="D49" s="43">
        <v>17483</v>
      </c>
      <c r="E49" s="44">
        <v>1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344</v>
      </c>
      <c r="D50" s="43">
        <v>8635</v>
      </c>
      <c r="E50" s="44">
        <v>1</v>
      </c>
      <c r="F50" s="44">
        <v>0</v>
      </c>
      <c r="G50" s="44">
        <v>343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440</v>
      </c>
      <c r="D51" s="43">
        <v>19713</v>
      </c>
      <c r="E51" s="44">
        <v>25</v>
      </c>
      <c r="F51" s="44">
        <v>0</v>
      </c>
      <c r="G51" s="44">
        <v>410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2629</v>
      </c>
      <c r="D52" s="43">
        <v>41446</v>
      </c>
      <c r="E52" s="44">
        <v>242</v>
      </c>
      <c r="F52" s="44">
        <v>8</v>
      </c>
      <c r="G52" s="43">
        <v>2344</v>
      </c>
      <c r="H52" s="44">
        <v>47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334</v>
      </c>
      <c r="E53" s="44">
        <v>0</v>
      </c>
      <c r="F53" s="45" t="s">
        <v>334</v>
      </c>
      <c r="G53" s="44">
        <v>149</v>
      </c>
      <c r="H53" s="45" t="s">
        <v>334</v>
      </c>
      <c r="I53" s="42"/>
    </row>
    <row r="54" spans="1:9" ht="12" customHeight="1" x14ac:dyDescent="0.55000000000000004">
      <c r="B54" s="36" t="s">
        <v>327</v>
      </c>
      <c r="C54" s="43">
        <v>85521</v>
      </c>
      <c r="D54" s="43">
        <v>1989978</v>
      </c>
      <c r="E54" s="43">
        <v>5130</v>
      </c>
      <c r="F54" s="44">
        <v>141</v>
      </c>
      <c r="G54" s="43">
        <v>78750</v>
      </c>
      <c r="H54" s="43">
        <v>1604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2020-10-07T11:06:11Z</dcterms:modified>
</cp:coreProperties>
</file>