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2718CECE-6D36-4704-9624-D12F033AE172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<sst xmlns="http://schemas.openxmlformats.org/spreadsheetml/2006/main" count="14125" uniqueCount="342">
  <si>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</si>
  <si>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</si>
  <si>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</si>
  <si>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</si>
  <si>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</si>
  <si>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</si>
  <si>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</si>
  <si>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</si>
  <si>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</si>
  <si>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</si>
  <si>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</si>
  <si>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</si>
  <si>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</si>
  <si>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</si>
  <si>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</si>
  <si>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</si>
  <si>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</si>
  <si>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</si>
  <si>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</si>
  <si>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</si>
  <si>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</si>
  <si>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</si>
  <si>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</si>
  <si>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</si>
  <si>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</si>
  <si>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</si>
  <si>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</si>
  <si>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</si>
  <si>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</si>
  <si>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</si>
  <si>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</si>
  <si>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</si>
  <si>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</si>
  <si>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</si>
  <si>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</si>
  <si>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</si>
  <si>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</si>
  <si>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</si>
  <si>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</si>
  <si>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</si>
  <si>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</si>
  <si>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</si>
  <si>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</si>
  <si>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</si>
  <si>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</si>
  <si>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</si>
  <si>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</si>
  <si>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</si>
  <si>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</si>
  <si>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</si>
  <si>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</si>
  <si>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</si>
  <si>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</si>
  <si>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</si>
  <si>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</si>
  <si>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</si>
  <si>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</si>
  <si>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</si>
  <si>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</si>
  <si>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</si>
  <si>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</si>
  <si>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</si>
  <si>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</si>
  <si>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</si>
  <si>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</si>
  <si>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</si>
  <si>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</si>
  <si>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</si>
  <si>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</si>
  <si>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</si>
  <si>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</si>
  <si>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</si>
  <si>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</si>
  <si>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</si>
  <si>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</si>
  <si>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</si>
  <si>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</si>
  <si>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</si>
  <si>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</si>
  <si>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</si>
  <si>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</si>
  <si>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</si>
  <si>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</si>
  <si>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</si>
  <si>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</si>
  <si>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</si>
  <si>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</si>
  <si>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</si>
  <si>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</si>
  <si>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</si>
  <si>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</si>
  <si>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</si>
  <si>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</si>
  <si>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</si>
  <si>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</si>
  <si>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</si>
  <si>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</si>
  <si>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</si>
  <si>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</si>
  <si>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</si>
  <si>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</si>
  <si>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</si>
  <si>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</si>
  <si>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</si>
  <si>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</si>
  <si>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</si>
  <si>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</si>
  <si>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</si>
  <si>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</si>
  <si>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</si>
  <si>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</si>
  <si>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</si>
  <si>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</si>
  <si>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</si>
  <si>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</si>
  <si>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</si>
  <si>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</si>
  <si>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</si>
  <si>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</si>
  <si>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</si>
  <si>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</si>
  <si>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</si>
  <si>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</si>
  <si>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</si>
  <si>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</si>
  <si>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</si>
  <si>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</si>
  <si>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</si>
  <si>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</si>
  <si>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</si>
  <si>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</si>
  <si>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</si>
  <si>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</si>
  <si>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</si>
  <si>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</si>
  <si>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</si>
  <si>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</si>
  <si>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</si>
  <si>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</si>
  <si>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</si>
  <si>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</si>
  <si>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</si>
  <si>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</si>
  <si>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</si>
  <si>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</si>
  <si>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</si>
  <si>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</si>
  <si>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</si>
  <si>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</si>
  <si>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</si>
  <si>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</si>
  <si>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</si>
  <si>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</si>
  <si>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</si>
  <si>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</si>
  <si>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</si>
  <si>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</si>
  <si>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</si>
  <si>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</si>
  <si>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</si>
  <si>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</si>
  <si>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</si>
  <si>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</si>
  <si>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</si>
  <si>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</si>
  <si>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</si>
  <si>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</si>
  <si>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</si>
  <si>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</si>
  <si>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</si>
  <si>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</si>
  <si>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</si>
  <si>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</si>
  <si>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</si>
  <si>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</si>
  <si>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</si>
  <si>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</si>
  <si>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</si>
  <si>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</si>
  <si>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</si>
  <si>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</si>
  <si>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</si>
  <si>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</si>
  <si>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</si>
  <si>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</si>
  <si>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</si>
  <si>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</si>
  <si>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</si>
  <si>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</si>
  <si>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</si>
  <si>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</si>
  <si>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</si>
  <si>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</si>
  <si>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</si>
  <si>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</si>
  <si>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</si>
  <si>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</si>
  <si>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</si>
  <si>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</si>
  <si>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</si>
  <si>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</si>
  <si>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</si>
  <si>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</si>
  <si>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</si>
  <si>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</si>
  <si>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</si>
  <si>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</si>
  <si>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</si>
  <si>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</si>
  <si>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</si>
  <si>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</si>
  <si>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</si>
  <si>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</si>
  <si>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</si>
  <si>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</si>
  <si>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</si>
  <si>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</si>
  <si>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</si>
  <si>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</si>
  <si>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</si>
  <si>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</si>
  <si>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</si>
  <si>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</si>
  <si>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</si>
  <si>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</si>
  <si>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</si>
  <si>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</si>
  <si>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</si>
  <si>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</si>
  <si>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</si>
  <si>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</si>
  <si>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</si>
  <si>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</si>
  <si>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</si>
  <si>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</si>
  <si>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</si>
  <si>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</si>
  <si>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</si>
  <si>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</si>
  <si>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</si>
  <si>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</si>
  <si>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</si>
  <si>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</si>
  <si>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</si>
  <si>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</si>
  <si>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</si>
  <si>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</si>
  <si>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</si>
  <si>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</si>
  <si>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</si>
  <si>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</si>
  <si>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</si>
  <si>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</si>
  <si>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</si>
  <si>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</si>
  <si>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</si>
  <si>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</si>
  <si>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</si>
  <si>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</si>
  <si>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</si>
  <si>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</si>
  <si>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</si>
  <si>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</si>
  <si>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</si>
  <si>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</si>
  <si>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</si>
  <si>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</si>
  <si>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</si>
  <si>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</si>
  <si>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</si>
  <si>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</si>
  <si>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</si>
  <si>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</si>
  <si>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</si>
  <si>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</si>
  <si>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</si>
  <si>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</si>
  <si>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</si>
  <si>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</si>
  <si>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</si>
  <si>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</si>
  <si>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</si>
  <si>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</si>
  <si>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</si>
  <si>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</si>
  <si>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</si>
  <si>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</si>
  <si>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</si>
  <si>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</si>
  <si>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</si>
  <si>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</si>
  <si>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</si>
  <si>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</si>
  <si>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</si>
  <si>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</si>
  <si>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</si>
  <si>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</si>
  <si>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</si>
  <si>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</si>
  <si>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</si>
  <si>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</si>
  <si>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</si>
  <si>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</si>
  <si>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</si>
  <si>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</si>
  <si>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</si>
  <si>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</si>
  <si>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</si>
  <si>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</si>
  <si>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</si>
  <si>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</si>
  <si>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</si>
  <si>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</si>
  <si>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</si>
  <si>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</si>
  <si>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</si>
  <si>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</si>
  <si>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</si>
  <si>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</si>
  <si>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</si>
  <si>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</si>
  <si>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</si>
  <si>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</si>
  <si>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</si>
  <si>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</si>
  <si>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</si>
  <si>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</si>
  <si>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</si>
  <si>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</si>
  <si>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</si>
  <si>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</si>
  <si>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</si>
  <si>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</si>
  <si>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</si>
  <si>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</si>
  <si>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</si>
  <si>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>入院治療等を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</si>
  <si>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</si>
  <si>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</si>
  <si>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要する者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</si>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</sst>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57"/>
  <sheetViews>
    <sheetView tabSelected="1" zoomScaleNormal="100" workbookViewId="0">
      <pane xSplit="1" ySplit="1" topLeftCell="B552" activePane="bottomRight" state="frozen"/>
      <selection activeCell="A7334" sqref="A7334"/>
      <selection pane="topRight" activeCell="A7334" sqref="A7334"/>
      <selection pane="bottomLeft" activeCell="A7334" sqref="A7334"/>
      <selection pane="bottomRight" activeCell="A7334" sqref="A7334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333"/>
  <sheetViews>
    <sheetView tabSelected="1" workbookViewId="0">
      <pane xSplit="1" ySplit="1" topLeftCell="B7327" activePane="bottomRight" state="frozen"/>
      <selection activeCell="A7334" sqref="A7334"/>
      <selection pane="topRight" activeCell="A7334" sqref="A7334"/>
      <selection pane="bottomLeft" activeCell="A7334" sqref="A7334"/>
      <selection pane="bottomRight" activeCell="A7334" sqref="A7334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44064</v>
      </c>
      <c r="B3" s="7" t="s">
        <v>6</v>
      </c>
      <c r="C3" s="7">
        <f>IF(C13="", "", C13)</f>
        <v>58978</v>
      </c>
      <c r="D3" s="7">
        <f>IF(B13="", "", B13)</f>
        <v>1132112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11709</v>
      </c>
      <c r="I3" s="7" t="str">
        <f>IF(I13="", "", I13)</f>
        <v/>
      </c>
      <c r="J3" s="7">
        <f t="shared" ref="J3:L3" si="1">IF(J13="", "", J13)</f>
        <v>243</v>
      </c>
      <c r="K3" s="7" t="str">
        <f t="shared" si="1"/>
        <v/>
      </c>
      <c r="L3" s="7" t="str">
        <f t="shared" si="1"/>
        <v/>
      </c>
      <c r="M3" s="7">
        <f>IF(N13="", "", N13)</f>
        <v>45938</v>
      </c>
      <c r="N3" s="7">
        <f>IF(O13="", "", O13)</f>
        <v>1154</v>
      </c>
    </row>
    <row r="4" spans="1:15" x14ac:dyDescent="0.55000000000000004">
      <c r="A4" s="6">
        <f t="shared" ref="A4:A5" si="2">DATE($B$9, $C$9, $D$9)</f>
        <v>44064</v>
      </c>
      <c r="B4" s="7" t="s">
        <v>7</v>
      </c>
      <c r="C4" s="7">
        <f t="shared" ref="C4:C5" si="3">IF(C14="", "", C14)</f>
        <v>728</v>
      </c>
      <c r="D4" s="7">
        <f t="shared" ref="D4:D5" si="4">IF(B14="", "", B14)</f>
        <v>149752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213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514</v>
      </c>
      <c r="N4" s="7">
        <f t="shared" si="8"/>
        <v>1</v>
      </c>
    </row>
    <row r="5" spans="1:15" x14ac:dyDescent="0.55000000000000004">
      <c r="A5" s="6">
        <f t="shared" si="2"/>
        <v>44064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8</v>
      </c>
      <c r="D9" s="9">
        <v>21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1132112</v>
      </c>
      <c r="C13" s="9">
        <v>58978</v>
      </c>
      <c r="D13" s="8"/>
      <c r="E13" s="8"/>
      <c r="F13" s="8"/>
      <c r="G13" s="8"/>
      <c r="H13" s="9">
        <v>11709</v>
      </c>
      <c r="I13" s="8"/>
      <c r="J13" s="9">
        <v>243</v>
      </c>
      <c r="K13" s="8"/>
      <c r="L13" s="8"/>
      <c r="M13" s="31">
        <f>F13</f>
        <v>0</v>
      </c>
      <c r="N13" s="9">
        <v>45938</v>
      </c>
      <c r="O13" s="9">
        <v>1154</v>
      </c>
    </row>
    <row r="14" spans="1:15" x14ac:dyDescent="0.55000000000000004">
      <c r="A14" s="7" t="s">
        <v>64</v>
      </c>
      <c r="B14" s="9">
        <v>149752</v>
      </c>
      <c r="C14" s="9">
        <v>728</v>
      </c>
      <c r="D14" s="8"/>
      <c r="E14" s="8"/>
      <c r="F14" s="8"/>
      <c r="G14" s="8"/>
      <c r="H14" s="9">
        <v>213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514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1282693</v>
      </c>
      <c r="C16" s="7">
        <f t="shared" ref="C16:O16" si="13">SUM(C13:C15)</f>
        <v>59721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11922</v>
      </c>
      <c r="I16" s="7">
        <f t="shared" si="13"/>
        <v>0</v>
      </c>
      <c r="J16" s="7">
        <f t="shared" si="13"/>
        <v>243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46467</v>
      </c>
      <c r="O16" s="7">
        <f t="shared" si="13"/>
        <v>1155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20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44063</v>
      </c>
      <c r="C5" s="28" t="s">
        <v>17</v>
      </c>
      <c r="D5" s="39">
        <f>IFERROR(INT(TRIM(SUBSTITUTE(VLOOKUP($A5&amp;"*",各都道府県の状況!$A:$I,D$3,FALSE), "※5", ""))), "")</f>
        <v>1646</v>
      </c>
      <c r="E5" s="39">
        <f>IFERROR(INT(TRIM(SUBSTITUTE(VLOOKUP($A5&amp;"*",各都道府県の状況!$A:$I,E$3,FALSE), "※5", ""))), "")</f>
        <v>37326</v>
      </c>
      <c r="F5" s="39">
        <f>IFERROR(INT(TRIM(SUBSTITUTE(VLOOKUP($A5&amp;"*",各都道府県の状況!$A:$I,F$3,FALSE), "※5", ""))), "")</f>
        <v>1429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114</v>
      </c>
      <c r="I5" s="39">
        <f>IFERROR(INT(TRIM(SUBSTITUTE(VLOOKUP($A5&amp;"*",各都道府県の状況!$A:$I,I$3,FALSE), "※5", ""))), "")</f>
        <v>3</v>
      </c>
      <c r="J5" s="5"/>
    </row>
    <row r="6" spans="1:10" x14ac:dyDescent="0.55000000000000004">
      <c r="A6" s="24" t="s">
        <v>231</v>
      </c>
      <c r="B6" s="27">
        <f t="shared" si="0"/>
        <v>44063</v>
      </c>
      <c r="C6" s="19" t="s">
        <v>18</v>
      </c>
      <c r="D6" s="39">
        <f>IFERROR(INT(TRIM(SUBSTITUTE(VLOOKUP($A6&amp;"*",各都道府県の状況!$A:$I,D$3,FALSE), "※5", ""))), "")</f>
        <v>33</v>
      </c>
      <c r="E6" s="39">
        <f>IFERROR(INT(TRIM(SUBSTITUTE(VLOOKUP($A6&amp;"*",各都道府県の状況!$A:$I,E$3,FALSE), "※5", ""))), "")</f>
        <v>1848</v>
      </c>
      <c r="F6" s="39">
        <f>IFERROR(INT(TRIM(SUBSTITUTE(VLOOKUP($A6&amp;"*",各都道府県の状況!$A:$I,F$3,FALSE), "※5", ""))), "")</f>
        <v>31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44063</v>
      </c>
      <c r="C7" s="19" t="s">
        <v>19</v>
      </c>
      <c r="D7" s="39">
        <f>IFERROR(INT(TRIM(SUBSTITUTE(VLOOKUP($A7&amp;"*",各都道府県の状況!$A:$I,D$3,FALSE), "※5", ""))), "")</f>
        <v>9</v>
      </c>
      <c r="E7" s="39">
        <f>IFERROR(INT(TRIM(SUBSTITUTE(VLOOKUP($A7&amp;"*",各都道府県の状況!$A:$I,E$3,FALSE), "※5", ""))), "")</f>
        <v>2385</v>
      </c>
      <c r="F7" s="39">
        <f>IFERROR(INT(TRIM(SUBSTITUTE(VLOOKUP($A7&amp;"*",各都道府県の状況!$A:$I,F$3,FALSE), "※5", ""))), "")</f>
        <v>5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5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44063</v>
      </c>
      <c r="C8" s="19" t="s">
        <v>20</v>
      </c>
      <c r="D8" s="39">
        <f>IFERROR(INT(TRIM(SUBSTITUTE(VLOOKUP($A8&amp;"*",各都道府県の状況!$A:$I,D$3,FALSE), "※5", ""))), "")</f>
        <v>187</v>
      </c>
      <c r="E8" s="39">
        <f>IFERROR(INT(TRIM(SUBSTITUTE(VLOOKUP($A8&amp;"*",各都道府県の状況!$A:$I,E$3,FALSE), "※5", ""))), "")</f>
        <v>7264</v>
      </c>
      <c r="F8" s="39">
        <f>IFERROR(INT(TRIM(SUBSTITUTE(VLOOKUP($A8&amp;"*",各都道府県の状況!$A:$I,F$3,FALSE), "※5", ""))), "")</f>
        <v>179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6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44063</v>
      </c>
      <c r="C9" s="19" t="s">
        <v>21</v>
      </c>
      <c r="D9" s="39">
        <f>IFERROR(INT(TRIM(SUBSTITUTE(VLOOKUP($A9&amp;"*",各都道府県の状況!$A:$I,D$3,FALSE), "※5", ""))), "")</f>
        <v>45</v>
      </c>
      <c r="E9" s="39">
        <f>IFERROR(INT(TRIM(SUBSTITUTE(VLOOKUP($A9&amp;"*",各都道府県の状況!$A:$I,E$3,FALSE), "※5", ""))), "")</f>
        <v>1633</v>
      </c>
      <c r="F9" s="39">
        <f>IFERROR(INT(TRIM(SUBSTITUTE(VLOOKUP($A9&amp;"*",各都道府県の状況!$A:$I,F$3,FALSE), "※5", ""))), "")</f>
        <v>33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44063</v>
      </c>
      <c r="C10" s="19" t="s">
        <v>22</v>
      </c>
      <c r="D10" s="39">
        <f>IFERROR(INT(TRIM(SUBSTITUTE(VLOOKUP($A10&amp;"*",各都道府県の状況!$A:$I,D$3,FALSE), "※5", ""))), "")</f>
        <v>77</v>
      </c>
      <c r="E10" s="39">
        <f>IFERROR(INT(TRIM(SUBSTITUTE(VLOOKUP($A10&amp;"*",各都道府県の状況!$A:$I,E$3,FALSE), "※5", ""))), "")</f>
        <v>3028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44063</v>
      </c>
      <c r="C11" s="19" t="s">
        <v>62</v>
      </c>
      <c r="D11" s="39">
        <f>IFERROR(INT(TRIM(SUBSTITUTE(VLOOKUP($A11&amp;"*",各都道府県の状況!$A:$I,D$3,FALSE), "※5", ""))), "")</f>
        <v>120</v>
      </c>
      <c r="E11" s="39">
        <f>IFERROR(INT(TRIM(SUBSTITUTE(VLOOKUP($A11&amp;"*",各都道府県の状況!$A:$I,E$3,FALSE), "※5", ""))), "")</f>
        <v>12506</v>
      </c>
      <c r="F11" s="39">
        <f>IFERROR(INT(TRIM(SUBSTITUTE(VLOOKUP($A11&amp;"*",各都道府県の状況!$A:$I,F$3,FALSE), "※5", ""))), "")</f>
        <v>91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29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44063</v>
      </c>
      <c r="C12" s="19" t="s">
        <v>23</v>
      </c>
      <c r="D12" s="39">
        <f>IFERROR(INT(TRIM(SUBSTITUTE(VLOOKUP($A12&amp;"*",各都道府県の状況!$A:$I,D$3,FALSE), "※5", ""))), "")</f>
        <v>479</v>
      </c>
      <c r="E12" s="39">
        <f>IFERROR(INT(TRIM(SUBSTITUTE(VLOOKUP($A12&amp;"*",各都道府県の状況!$A:$I,E$3,FALSE), "※5", ""))), "")</f>
        <v>9659</v>
      </c>
      <c r="F12" s="39">
        <f>IFERROR(INT(TRIM(SUBSTITUTE(VLOOKUP($A12&amp;"*",各都道府県の状況!$A:$I,F$3,FALSE), "※5", ""))), "")</f>
        <v>396</v>
      </c>
      <c r="G12" s="39">
        <f>IFERROR(INT(TRIM(SUBSTITUTE(VLOOKUP($A12&amp;"*",各都道府県の状況!$A:$I,G$3,FALSE), "※5", ""))), "")</f>
        <v>11</v>
      </c>
      <c r="H12" s="39">
        <f>IFERROR(INT(TRIM(SUBSTITUTE(VLOOKUP($A12&amp;"*",各都道府県の状況!$A:$I,H$3,FALSE), "※5", ""))), "")</f>
        <v>72</v>
      </c>
      <c r="I12" s="39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237</v>
      </c>
      <c r="B13" s="27">
        <f t="shared" si="0"/>
        <v>44063</v>
      </c>
      <c r="C13" s="19" t="s">
        <v>24</v>
      </c>
      <c r="D13" s="39">
        <f>IFERROR(INT(TRIM(SUBSTITUTE(VLOOKUP($A13&amp;"*",各都道府県の状況!$A:$I,D$3,FALSE), "※5", ""))), "")</f>
        <v>284</v>
      </c>
      <c r="E13" s="39">
        <f>IFERROR(INT(TRIM(SUBSTITUTE(VLOOKUP($A13&amp;"*",各都道府県の状況!$A:$I,E$3,FALSE), "※5", ""))), "")</f>
        <v>19413</v>
      </c>
      <c r="F13" s="39">
        <f>IFERROR(INT(TRIM(SUBSTITUTE(VLOOKUP($A13&amp;"*",各都道府県の状況!$A:$I,F$3,FALSE), "※5", ""))), "")</f>
        <v>251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32</v>
      </c>
      <c r="I13" s="39">
        <f>IFERROR(INT(TRIM(SUBSTITUTE(VLOOKUP($A13&amp;"*",各都道府県の状況!$A:$I,I$3,FALSE), "※5", ""))), "")</f>
        <v>2</v>
      </c>
    </row>
    <row r="14" spans="1:10" x14ac:dyDescent="0.55000000000000004">
      <c r="A14" s="24" t="s">
        <v>238</v>
      </c>
      <c r="B14" s="27">
        <f t="shared" si="0"/>
        <v>44063</v>
      </c>
      <c r="C14" s="19" t="s">
        <v>25</v>
      </c>
      <c r="D14" s="39">
        <f>IFERROR(INT(TRIM(SUBSTITUTE(VLOOKUP($A14&amp;"*",各都道府県の状況!$A:$I,D$3,FALSE), "※5", ""))), "")</f>
        <v>351</v>
      </c>
      <c r="E14" s="39">
        <f>IFERROR(INT(TRIM(SUBSTITUTE(VLOOKUP($A14&amp;"*",各都道府県の状況!$A:$I,E$3,FALSE), "※5", ""))), "")</f>
        <v>11480</v>
      </c>
      <c r="F14" s="39">
        <f>IFERROR(INT(TRIM(SUBSTITUTE(VLOOKUP($A14&amp;"*",各都道府県の状況!$A:$I,F$3,FALSE), "※5", ""))), "")</f>
        <v>204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114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44063</v>
      </c>
      <c r="C15" s="19" t="s">
        <v>26</v>
      </c>
      <c r="D15" s="39">
        <f>IFERROR(INT(TRIM(SUBSTITUTE(VLOOKUP($A15&amp;"*",各都道府県の状況!$A:$I,D$3,FALSE), "※5", ""))), "")</f>
        <v>3415</v>
      </c>
      <c r="E15" s="39">
        <f>IFERROR(INT(TRIM(SUBSTITUTE(VLOOKUP($A15&amp;"*",各都道府県の状況!$A:$I,E$3,FALSE), "※5", ""))), "")</f>
        <v>95425</v>
      </c>
      <c r="F15" s="39">
        <f>IFERROR(INT(TRIM(SUBSTITUTE(VLOOKUP($A15&amp;"*",各都道府県の状況!$A:$I,F$3,FALSE), "※5", ""))), "")</f>
        <v>2751</v>
      </c>
      <c r="G15" s="39">
        <f>IFERROR(INT(TRIM(SUBSTITUTE(VLOOKUP($A15&amp;"*",各都道府県の状況!$A:$I,G$3,FALSE), "※5", ""))), "")</f>
        <v>85</v>
      </c>
      <c r="H15" s="39">
        <f>IFERROR(INT(TRIM(SUBSTITUTE(VLOOKUP($A15&amp;"*",各都道府県の状況!$A:$I,H$3,FALSE), "※5", ""))), "")</f>
        <v>579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44063</v>
      </c>
      <c r="C16" s="19" t="s">
        <v>27</v>
      </c>
      <c r="D16" s="39">
        <f>IFERROR(INT(TRIM(SUBSTITUTE(VLOOKUP($A16&amp;"*",各都道府県の状況!$A:$I,D$3,FALSE), "※5", ""))), "")</f>
        <v>2642</v>
      </c>
      <c r="E16" s="39">
        <f>IFERROR(INT(TRIM(SUBSTITUTE(VLOOKUP($A16&amp;"*",各都道府県の状況!$A:$I,E$3,FALSE), "※5", ""))), "")</f>
        <v>47577</v>
      </c>
      <c r="F16" s="39">
        <f>IFERROR(INT(TRIM(SUBSTITUTE(VLOOKUP($A16&amp;"*",各都道府県の状況!$A:$I,F$3,FALSE), "※5", ""))), "")</f>
        <v>2110</v>
      </c>
      <c r="G16" s="39">
        <f>IFERROR(INT(TRIM(SUBSTITUTE(VLOOKUP($A16&amp;"*",各都道府県の状況!$A:$I,G$3,FALSE), "※5", ""))), "")</f>
        <v>58</v>
      </c>
      <c r="H16" s="39">
        <f>IFERROR(INT(TRIM(SUBSTITUTE(VLOOKUP($A16&amp;"*",各都道府県の状況!$A:$I,H$3,FALSE), "※5", ""))), "")</f>
        <v>474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44063</v>
      </c>
      <c r="C17" s="19" t="s">
        <v>28</v>
      </c>
      <c r="D17" s="39">
        <f>IFERROR(INT(TRIM(SUBSTITUTE(VLOOKUP($A17&amp;"*",各都道府県の状況!$A:$I,D$3,FALSE), "※5", ""))), "")</f>
        <v>18607</v>
      </c>
      <c r="E17" s="39">
        <f>IFERROR(INT(TRIM(SUBSTITUTE(VLOOKUP($A17&amp;"*",各都道府県の状況!$A:$I,E$3,FALSE), "※5", ""))), "")</f>
        <v>276630</v>
      </c>
      <c r="F17" s="39">
        <f>IFERROR(INT(TRIM(SUBSTITUTE(VLOOKUP($A17&amp;"*",各都道府県の状況!$A:$I,F$3,FALSE), "※5", ""))), "")</f>
        <v>15109</v>
      </c>
      <c r="G17" s="39">
        <f>IFERROR(INT(TRIM(SUBSTITUTE(VLOOKUP($A17&amp;"*",各都道府県の状況!$A:$I,G$3,FALSE), "※5", ""))), "")</f>
        <v>348</v>
      </c>
      <c r="H17" s="39">
        <f>IFERROR(INT(TRIM(SUBSTITUTE(VLOOKUP($A17&amp;"*",各都道府県の状況!$A:$I,H$3,FALSE), "※5", ""))), "")</f>
        <v>3150</v>
      </c>
      <c r="I17" s="39">
        <f>IFERROR(INT(TRIM(SUBSTITUTE(VLOOKUP($A17&amp;"*",各都道府県の状況!$A:$I,I$3,FALSE), "※5", ""))), "")</f>
        <v>36</v>
      </c>
    </row>
    <row r="18" spans="1:9" x14ac:dyDescent="0.55000000000000004">
      <c r="A18" s="24" t="s">
        <v>242</v>
      </c>
      <c r="B18" s="27">
        <f t="shared" si="0"/>
        <v>44063</v>
      </c>
      <c r="C18" s="19" t="s">
        <v>29</v>
      </c>
      <c r="D18" s="39">
        <f>IFERROR(INT(TRIM(SUBSTITUTE(VLOOKUP($A18&amp;"*",各都道府県の状況!$A:$I,D$3,FALSE), "※5", ""))), "")</f>
        <v>4187</v>
      </c>
      <c r="E18" s="39">
        <f>IFERROR(INT(TRIM(SUBSTITUTE(VLOOKUP($A18&amp;"*",各都道府県の状況!$A:$I,E$3,FALSE), "※5", ""))), "")</f>
        <v>98153</v>
      </c>
      <c r="F18" s="39">
        <f>IFERROR(INT(TRIM(SUBSTITUTE(VLOOKUP($A18&amp;"*",各都道府県の状況!$A:$I,F$3,FALSE), "※5", ""))), "")</f>
        <v>3414</v>
      </c>
      <c r="G18" s="39">
        <f>IFERROR(INT(TRIM(SUBSTITUTE(VLOOKUP($A18&amp;"*",各都道府県の状況!$A:$I,G$3,FALSE), "※5", ""))), "")</f>
        <v>105</v>
      </c>
      <c r="H18" s="39">
        <f>IFERROR(INT(TRIM(SUBSTITUTE(VLOOKUP($A18&amp;"*",各都道府県の状況!$A:$I,H$3,FALSE), "※5", ""))), "")</f>
        <v>668</v>
      </c>
      <c r="I18" s="39">
        <f>IFERROR(INT(TRIM(SUBSTITUTE(VLOOKUP($A18&amp;"*",各都道府県の状況!$A:$I,I$3,FALSE), "※5", ""))), "")</f>
        <v>20</v>
      </c>
    </row>
    <row r="19" spans="1:9" x14ac:dyDescent="0.55000000000000004">
      <c r="A19" s="24" t="s">
        <v>243</v>
      </c>
      <c r="B19" s="27">
        <f t="shared" si="0"/>
        <v>44063</v>
      </c>
      <c r="C19" s="19" t="s">
        <v>61</v>
      </c>
      <c r="D19" s="39">
        <f>IFERROR(INT(TRIM(SUBSTITUTE(VLOOKUP($A19&amp;"*",各都道府県の状況!$A:$I,D$3,FALSE), "※5", ""))), "")</f>
        <v>137</v>
      </c>
      <c r="E19" s="39">
        <f>IFERROR(INT(TRIM(SUBSTITUTE(VLOOKUP($A19&amp;"*",各都道府県の状況!$A:$I,E$3,FALSE), "※5", ""))), "")</f>
        <v>11444</v>
      </c>
      <c r="F19" s="39">
        <f>IFERROR(INT(TRIM(SUBSTITUTE(VLOOKUP($A19&amp;"*",各都道府県の状況!$A:$I,F$3,FALSE), "※5", ""))), "")</f>
        <v>125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12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44063</v>
      </c>
      <c r="C20" s="19" t="s">
        <v>30</v>
      </c>
      <c r="D20" s="39">
        <f>IFERROR(INT(TRIM(SUBSTITUTE(VLOOKUP($A20&amp;"*",各都道府県の状況!$A:$I,D$3,FALSE), "※5", ""))), "")</f>
        <v>333</v>
      </c>
      <c r="E20" s="39">
        <f>IFERROR(INT(TRIM(SUBSTITUTE(VLOOKUP($A20&amp;"*",各都道府県の状況!$A:$I,E$3,FALSE), "※5", ""))), "")</f>
        <v>6889</v>
      </c>
      <c r="F20" s="39">
        <f>IFERROR(INT(TRIM(SUBSTITUTE(VLOOKUP($A20&amp;"*",各都道府県の状況!$A:$I,F$3,FALSE), "※5", ""))), "")</f>
        <v>250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64</v>
      </c>
      <c r="I20" s="39">
        <f>IFERROR(INT(TRIM(SUBSTITUTE(VLOOKUP($A20&amp;"*",各都道府県の状況!$A:$I,I$3,FALSE), "※5", ""))), "")</f>
        <v>3</v>
      </c>
    </row>
    <row r="21" spans="1:9" x14ac:dyDescent="0.55000000000000004">
      <c r="A21" s="24" t="s">
        <v>245</v>
      </c>
      <c r="B21" s="27">
        <f t="shared" si="0"/>
        <v>44063</v>
      </c>
      <c r="C21" s="19" t="s">
        <v>31</v>
      </c>
      <c r="D21" s="39">
        <f>IFERROR(INT(TRIM(SUBSTITUTE(VLOOKUP($A21&amp;"*",各都道府県の状況!$A:$I,D$3,FALSE), "※5", ""))), "")</f>
        <v>524</v>
      </c>
      <c r="E21" s="39">
        <f>IFERROR(INT(TRIM(SUBSTITUTE(VLOOKUP($A21&amp;"*",各都道府県の状況!$A:$I,E$3,FALSE), "※5", ""))), "")</f>
        <v>5916</v>
      </c>
      <c r="F21" s="39">
        <f>IFERROR(INT(TRIM(SUBSTITUTE(VLOOKUP($A21&amp;"*",各都道府県の状況!$A:$I,F$3,FALSE), "※5", ""))), "")</f>
        <v>351</v>
      </c>
      <c r="G21" s="39">
        <f>IFERROR(INT(TRIM(SUBSTITUTE(VLOOKUP($A21&amp;"*",各都道府県の状況!$A:$I,G$3,FALSE), "※5", ""))), "")</f>
        <v>30</v>
      </c>
      <c r="H21" s="39">
        <f>IFERROR(INT(TRIM(SUBSTITUTE(VLOOKUP($A21&amp;"*",各都道府県の状況!$A:$I,H$3,FALSE), "※5", ""))), "")</f>
        <v>143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44063</v>
      </c>
      <c r="C22" s="19" t="s">
        <v>32</v>
      </c>
      <c r="D22" s="39">
        <f>IFERROR(INT(TRIM(SUBSTITUTE(VLOOKUP($A22&amp;"*",各都道府県の状況!$A:$I,D$3,FALSE), "※5", ""))), "")</f>
        <v>156</v>
      </c>
      <c r="E22" s="39">
        <f>IFERROR(INT(TRIM(SUBSTITUTE(VLOOKUP($A22&amp;"*",各都道府県の状況!$A:$I,E$3,FALSE), "※5", ""))), "")</f>
        <v>6120</v>
      </c>
      <c r="F22" s="39">
        <f>IFERROR(INT(TRIM(SUBSTITUTE(VLOOKUP($A22&amp;"*",各都道府県の状況!$A:$I,F$3,FALSE), "※5", ""))), "")</f>
        <v>141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7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44063</v>
      </c>
      <c r="C23" s="19" t="s">
        <v>33</v>
      </c>
      <c r="D23" s="39">
        <f>IFERROR(INT(TRIM(SUBSTITUTE(VLOOKUP($A23&amp;"*",各都道府県の状況!$A:$I,D$3,FALSE), "※5", ""))), "")</f>
        <v>159</v>
      </c>
      <c r="E23" s="39">
        <f>IFERROR(INT(TRIM(SUBSTITUTE(VLOOKUP($A23&amp;"*",各都道府県の状況!$A:$I,E$3,FALSE), "※5", ""))), "")</f>
        <v>8933</v>
      </c>
      <c r="F23" s="39">
        <f>IFERROR(INT(TRIM(SUBSTITUTE(VLOOKUP($A23&amp;"*",各都道府県の状況!$A:$I,F$3,FALSE), "※5", ""))), "")</f>
        <v>123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36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44063</v>
      </c>
      <c r="C24" s="19" t="s">
        <v>34</v>
      </c>
      <c r="D24" s="39">
        <f>IFERROR(INT(TRIM(SUBSTITUTE(VLOOKUP($A24&amp;"*",各都道府県の状況!$A:$I,D$3,FALSE), "※5", ""))), "")</f>
        <v>154</v>
      </c>
      <c r="E24" s="39">
        <f>IFERROR(INT(TRIM(SUBSTITUTE(VLOOKUP($A24&amp;"*",各都道府県の状況!$A:$I,E$3,FALSE), "※5", ""))), "")</f>
        <v>11605</v>
      </c>
      <c r="F24" s="39">
        <f>IFERROR(INT(TRIM(SUBSTITUTE(VLOOKUP($A24&amp;"*",各都道府県の状況!$A:$I,F$3,FALSE), "※5", ""))), "")</f>
        <v>130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28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44063</v>
      </c>
      <c r="C25" s="19" t="s">
        <v>35</v>
      </c>
      <c r="D25" s="39">
        <f>IFERROR(INT(TRIM(SUBSTITUTE(VLOOKUP($A25&amp;"*",各都道府県の状況!$A:$I,D$3,FALSE), "※5", ""))), "")</f>
        <v>532</v>
      </c>
      <c r="E25" s="39">
        <f>IFERROR(INT(TRIM(SUBSTITUTE(VLOOKUP($A25&amp;"*",各都道府県の状況!$A:$I,E$3,FALSE), "※5", ""))), "")</f>
        <v>16139</v>
      </c>
      <c r="F25" s="39">
        <f>IFERROR(INT(TRIM(SUBSTITUTE(VLOOKUP($A25&amp;"*",各都道府県の状況!$A:$I,F$3,FALSE), "※5", ""))), "")</f>
        <v>467</v>
      </c>
      <c r="G25" s="39">
        <f>IFERROR(INT(TRIM(SUBSTITUTE(VLOOKUP($A25&amp;"*",各都道府県の状況!$A:$I,G$3,FALSE), "※5", ""))), "")</f>
        <v>8</v>
      </c>
      <c r="H25" s="39">
        <f>IFERROR(INT(TRIM(SUBSTITUTE(VLOOKUP($A25&amp;"*",各都道府県の状況!$A:$I,H$3,FALSE), "※5", ""))), "")</f>
        <v>57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44063</v>
      </c>
      <c r="C26" s="19" t="s">
        <v>36</v>
      </c>
      <c r="D26" s="39">
        <f>IFERROR(INT(TRIM(SUBSTITUTE(VLOOKUP($A26&amp;"*",各都道府県の状況!$A:$I,D$3,FALSE), "※5", ""))), "")</f>
        <v>431</v>
      </c>
      <c r="E26" s="39">
        <f>IFERROR(INT(TRIM(SUBSTITUTE(VLOOKUP($A26&amp;"*",各都道府県の状況!$A:$I,E$3,FALSE), "※5", ""))), "")</f>
        <v>20920</v>
      </c>
      <c r="F26" s="39">
        <f>IFERROR(INT(TRIM(SUBSTITUTE(VLOOKUP($A26&amp;"*",各都道府県の状況!$A:$I,F$3,FALSE), "※5", ""))), "")</f>
        <v>374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56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44063</v>
      </c>
      <c r="C27" s="19" t="s">
        <v>37</v>
      </c>
      <c r="D27" s="39">
        <f>IFERROR(INT(TRIM(SUBSTITUTE(VLOOKUP($A27&amp;"*",各都道府県の状況!$A:$I,D$3,FALSE), "※5", ""))), "")</f>
        <v>3900</v>
      </c>
      <c r="E27" s="39">
        <f>IFERROR(INT(TRIM(SUBSTITUTE(VLOOKUP($A27&amp;"*",各都道府県の状況!$A:$I,E$3,FALSE), "※5", ""))), "")</f>
        <v>42122</v>
      </c>
      <c r="F27" s="39">
        <f>IFERROR(INT(TRIM(SUBSTITUTE(VLOOKUP($A27&amp;"*",各都道府県の状況!$A:$I,F$3,FALSE), "※5", ""))), "")</f>
        <v>2661</v>
      </c>
      <c r="G27" s="39">
        <f>IFERROR(INT(TRIM(SUBSTITUTE(VLOOKUP($A27&amp;"*",各都道府県の状況!$A:$I,G$3,FALSE), "※5", ""))), "")</f>
        <v>48</v>
      </c>
      <c r="H27" s="39">
        <f>IFERROR(INT(TRIM(SUBSTITUTE(VLOOKUP($A27&amp;"*",各都道府県の状況!$A:$I,H$3,FALSE), "※5", ""))), "")</f>
        <v>1187</v>
      </c>
      <c r="I27" s="39">
        <f>IFERROR(INT(TRIM(SUBSTITUTE(VLOOKUP($A27&amp;"*",各都道府県の状況!$A:$I,I$3,FALSE), "※5", ""))), "")</f>
        <v>16</v>
      </c>
    </row>
    <row r="28" spans="1:9" x14ac:dyDescent="0.55000000000000004">
      <c r="A28" s="24" t="s">
        <v>252</v>
      </c>
      <c r="B28" s="26">
        <f t="shared" si="0"/>
        <v>44063</v>
      </c>
      <c r="C28" s="28" t="s">
        <v>38</v>
      </c>
      <c r="D28" s="39">
        <f>IFERROR(INT(TRIM(SUBSTITUTE(VLOOKUP($A28&amp;"*",各都道府県の状況!$A:$I,D$3,FALSE), "※5", ""))), "")</f>
        <v>303</v>
      </c>
      <c r="E28" s="39">
        <f>IFERROR(INT(TRIM(SUBSTITUTE(VLOOKUP($A28&amp;"*",各都道府県の状況!$A:$I,E$3,FALSE), "※5", ""))), "")</f>
        <v>7944</v>
      </c>
      <c r="F28" s="39">
        <f>IFERROR(INT(TRIM(SUBSTITUTE(VLOOKUP($A28&amp;"*",各都道府県の状況!$A:$I,F$3,FALSE), "※5", ""))), "")</f>
        <v>213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84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44063</v>
      </c>
      <c r="C29" s="19" t="s">
        <v>39</v>
      </c>
      <c r="D29" s="39">
        <f>IFERROR(INT(TRIM(SUBSTITUTE(VLOOKUP($A29&amp;"*",各都道府県の状況!$A:$I,D$3,FALSE), "※5", ""))), "")</f>
        <v>366</v>
      </c>
      <c r="E29" s="39">
        <f>IFERROR(INT(TRIM(SUBSTITUTE(VLOOKUP($A29&amp;"*",各都道府県の状況!$A:$I,E$3,FALSE), "※5", ""))), "")</f>
        <v>7493</v>
      </c>
      <c r="F29" s="39">
        <f>IFERROR(INT(TRIM(SUBSTITUTE(VLOOKUP($A29&amp;"*",各都道府県の状況!$A:$I,F$3,FALSE), "※5", ""))), "")</f>
        <v>256</v>
      </c>
      <c r="G29" s="39">
        <f>IFERROR(INT(TRIM(SUBSTITUTE(VLOOKUP($A29&amp;"*",各都道府県の状況!$A:$I,G$3,FALSE), "※5", ""))), "")</f>
        <v>4</v>
      </c>
      <c r="H29" s="39">
        <f>IFERROR(INT(TRIM(SUBSTITUTE(VLOOKUP($A29&amp;"*",各都道府県の状況!$A:$I,H$3,FALSE), "※5", ""))), "")</f>
        <v>106</v>
      </c>
      <c r="I29" s="39">
        <f>IFERROR(INT(TRIM(SUBSTITUTE(VLOOKUP($A29&amp;"*",各都道府県の状況!$A:$I,I$3,FALSE), "※5", ""))), "")</f>
        <v>2</v>
      </c>
    </row>
    <row r="30" spans="1:9" x14ac:dyDescent="0.55000000000000004">
      <c r="A30" s="24" t="s">
        <v>254</v>
      </c>
      <c r="B30" s="27">
        <f t="shared" si="0"/>
        <v>44063</v>
      </c>
      <c r="C30" s="19" t="s">
        <v>40</v>
      </c>
      <c r="D30" s="39">
        <f>IFERROR(INT(TRIM(SUBSTITUTE(VLOOKUP($A30&amp;"*",各都道府県の状況!$A:$I,D$3,FALSE), "※5", ""))), "")</f>
        <v>1202</v>
      </c>
      <c r="E30" s="39">
        <f>IFERROR(INT(TRIM(SUBSTITUTE(VLOOKUP($A30&amp;"*",各都道府県の状況!$A:$I,E$3,FALSE), "※5", ""))), "")</f>
        <v>26172</v>
      </c>
      <c r="F30" s="39">
        <f>IFERROR(INT(TRIM(SUBSTITUTE(VLOOKUP($A30&amp;"*",各都道府県の状況!$A:$I,F$3,FALSE), "※5", ""))), "")</f>
        <v>960</v>
      </c>
      <c r="G30" s="39">
        <f>IFERROR(INT(TRIM(SUBSTITUTE(VLOOKUP($A30&amp;"*",各都道府県の状況!$A:$I,G$3,FALSE), "※5", ""))), "")</f>
        <v>21</v>
      </c>
      <c r="H30" s="39">
        <f>IFERROR(INT(TRIM(SUBSTITUTE(VLOOKUP($A30&amp;"*",各都道府県の状況!$A:$I,H$3,FALSE), "※5", ""))), "")</f>
        <v>221</v>
      </c>
      <c r="I30" s="39">
        <f>IFERROR(INT(TRIM(SUBSTITUTE(VLOOKUP($A30&amp;"*",各都道府県の状況!$A:$I,I$3,FALSE), "※5", ""))), "")</f>
        <v>4</v>
      </c>
    </row>
    <row r="31" spans="1:9" x14ac:dyDescent="0.55000000000000004">
      <c r="A31" s="24" t="s">
        <v>255</v>
      </c>
      <c r="B31" s="27">
        <f t="shared" si="0"/>
        <v>44063</v>
      </c>
      <c r="C31" s="19" t="s">
        <v>41</v>
      </c>
      <c r="D31" s="39">
        <f>IFERROR(INT(TRIM(SUBSTITUTE(VLOOKUP($A31&amp;"*",各都道府県の状況!$A:$I,D$3,FALSE), "※5", ""))), "")</f>
        <v>7420</v>
      </c>
      <c r="E31" s="39">
        <f>IFERROR(INT(TRIM(SUBSTITUTE(VLOOKUP($A31&amp;"*",各都道府県の状況!$A:$I,E$3,FALSE), "※5", ""))), "")</f>
        <v>113695</v>
      </c>
      <c r="F31" s="39">
        <f>IFERROR(INT(TRIM(SUBSTITUTE(VLOOKUP($A31&amp;"*",各都道府県の状況!$A:$I,F$3,FALSE), "※5", ""))), "")</f>
        <v>5571</v>
      </c>
      <c r="G31" s="39">
        <f>IFERROR(INT(TRIM(SUBSTITUTE(VLOOKUP($A31&amp;"*",各都道府県の状況!$A:$I,G$3,FALSE), "※5", ""))), "")</f>
        <v>123</v>
      </c>
      <c r="H31" s="39">
        <f>IFERROR(INT(TRIM(SUBSTITUTE(VLOOKUP($A31&amp;"*",各都道府県の状況!$A:$I,H$3,FALSE), "※5", ""))), "")</f>
        <v>1719</v>
      </c>
      <c r="I31" s="39">
        <f>IFERROR(INT(TRIM(SUBSTITUTE(VLOOKUP($A31&amp;"*",各都道府県の状況!$A:$I,I$3,FALSE), "※5", ""))), "")</f>
        <v>63</v>
      </c>
    </row>
    <row r="32" spans="1:9" x14ac:dyDescent="0.55000000000000004">
      <c r="A32" s="24" t="s">
        <v>256</v>
      </c>
      <c r="B32" s="27">
        <f t="shared" si="0"/>
        <v>44063</v>
      </c>
      <c r="C32" s="19" t="s">
        <v>42</v>
      </c>
      <c r="D32" s="39">
        <f>IFERROR(INT(TRIM(SUBSTITUTE(VLOOKUP($A32&amp;"*",各都道府県の状況!$A:$I,D$3,FALSE), "※5", ""))), "")</f>
        <v>1998</v>
      </c>
      <c r="E32" s="39">
        <f>IFERROR(INT(TRIM(SUBSTITUTE(VLOOKUP($A32&amp;"*",各都道府県の状況!$A:$I,E$3,FALSE), "※5", ""))), "")</f>
        <v>38036</v>
      </c>
      <c r="F32" s="39">
        <f>IFERROR(INT(TRIM(SUBSTITUTE(VLOOKUP($A32&amp;"*",各都道府県の状況!$A:$I,F$3,FALSE), "※5", ""))), "")</f>
        <v>1663</v>
      </c>
      <c r="G32" s="39">
        <f>IFERROR(INT(TRIM(SUBSTITUTE(VLOOKUP($A32&amp;"*",各都道府県の状況!$A:$I,G$3,FALSE), "※5", ""))), "")</f>
        <v>48</v>
      </c>
      <c r="H32" s="39">
        <f>IFERROR(INT(TRIM(SUBSTITUTE(VLOOKUP($A32&amp;"*",各都道府県の状況!$A:$I,H$3,FALSE), "※5", ""))), "")</f>
        <v>287</v>
      </c>
      <c r="I32" s="39">
        <f>IFERROR(INT(TRIM(SUBSTITUTE(VLOOKUP($A32&amp;"*",各都道府県の状況!$A:$I,I$3,FALSE), "※5", ""))), "")</f>
        <v>18</v>
      </c>
    </row>
    <row r="33" spans="1:9" x14ac:dyDescent="0.55000000000000004">
      <c r="A33" s="24" t="s">
        <v>257</v>
      </c>
      <c r="B33" s="27">
        <f t="shared" si="0"/>
        <v>44063</v>
      </c>
      <c r="C33" s="19" t="s">
        <v>43</v>
      </c>
      <c r="D33" s="39">
        <f>IFERROR(INT(TRIM(SUBSTITUTE(VLOOKUP($A33&amp;"*",各都道府県の状況!$A:$I,D$3,FALSE), "※5", ""))), "")</f>
        <v>462</v>
      </c>
      <c r="E33" s="39">
        <f>IFERROR(INT(TRIM(SUBSTITUTE(VLOOKUP($A33&amp;"*",各都道府県の状況!$A:$I,E$3,FALSE), "※5", ""))), "")</f>
        <v>12714</v>
      </c>
      <c r="F33" s="39">
        <f>IFERROR(INT(TRIM(SUBSTITUTE(VLOOKUP($A33&amp;"*",各都道府県の状況!$A:$I,F$3,FALSE), "※5", ""))), "")</f>
        <v>331</v>
      </c>
      <c r="G33" s="39">
        <f>IFERROR(INT(TRIM(SUBSTITUTE(VLOOKUP($A33&amp;"*",各都道府県の状況!$A:$I,G$3,FALSE), "※5", ""))), "")</f>
        <v>3</v>
      </c>
      <c r="H33" s="39">
        <f>IFERROR(INT(TRIM(SUBSTITUTE(VLOOKUP($A33&amp;"*",各都道府県の状況!$A:$I,H$3,FALSE), "※5", ""))), "")</f>
        <v>128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44063</v>
      </c>
      <c r="C34" s="19" t="s">
        <v>44</v>
      </c>
      <c r="D34" s="39">
        <f>IFERROR(INT(TRIM(SUBSTITUTE(VLOOKUP($A34&amp;"*",各都道府県の状況!$A:$I,D$3,FALSE), "※5", ""))), "")</f>
        <v>219</v>
      </c>
      <c r="E34" s="39">
        <f>IFERROR(INT(TRIM(SUBSTITUTE(VLOOKUP($A34&amp;"*",各都道府県の状況!$A:$I,E$3,FALSE), "※5", ""))), "")</f>
        <v>7698</v>
      </c>
      <c r="F34" s="39">
        <f>IFERROR(INT(TRIM(SUBSTITUTE(VLOOKUP($A34&amp;"*",各都道府県の状況!$A:$I,F$3,FALSE), "※5", ""))), "")</f>
        <v>177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36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44063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4408</v>
      </c>
      <c r="F35" s="39">
        <f>IFERROR(INT(TRIM(SUBSTITUTE(VLOOKUP($A35&amp;"*",各都道府県の状況!$A:$I,F$3,FALSE), "※5", ""))), "")</f>
        <v>13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9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44063</v>
      </c>
      <c r="C36" s="19" t="s">
        <v>46</v>
      </c>
      <c r="D36" s="39">
        <f>IFERROR(INT(TRIM(SUBSTITUTE(VLOOKUP($A36&amp;"*",各都道府県の状況!$A:$I,D$3,FALSE), "※5", ""))), "")</f>
        <v>134</v>
      </c>
      <c r="E36" s="39">
        <f>IFERROR(INT(TRIM(SUBSTITUTE(VLOOKUP($A36&amp;"*",各都道府県の状況!$A:$I,E$3,FALSE), "※5", ""))), "")</f>
        <v>4446</v>
      </c>
      <c r="F36" s="39">
        <f>IFERROR(INT(TRIM(SUBSTITUTE(VLOOKUP($A36&amp;"*",各都道府県の状況!$A:$I,F$3,FALSE), "※5", ""))), "")</f>
        <v>61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82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44063</v>
      </c>
      <c r="C37" s="19" t="s">
        <v>47</v>
      </c>
      <c r="D37" s="39">
        <f>IFERROR(INT(TRIM(SUBSTITUTE(VLOOKUP($A37&amp;"*",各都道府県の状況!$A:$I,D$3,FALSE), "※5", ""))), "")</f>
        <v>131</v>
      </c>
      <c r="E37" s="39">
        <f>IFERROR(INT(TRIM(SUBSTITUTE(VLOOKUP($A37&amp;"*",各都道府県の状況!$A:$I,E$3,FALSE), "※5", ""))), "")</f>
        <v>3897</v>
      </c>
      <c r="F37" s="39">
        <f>IFERROR(INT(TRIM(SUBSTITUTE(VLOOKUP($A37&amp;"*",各都道府県の状況!$A:$I,F$3,FALSE), "※5", ""))), "")</f>
        <v>110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16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44063</v>
      </c>
      <c r="C38" s="19" t="s">
        <v>48</v>
      </c>
      <c r="D38" s="39">
        <f>IFERROR(INT(TRIM(SUBSTITUTE(VLOOKUP($A38&amp;"*",各都道府県の状況!$A:$I,D$3,FALSE), "※5", ""))), "")</f>
        <v>438</v>
      </c>
      <c r="E38" s="39">
        <f>IFERROR(INT(TRIM(SUBSTITUTE(VLOOKUP($A38&amp;"*",各都道府県の状況!$A:$I,E$3,FALSE), "※5", ""))), "")</f>
        <v>16568</v>
      </c>
      <c r="F38" s="39">
        <f>IFERROR(INT(TRIM(SUBSTITUTE(VLOOKUP($A38&amp;"*",各都道府県の状況!$A:$I,F$3,FALSE), "※5", ""))), "")</f>
        <v>402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33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44063</v>
      </c>
      <c r="C39" s="19" t="s">
        <v>49</v>
      </c>
      <c r="D39" s="39">
        <f>IFERROR(INT(TRIM(SUBSTITUTE(VLOOKUP($A39&amp;"*",各都道府県の状況!$A:$I,D$3,FALSE), "※5", ""))), "")</f>
        <v>100</v>
      </c>
      <c r="E39" s="39">
        <f>IFERROR(INT(TRIM(SUBSTITUTE(VLOOKUP($A39&amp;"*",各都道府県の状況!$A:$I,E$3,FALSE), "※5", ""))), "")</f>
        <v>5410</v>
      </c>
      <c r="F39" s="39">
        <f>IFERROR(INT(TRIM(SUBSTITUTE(VLOOKUP($A39&amp;"*",各都道府県の状況!$A:$I,F$3,FALSE), "※5", ""))), "")</f>
        <v>70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30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44063</v>
      </c>
      <c r="C40" s="19" t="s">
        <v>50</v>
      </c>
      <c r="D40" s="39">
        <f>IFERROR(INT(TRIM(SUBSTITUTE(VLOOKUP($A40&amp;"*",各都道府県の状況!$A:$I,D$3,FALSE), "※5", ""))), "")</f>
        <v>97</v>
      </c>
      <c r="E40" s="39">
        <f>IFERROR(INT(TRIM(SUBSTITUTE(VLOOKUP($A40&amp;"*",各都道府県の状況!$A:$I,E$3,FALSE), "※5", ""))), "")</f>
        <v>4506</v>
      </c>
      <c r="F40" s="39">
        <f>IFERROR(INT(TRIM(SUBSTITUTE(VLOOKUP($A40&amp;"*",各都道府県の状況!$A:$I,F$3,FALSE), "※5", ""))), "")</f>
        <v>42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49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44063</v>
      </c>
      <c r="C41" s="19" t="s">
        <v>51</v>
      </c>
      <c r="D41" s="39">
        <f>IFERROR(INT(TRIM(SUBSTITUTE(VLOOKUP($A41&amp;"*",各都道府県の状況!$A:$I,D$3,FALSE), "※5", ""))), "")</f>
        <v>68</v>
      </c>
      <c r="E41" s="39">
        <f>IFERROR(INT(TRIM(SUBSTITUTE(VLOOKUP($A41&amp;"*",各都道府県の状況!$A:$I,E$3,FALSE), "※5", ""))), "")</f>
        <v>6867</v>
      </c>
      <c r="F41" s="39">
        <f>IFERROR(INT(TRIM(SUBSTITUTE(VLOOKUP($A41&amp;"*",各都道府県の状況!$A:$I,F$3,FALSE), "※5", ""))), "")</f>
        <v>60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7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44063</v>
      </c>
      <c r="C42" s="19" t="s">
        <v>52</v>
      </c>
      <c r="D42" s="39">
        <f>IFERROR(INT(TRIM(SUBSTITUTE(VLOOKUP($A42&amp;"*",各都道府県の状況!$A:$I,D$3,FALSE), "※5", ""))), "")</f>
        <v>111</v>
      </c>
      <c r="E42" s="39">
        <f>IFERROR(INT(TRIM(SUBSTITUTE(VLOOKUP($A42&amp;"*",各都道府県の状況!$A:$I,E$3,FALSE), "※5", ""))), "")</f>
        <v>3562</v>
      </c>
      <c r="F42" s="39">
        <f>IFERROR(INT(TRIM(SUBSTITUTE(VLOOKUP($A42&amp;"*",各都道府県の状況!$A:$I,F$3,FALSE), "※5", ""))), "")</f>
        <v>97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8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44063</v>
      </c>
      <c r="C43" s="19" t="s">
        <v>169</v>
      </c>
      <c r="D43" s="39">
        <f>IFERROR(INT(TRIM(SUBSTITUTE(VLOOKUP($A43&amp;"*",各都道府県の状況!$A:$I,D$3,FALSE), "※5", ""))), "")</f>
        <v>105</v>
      </c>
      <c r="E43" s="39">
        <f>IFERROR(INT(TRIM(SUBSTITUTE(VLOOKUP($A43&amp;"*",各都道府県の状況!$A:$I,E$3,FALSE), "※5", ""))), "")</f>
        <v>2674</v>
      </c>
      <c r="F43" s="39">
        <f>IFERROR(INT(TRIM(SUBSTITUTE(VLOOKUP($A43&amp;"*",各都道府県の状況!$A:$I,F$3,FALSE), "※5", ""))), "")</f>
        <v>83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19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44063</v>
      </c>
      <c r="C44" s="19" t="s">
        <v>53</v>
      </c>
      <c r="D44" s="39">
        <f>IFERROR(INT(TRIM(SUBSTITUTE(VLOOKUP($A44&amp;"*",各都道府県の状況!$A:$I,D$3,FALSE), "※5", ""))), "")</f>
        <v>3830</v>
      </c>
      <c r="E44" s="39">
        <f>IFERROR(INT(TRIM(SUBSTITUTE(VLOOKUP($A44&amp;"*",各都道府県の状況!$A:$I,E$3,FALSE), "※5", ""))), "")</f>
        <v>36255</v>
      </c>
      <c r="F44" s="39">
        <f>IFERROR(INT(TRIM(SUBSTITUTE(VLOOKUP($A44&amp;"*",各都道府県の状況!$A:$I,F$3,FALSE), "※5", ""))), "")</f>
        <v>2869</v>
      </c>
      <c r="G44" s="39">
        <f>IFERROR(INT(TRIM(SUBSTITUTE(VLOOKUP($A44&amp;"*",各都道府県の状況!$A:$I,G$3,FALSE), "※5", ""))), "")</f>
        <v>46</v>
      </c>
      <c r="H44" s="39">
        <f>IFERROR(INT(TRIM(SUBSTITUTE(VLOOKUP($A44&amp;"*",各都道府県の状況!$A:$I,H$3,FALSE), "※5", ""))), "")</f>
        <v>915</v>
      </c>
      <c r="I44" s="39">
        <f>IFERROR(INT(TRIM(SUBSTITUTE(VLOOKUP($A44&amp;"*",各都道府県の状況!$A:$I,I$3,FALSE), "※5", ""))), "")</f>
        <v>17</v>
      </c>
    </row>
    <row r="45" spans="1:9" x14ac:dyDescent="0.55000000000000004">
      <c r="A45" s="24" t="s">
        <v>267</v>
      </c>
      <c r="B45" s="27">
        <f t="shared" si="0"/>
        <v>44063</v>
      </c>
      <c r="C45" s="19" t="s">
        <v>54</v>
      </c>
      <c r="D45" s="39">
        <f>IFERROR(INT(TRIM(SUBSTITUTE(VLOOKUP($A45&amp;"*",各都道府県の状況!$A:$I,D$3,FALSE), "※5", ""))), "")</f>
        <v>207</v>
      </c>
      <c r="E45" s="39">
        <f>IFERROR(INT(TRIM(SUBSTITUTE(VLOOKUP($A45&amp;"*",各都道府県の状況!$A:$I,E$3,FALSE), "※5", ""))), "")</f>
        <v>4196</v>
      </c>
      <c r="F45" s="39">
        <f>IFERROR(INT(TRIM(SUBSTITUTE(VLOOKUP($A45&amp;"*",各都道府県の状況!$A:$I,F$3,FALSE), "※5", ""))), "")</f>
        <v>158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51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44063</v>
      </c>
      <c r="C46" s="19" t="s">
        <v>55</v>
      </c>
      <c r="D46" s="39">
        <f>IFERROR(INT(TRIM(SUBSTITUTE(VLOOKUP($A46&amp;"*",各都道府県の状況!$A:$I,D$3,FALSE), "※5", ""))), "")</f>
        <v>191</v>
      </c>
      <c r="E46" s="39">
        <f>IFERROR(INT(TRIM(SUBSTITUTE(VLOOKUP($A46&amp;"*",各都道府県の状況!$A:$I,E$3,FALSE), "※5", ""))), "")</f>
        <v>11720</v>
      </c>
      <c r="F46" s="39">
        <f>IFERROR(INT(TRIM(SUBSTITUTE(VLOOKUP($A46&amp;"*",各都道府県の状況!$A:$I,F$3,FALSE), "※5", ""))), "")</f>
        <v>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25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44063</v>
      </c>
      <c r="C47" s="19" t="s">
        <v>56</v>
      </c>
      <c r="D47" s="39">
        <f>IFERROR(INT(TRIM(SUBSTITUTE(VLOOKUP($A47&amp;"*",各都道府県の状況!$A:$I,D$3,FALSE), "※5", ""))), "")</f>
        <v>442</v>
      </c>
      <c r="E47" s="39">
        <f>IFERROR(INT(TRIM(SUBSTITUTE(VLOOKUP($A47&amp;"*",各都道府県の状況!$A:$I,E$3,FALSE), "※5", ""))), "")</f>
        <v>9550</v>
      </c>
      <c r="F47" s="39">
        <f>IFERROR(INT(TRIM(SUBSTITUTE(VLOOKUP($A47&amp;"*",各都道府県の状況!$A:$I,F$3,FALSE), "※5", ""))), "")</f>
        <v>316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91</v>
      </c>
      <c r="I47" s="39">
        <f>IFERROR(INT(TRIM(SUBSTITUTE(VLOOKUP($A47&amp;"*",各都道府県の状況!$A:$I,I$3,FALSE), "※5", ""))), "")</f>
        <v>4</v>
      </c>
    </row>
    <row r="48" spans="1:9" x14ac:dyDescent="0.55000000000000004">
      <c r="A48" s="24" t="s">
        <v>270</v>
      </c>
      <c r="B48" s="27">
        <f t="shared" si="0"/>
        <v>44063</v>
      </c>
      <c r="C48" s="19" t="s">
        <v>57</v>
      </c>
      <c r="D48" s="39">
        <f>IFERROR(INT(TRIM(SUBSTITUTE(VLOOKUP($A48&amp;"*",各都道府県の状況!$A:$I,D$3,FALSE), "※5", ""))), "")</f>
        <v>134</v>
      </c>
      <c r="E48" s="39">
        <f>IFERROR(INT(TRIM(SUBSTITUTE(VLOOKUP($A48&amp;"*",各都道府県の状況!$A:$I,E$3,FALSE), "※5", ""))), "")</f>
        <v>10385</v>
      </c>
      <c r="F48" s="39">
        <f>IFERROR(INT(TRIM(SUBSTITUTE(VLOOKUP($A48&amp;"*",各都道府県の状況!$A:$I,F$3,FALSE), "※5", ""))), "")</f>
        <v>87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46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44063</v>
      </c>
      <c r="C49" s="19" t="s">
        <v>58</v>
      </c>
      <c r="D49" s="39">
        <f>IFERROR(INT(TRIM(SUBSTITUTE(VLOOKUP($A49&amp;"*",各都道府県の状況!$A:$I,D$3,FALSE), "※5", ""))), "")</f>
        <v>297</v>
      </c>
      <c r="E49" s="39">
        <f>IFERROR(INT(TRIM(SUBSTITUTE(VLOOKUP($A49&amp;"*",各都道府県の状況!$A:$I,E$3,FALSE), "※5", ""))), "")</f>
        <v>7251</v>
      </c>
      <c r="F49" s="39">
        <f>IFERROR(INT(TRIM(SUBSTITUTE(VLOOKUP($A49&amp;"*",各都道府県の状況!$A:$I,F$3,FALSE), "※5", ""))), "")</f>
        <v>221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76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44063</v>
      </c>
      <c r="C50" s="19" t="s">
        <v>59</v>
      </c>
      <c r="D50" s="39">
        <f>IFERROR(INT(TRIM(SUBSTITUTE(VLOOKUP($A50&amp;"*",各都道府県の状況!$A:$I,D$3,FALSE), "※5", ""))), "")</f>
        <v>340</v>
      </c>
      <c r="E50" s="39">
        <f>IFERROR(INT(TRIM(SUBSTITUTE(VLOOKUP($A50&amp;"*",各都道府県の状況!$A:$I,E$3,FALSE), "※5", ""))), "")</f>
        <v>13958</v>
      </c>
      <c r="F50" s="39">
        <f>IFERROR(INT(TRIM(SUBSTITUTE(VLOOKUP($A50&amp;"*",各都道府県の状況!$A:$I,F$3,FALSE), "※5", ""))), "")</f>
        <v>261</v>
      </c>
      <c r="G50" s="39">
        <f>IFERROR(INT(TRIM(SUBSTITUTE(VLOOKUP($A50&amp;"*",各都道府県の状況!$A:$I,G$3,FALSE), "※5", ""))), "")</f>
        <v>8</v>
      </c>
      <c r="H50" s="39">
        <f>IFERROR(INT(TRIM(SUBSTITUTE(VLOOKUP($A50&amp;"*",各都道府県の状況!$A:$I,H$3,FALSE), "※5", ""))), "")</f>
        <v>65</v>
      </c>
      <c r="I50" s="39">
        <f>IFERROR(INT(TRIM(SUBSTITUTE(VLOOKUP($A50&amp;"*",各都道府県の状況!$A:$I,I$3,FALSE), "※5", ""))), "")</f>
        <v>2</v>
      </c>
    </row>
    <row r="51" spans="1:9" x14ac:dyDescent="0.55000000000000004">
      <c r="A51" s="24" t="s">
        <v>273</v>
      </c>
      <c r="B51" s="27">
        <f t="shared" si="0"/>
        <v>44063</v>
      </c>
      <c r="C51" s="19" t="s">
        <v>60</v>
      </c>
      <c r="D51" s="39">
        <f>IFERROR(INT(TRIM(SUBSTITUTE(VLOOKUP($A51&amp;"*",各都道府県の状況!$A:$I,D$3,FALSE), "※5", ""))), "")</f>
        <v>1804</v>
      </c>
      <c r="E51" s="39">
        <f>IFERROR(INT(TRIM(SUBSTITUTE(VLOOKUP($A51&amp;"*",各都道府県の状況!$A:$I,E$3,FALSE), "※5", ""))), "")</f>
        <v>18292</v>
      </c>
      <c r="F51" s="39">
        <f>IFERROR(INT(TRIM(SUBSTITUTE(VLOOKUP($A51&amp;"*",各都道府県の状況!$A:$I,F$3,FALSE), "※5", ""))), "")</f>
        <v>1031</v>
      </c>
      <c r="G51" s="39">
        <f>IFERROR(INT(TRIM(SUBSTITUTE(VLOOKUP($A51&amp;"*",各都道府県の状況!$A:$I,G$3,FALSE), "※5", ""))), "")</f>
        <v>17</v>
      </c>
      <c r="H51" s="39">
        <f>IFERROR(INT(TRIM(SUBSTITUTE(VLOOKUP($A51&amp;"*",各都道府県の状況!$A:$I,H$3,FALSE), "※5", ""))), "")</f>
        <v>760</v>
      </c>
      <c r="I51" s="39">
        <f>IFERROR(INT(TRIM(SUBSTITUTE(VLOOKUP($A51&amp;"*",各都道府県の状況!$A:$I,I$3,FALSE), "※5", ""))), "")</f>
        <v>16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58" t="s">
        <v>335</v>
      </c>
      <c r="E4" s="60" t="s">
        <v>336</v>
      </c>
      <c r="F4" s="61"/>
      <c r="G4" s="62" t="s">
        <v>337</v>
      </c>
      <c r="H4" s="62" t="s">
        <v>338</v>
      </c>
      <c r="I4" s="64"/>
    </row>
    <row r="5" spans="1:9" ht="13.25" customHeight="1" x14ac:dyDescent="0.55000000000000004">
      <c r="B5" s="55"/>
      <c r="C5" s="57"/>
      <c r="D5" s="59"/>
      <c r="E5" s="42" t="s">
        <v>339</v>
      </c>
      <c r="F5" s="43" t="s">
        <v>340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1646</v>
      </c>
      <c r="D6" s="44">
        <v>37326</v>
      </c>
      <c r="E6" s="45">
        <v>114</v>
      </c>
      <c r="F6" s="45">
        <v>3</v>
      </c>
      <c r="G6" s="44">
        <v>1429</v>
      </c>
      <c r="H6" s="45">
        <v>103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33</v>
      </c>
      <c r="D7" s="44">
        <v>1848</v>
      </c>
      <c r="E7" s="45">
        <v>1</v>
      </c>
      <c r="F7" s="45">
        <v>0</v>
      </c>
      <c r="G7" s="45">
        <v>31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9</v>
      </c>
      <c r="D8" s="44">
        <v>2385</v>
      </c>
      <c r="E8" s="45">
        <v>5</v>
      </c>
      <c r="F8" s="45">
        <v>0</v>
      </c>
      <c r="G8" s="45">
        <v>5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187</v>
      </c>
      <c r="D9" s="44">
        <v>7264</v>
      </c>
      <c r="E9" s="45">
        <v>6</v>
      </c>
      <c r="F9" s="45">
        <v>0</v>
      </c>
      <c r="G9" s="45">
        <v>179</v>
      </c>
      <c r="H9" s="45">
        <v>2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45</v>
      </c>
      <c r="D10" s="44">
        <v>1633</v>
      </c>
      <c r="E10" s="45">
        <v>11</v>
      </c>
      <c r="F10" s="45">
        <v>0</v>
      </c>
      <c r="G10" s="45">
        <v>33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77</v>
      </c>
      <c r="D11" s="44">
        <v>3028</v>
      </c>
      <c r="E11" s="45">
        <v>1</v>
      </c>
      <c r="F11" s="45">
        <v>0</v>
      </c>
      <c r="G11" s="45">
        <v>76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120</v>
      </c>
      <c r="D12" s="44">
        <v>12506</v>
      </c>
      <c r="E12" s="45">
        <v>29</v>
      </c>
      <c r="F12" s="45">
        <v>1</v>
      </c>
      <c r="G12" s="45">
        <v>91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479</v>
      </c>
      <c r="D13" s="44">
        <v>9659</v>
      </c>
      <c r="E13" s="45">
        <v>72</v>
      </c>
      <c r="F13" s="45">
        <v>0</v>
      </c>
      <c r="G13" s="45">
        <v>396</v>
      </c>
      <c r="H13" s="45">
        <v>11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284</v>
      </c>
      <c r="D14" s="44">
        <v>19413</v>
      </c>
      <c r="E14" s="45">
        <v>32</v>
      </c>
      <c r="F14" s="45">
        <v>2</v>
      </c>
      <c r="G14" s="45">
        <v>251</v>
      </c>
      <c r="H14" s="45">
        <v>1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351</v>
      </c>
      <c r="D15" s="44">
        <v>11480</v>
      </c>
      <c r="E15" s="45">
        <v>114</v>
      </c>
      <c r="F15" s="45">
        <v>0</v>
      </c>
      <c r="G15" s="45">
        <v>204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3415</v>
      </c>
      <c r="D16" s="44">
        <v>95425</v>
      </c>
      <c r="E16" s="45">
        <v>579</v>
      </c>
      <c r="F16" s="45">
        <v>10</v>
      </c>
      <c r="G16" s="44">
        <v>2751</v>
      </c>
      <c r="H16" s="45">
        <v>85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2642</v>
      </c>
      <c r="D17" s="44">
        <v>47577</v>
      </c>
      <c r="E17" s="45">
        <v>474</v>
      </c>
      <c r="F17" s="45">
        <v>10</v>
      </c>
      <c r="G17" s="44">
        <v>2110</v>
      </c>
      <c r="H17" s="45">
        <v>58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18607</v>
      </c>
      <c r="D18" s="44">
        <v>276630</v>
      </c>
      <c r="E18" s="44">
        <v>3150</v>
      </c>
      <c r="F18" s="45">
        <v>36</v>
      </c>
      <c r="G18" s="44">
        <v>15109</v>
      </c>
      <c r="H18" s="45">
        <v>348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4187</v>
      </c>
      <c r="D19" s="44">
        <v>98153</v>
      </c>
      <c r="E19" s="45">
        <v>668</v>
      </c>
      <c r="F19" s="45">
        <v>20</v>
      </c>
      <c r="G19" s="44">
        <v>3414</v>
      </c>
      <c r="H19" s="45">
        <v>105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137</v>
      </c>
      <c r="D20" s="44">
        <v>11444</v>
      </c>
      <c r="E20" s="45">
        <v>12</v>
      </c>
      <c r="F20" s="45">
        <v>0</v>
      </c>
      <c r="G20" s="45">
        <v>125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333</v>
      </c>
      <c r="D21" s="44">
        <v>6889</v>
      </c>
      <c r="E21" s="45">
        <v>64</v>
      </c>
      <c r="F21" s="45">
        <v>3</v>
      </c>
      <c r="G21" s="45">
        <v>250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524</v>
      </c>
      <c r="D22" s="44">
        <v>5916</v>
      </c>
      <c r="E22" s="45">
        <v>143</v>
      </c>
      <c r="F22" s="45">
        <v>2</v>
      </c>
      <c r="G22" s="45">
        <v>351</v>
      </c>
      <c r="H22" s="45">
        <v>30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156</v>
      </c>
      <c r="D23" s="44">
        <v>6120</v>
      </c>
      <c r="E23" s="45">
        <v>7</v>
      </c>
      <c r="F23" s="45">
        <v>1</v>
      </c>
      <c r="G23" s="45">
        <v>141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159</v>
      </c>
      <c r="D24" s="44">
        <v>8933</v>
      </c>
      <c r="E24" s="45">
        <v>36</v>
      </c>
      <c r="F24" s="45">
        <v>0</v>
      </c>
      <c r="G24" s="45">
        <v>123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154</v>
      </c>
      <c r="D25" s="44">
        <v>11605</v>
      </c>
      <c r="E25" s="45">
        <v>28</v>
      </c>
      <c r="F25" s="45">
        <v>0</v>
      </c>
      <c r="G25" s="45">
        <v>130</v>
      </c>
      <c r="H25" s="46" t="s">
        <v>341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532</v>
      </c>
      <c r="D26" s="44">
        <v>16139</v>
      </c>
      <c r="E26" s="45">
        <v>57</v>
      </c>
      <c r="F26" s="45">
        <v>4</v>
      </c>
      <c r="G26" s="45">
        <v>467</v>
      </c>
      <c r="H26" s="45">
        <v>8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431</v>
      </c>
      <c r="D27" s="44">
        <v>20920</v>
      </c>
      <c r="E27" s="45">
        <v>56</v>
      </c>
      <c r="F27" s="45">
        <v>2</v>
      </c>
      <c r="G27" s="45">
        <v>374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4">
        <v>3900</v>
      </c>
      <c r="D28" s="44">
        <v>42122</v>
      </c>
      <c r="E28" s="44">
        <v>1187</v>
      </c>
      <c r="F28" s="45">
        <v>16</v>
      </c>
      <c r="G28" s="44">
        <v>2661</v>
      </c>
      <c r="H28" s="45">
        <v>48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303</v>
      </c>
      <c r="D29" s="44">
        <v>7944</v>
      </c>
      <c r="E29" s="45">
        <v>84</v>
      </c>
      <c r="F29" s="45">
        <v>2</v>
      </c>
      <c r="G29" s="45">
        <v>213</v>
      </c>
      <c r="H29" s="45">
        <v>2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366</v>
      </c>
      <c r="D30" s="44">
        <v>7493</v>
      </c>
      <c r="E30" s="45">
        <v>106</v>
      </c>
      <c r="F30" s="45">
        <v>2</v>
      </c>
      <c r="G30" s="45">
        <v>256</v>
      </c>
      <c r="H30" s="45">
        <v>4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4">
        <v>1202</v>
      </c>
      <c r="D31" s="44">
        <v>26172</v>
      </c>
      <c r="E31" s="45">
        <v>221</v>
      </c>
      <c r="F31" s="45">
        <v>4</v>
      </c>
      <c r="G31" s="45">
        <v>960</v>
      </c>
      <c r="H31" s="45">
        <v>21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7420</v>
      </c>
      <c r="D32" s="44">
        <v>113695</v>
      </c>
      <c r="E32" s="44">
        <v>1719</v>
      </c>
      <c r="F32" s="45">
        <v>63</v>
      </c>
      <c r="G32" s="44">
        <v>5571</v>
      </c>
      <c r="H32" s="45">
        <v>123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4">
        <v>1998</v>
      </c>
      <c r="D33" s="44">
        <v>38036</v>
      </c>
      <c r="E33" s="45">
        <v>287</v>
      </c>
      <c r="F33" s="45">
        <v>18</v>
      </c>
      <c r="G33" s="44">
        <v>1663</v>
      </c>
      <c r="H33" s="45">
        <v>48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462</v>
      </c>
      <c r="D34" s="44">
        <v>12714</v>
      </c>
      <c r="E34" s="45">
        <v>128</v>
      </c>
      <c r="F34" s="45">
        <v>2</v>
      </c>
      <c r="G34" s="45">
        <v>331</v>
      </c>
      <c r="H34" s="45">
        <v>3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219</v>
      </c>
      <c r="D35" s="44">
        <v>7698</v>
      </c>
      <c r="E35" s="45">
        <v>36</v>
      </c>
      <c r="F35" s="45">
        <v>1</v>
      </c>
      <c r="G35" s="45">
        <v>177</v>
      </c>
      <c r="H35" s="45">
        <v>4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22</v>
      </c>
      <c r="D36" s="44">
        <v>4408</v>
      </c>
      <c r="E36" s="45">
        <v>9</v>
      </c>
      <c r="F36" s="45">
        <v>0</v>
      </c>
      <c r="G36" s="45">
        <v>13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134</v>
      </c>
      <c r="D37" s="44">
        <v>4446</v>
      </c>
      <c r="E37" s="45">
        <v>82</v>
      </c>
      <c r="F37" s="45">
        <v>0</v>
      </c>
      <c r="G37" s="45">
        <v>61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131</v>
      </c>
      <c r="D38" s="44">
        <v>3897</v>
      </c>
      <c r="E38" s="45">
        <v>16</v>
      </c>
      <c r="F38" s="46" t="s">
        <v>341</v>
      </c>
      <c r="G38" s="45">
        <v>110</v>
      </c>
      <c r="H38" s="46" t="s">
        <v>341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438</v>
      </c>
      <c r="D39" s="44">
        <v>16568</v>
      </c>
      <c r="E39" s="45">
        <v>33</v>
      </c>
      <c r="F39" s="45">
        <v>1</v>
      </c>
      <c r="G39" s="45">
        <v>402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100</v>
      </c>
      <c r="D40" s="44">
        <v>5410</v>
      </c>
      <c r="E40" s="45">
        <v>30</v>
      </c>
      <c r="F40" s="45">
        <v>0</v>
      </c>
      <c r="G40" s="45">
        <v>70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97</v>
      </c>
      <c r="D41" s="44">
        <v>4506</v>
      </c>
      <c r="E41" s="45">
        <v>49</v>
      </c>
      <c r="F41" s="45">
        <v>1</v>
      </c>
      <c r="G41" s="45">
        <v>42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68</v>
      </c>
      <c r="D42" s="44">
        <v>6867</v>
      </c>
      <c r="E42" s="45">
        <v>7</v>
      </c>
      <c r="F42" s="45">
        <v>0</v>
      </c>
      <c r="G42" s="45">
        <v>60</v>
      </c>
      <c r="H42" s="45">
        <v>1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111</v>
      </c>
      <c r="D43" s="44">
        <v>3562</v>
      </c>
      <c r="E43" s="45">
        <v>8</v>
      </c>
      <c r="F43" s="45">
        <v>0</v>
      </c>
      <c r="G43" s="45">
        <v>97</v>
      </c>
      <c r="H43" s="45">
        <v>6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105</v>
      </c>
      <c r="D44" s="44">
        <v>2674</v>
      </c>
      <c r="E44" s="45">
        <v>19</v>
      </c>
      <c r="F44" s="45">
        <v>0</v>
      </c>
      <c r="G44" s="45">
        <v>83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4">
        <v>3830</v>
      </c>
      <c r="D45" s="44">
        <v>36255</v>
      </c>
      <c r="E45" s="45">
        <v>915</v>
      </c>
      <c r="F45" s="45">
        <v>17</v>
      </c>
      <c r="G45" s="44">
        <v>2869</v>
      </c>
      <c r="H45" s="45">
        <v>46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207</v>
      </c>
      <c r="D46" s="44">
        <v>4196</v>
      </c>
      <c r="E46" s="45">
        <v>51</v>
      </c>
      <c r="F46" s="45">
        <v>0</v>
      </c>
      <c r="G46" s="45">
        <v>158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191</v>
      </c>
      <c r="D47" s="44">
        <v>11720</v>
      </c>
      <c r="E47" s="45">
        <v>25</v>
      </c>
      <c r="F47" s="46" t="s">
        <v>341</v>
      </c>
      <c r="G47" s="45">
        <v>36</v>
      </c>
      <c r="H47" s="45">
        <v>3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442</v>
      </c>
      <c r="D48" s="44">
        <v>9550</v>
      </c>
      <c r="E48" s="45">
        <v>91</v>
      </c>
      <c r="F48" s="45">
        <v>4</v>
      </c>
      <c r="G48" s="45">
        <v>316</v>
      </c>
      <c r="H48" s="45">
        <v>7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134</v>
      </c>
      <c r="D49" s="44">
        <v>10385</v>
      </c>
      <c r="E49" s="45">
        <v>46</v>
      </c>
      <c r="F49" s="45">
        <v>0</v>
      </c>
      <c r="G49" s="45">
        <v>87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297</v>
      </c>
      <c r="D50" s="44">
        <v>7251</v>
      </c>
      <c r="E50" s="45">
        <v>76</v>
      </c>
      <c r="F50" s="45">
        <v>0</v>
      </c>
      <c r="G50" s="45">
        <v>221</v>
      </c>
      <c r="H50" s="45">
        <v>1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340</v>
      </c>
      <c r="D51" s="44">
        <v>13958</v>
      </c>
      <c r="E51" s="45">
        <v>65</v>
      </c>
      <c r="F51" s="45">
        <v>2</v>
      </c>
      <c r="G51" s="45">
        <v>261</v>
      </c>
      <c r="H51" s="45">
        <v>8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4">
        <v>1804</v>
      </c>
      <c r="D52" s="44">
        <v>18292</v>
      </c>
      <c r="E52" s="45">
        <v>760</v>
      </c>
      <c r="F52" s="45">
        <v>16</v>
      </c>
      <c r="G52" s="44">
        <v>1031</v>
      </c>
      <c r="H52" s="45">
        <v>17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341</v>
      </c>
      <c r="E53" s="45">
        <v>0</v>
      </c>
      <c r="F53" s="46" t="s">
        <v>341</v>
      </c>
      <c r="G53" s="45">
        <v>149</v>
      </c>
      <c r="H53" s="46" t="s">
        <v>341</v>
      </c>
      <c r="I53" s="64"/>
    </row>
    <row r="54" spans="1:9" ht="12" customHeight="1" x14ac:dyDescent="0.55000000000000004">
      <c r="B54" s="36" t="s">
        <v>327</v>
      </c>
      <c r="C54" s="44">
        <v>58978</v>
      </c>
      <c r="D54" s="44">
        <v>1132112</v>
      </c>
      <c r="E54" s="44">
        <v>11709</v>
      </c>
      <c r="F54" s="45">
        <v>243</v>
      </c>
      <c r="G54" s="44">
        <v>45938</v>
      </c>
      <c r="H54" s="44">
        <v>1154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2020-08-21T13:30:33Z</dcterms:modified>
</cp:coreProperties>
</file>