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4AFCE7A1-9A9D-44CF-BB78-4B49D6E037A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<sst xmlns="http://schemas.openxmlformats.org/spreadsheetml/2006/main" count="16694" uniqueCount="343">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</sst>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68"/>
  <sheetViews>
    <sheetView zoomScaleNormal="100" workbookViewId="0">
      <pane xSplit="1" ySplit="1" topLeftCell="B660" activePane="bottomRight" state="frozen"/>
      <selection activeCell="A9073" sqref="A9073"/>
      <selection pane="topRight" activeCell="A9073" sqref="A9073"/>
      <selection pane="bottomLeft" activeCell="A9073" sqref="A9073"/>
      <selection pane="bottomRight" activeCell="A9073" sqref="A907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832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072"/>
  <sheetViews>
    <sheetView workbookViewId="0">
      <pane xSplit="1" ySplit="1" topLeftCell="B9067" activePane="bottomRight" state="frozen"/>
      <selection activeCell="A9073" sqref="A9073"/>
      <selection pane="topRight" activeCell="A9073" sqref="A9073"/>
      <selection pane="bottomLeft" activeCell="A9073" sqref="A9073"/>
      <selection pane="bottomRight" activeCell="A9073" sqref="A907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44101</v>
      </c>
      <c r="B3" s="7" t="s">
        <v>6</v>
      </c>
      <c r="C3" s="7">
        <f>IF(C13="", "", C13)</f>
        <v>80747</v>
      </c>
      <c r="D3" s="7">
        <f>IF(B13="", "", B13)</f>
        <v>1742097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5446</v>
      </c>
      <c r="I3" s="7" t="str">
        <f>IF(I13="", "", I13)</f>
        <v/>
      </c>
      <c r="J3" s="7">
        <f t="shared" ref="J3:L3" si="1">IF(J13="", "", J13)</f>
        <v>160</v>
      </c>
      <c r="K3" s="7" t="str">
        <f t="shared" si="1"/>
        <v/>
      </c>
      <c r="L3" s="7" t="str">
        <f t="shared" si="1"/>
        <v/>
      </c>
      <c r="M3" s="7">
        <f>IF(N13="", "", N13)</f>
        <v>73739</v>
      </c>
      <c r="N3" s="7">
        <f>IF(O13="", "", O13)</f>
        <v>1544</v>
      </c>
    </row>
    <row r="4" spans="1:15" x14ac:dyDescent="0.55000000000000004">
      <c r="A4" s="6">
        <f t="shared" ref="A4:A5" si="2">DATE($B$9, $C$9, $D$9)</f>
        <v>44101</v>
      </c>
      <c r="B4" s="7" t="s">
        <v>7</v>
      </c>
      <c r="C4" s="7">
        <f t="shared" ref="C4:C5" si="3">IF(C14="", "", C14)</f>
        <v>928</v>
      </c>
      <c r="D4" s="7">
        <f t="shared" ref="D4:D5" si="4">IF(B14="", "", B14)</f>
        <v>208323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74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832</v>
      </c>
      <c r="N4" s="7">
        <f t="shared" si="8"/>
        <v>1</v>
      </c>
    </row>
    <row r="5" spans="1:15" x14ac:dyDescent="0.55000000000000004">
      <c r="A5" s="6">
        <f t="shared" si="2"/>
        <v>44101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27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1742097</v>
      </c>
      <c r="C13" s="9">
        <v>80747</v>
      </c>
      <c r="D13" s="8"/>
      <c r="E13" s="8"/>
      <c r="F13" s="8"/>
      <c r="G13" s="8"/>
      <c r="H13" s="9">
        <v>5446</v>
      </c>
      <c r="I13" s="8"/>
      <c r="J13" s="9">
        <v>160</v>
      </c>
      <c r="K13" s="8"/>
      <c r="L13" s="8"/>
      <c r="M13" s="31">
        <f>F13</f>
        <v>0</v>
      </c>
      <c r="N13" s="9">
        <v>73739</v>
      </c>
      <c r="O13" s="9">
        <v>1544</v>
      </c>
    </row>
    <row r="14" spans="1:15" x14ac:dyDescent="0.55000000000000004">
      <c r="A14" s="7" t="s">
        <v>64</v>
      </c>
      <c r="B14" s="9">
        <v>208323</v>
      </c>
      <c r="C14" s="9">
        <v>928</v>
      </c>
      <c r="D14" s="8"/>
      <c r="E14" s="8"/>
      <c r="F14" s="8"/>
      <c r="G14" s="8"/>
      <c r="H14" s="9">
        <v>74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832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1951249</v>
      </c>
      <c r="C16" s="7">
        <f t="shared" ref="C16:O16" si="13">SUM(C13:C15)</f>
        <v>81690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5520</v>
      </c>
      <c r="I16" s="7">
        <f t="shared" si="13"/>
        <v>0</v>
      </c>
      <c r="J16" s="7">
        <f t="shared" si="13"/>
        <v>160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74586</v>
      </c>
      <c r="O16" s="7">
        <f t="shared" si="13"/>
        <v>1545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26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44100</v>
      </c>
      <c r="C5" s="28" t="s">
        <v>17</v>
      </c>
      <c r="D5" s="39">
        <f>IFERROR(INT(TRIM(SUBSTITUTE(VLOOKUP($A5&amp;"*",各都道府県の状況!$A:$I,D$3,FALSE), "※5", ""))), "")</f>
        <v>2032</v>
      </c>
      <c r="E5" s="39">
        <f>IFERROR(INT(TRIM(SUBSTITUTE(VLOOKUP($A5&amp;"*",各都道府県の状況!$A:$I,E$3,FALSE), "※5", ""))), "")</f>
        <v>55324</v>
      </c>
      <c r="F5" s="39">
        <f>IFERROR(INT(TRIM(SUBSTITUTE(VLOOKUP($A5&amp;"*",各都道府県の状況!$A:$I,F$3,FALSE), "※5", ""))), "")</f>
        <v>1814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111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44100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2348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44100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4057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44100</v>
      </c>
      <c r="C8" s="19" t="s">
        <v>20</v>
      </c>
      <c r="D8" s="39">
        <f>IFERROR(INT(TRIM(SUBSTITUTE(VLOOKUP($A8&amp;"*",各都道府県の状況!$A:$I,D$3,FALSE), "※5", ""))), "")</f>
        <v>385</v>
      </c>
      <c r="E8" s="39">
        <f>IFERROR(INT(TRIM(SUBSTITUTE(VLOOKUP($A8&amp;"*",各都道府県の状況!$A:$I,E$3,FALSE), "※5", ""))), "")</f>
        <v>10041</v>
      </c>
      <c r="F8" s="39">
        <f>IFERROR(INT(TRIM(SUBSTITUTE(VLOOKUP($A8&amp;"*",各都道府県の状況!$A:$I,F$3,FALSE), "※5", ""))), "")</f>
        <v>321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44100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2094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44100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5098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44100</v>
      </c>
      <c r="C11" s="19" t="s">
        <v>62</v>
      </c>
      <c r="D11" s="39">
        <f>IFERROR(INT(TRIM(SUBSTITUTE(VLOOKUP($A11&amp;"*",各都道府県の状況!$A:$I,D$3,FALSE), "※5", ""))), "")</f>
        <v>242</v>
      </c>
      <c r="E11" s="39">
        <f>IFERROR(INT(TRIM(SUBSTITUTE(VLOOKUP($A11&amp;"*",各都道府県の状況!$A:$I,E$3,FALSE), "※5", ""))), "")</f>
        <v>19374</v>
      </c>
      <c r="F11" s="39">
        <f>IFERROR(INT(TRIM(SUBSTITUTE(VLOOKUP($A11&amp;"*",各都道府県の状況!$A:$I,F$3,FALSE), "※5", ""))), "")</f>
        <v>200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40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44100</v>
      </c>
      <c r="C12" s="19" t="s">
        <v>23</v>
      </c>
      <c r="D12" s="39">
        <f>IFERROR(INT(TRIM(SUBSTITUTE(VLOOKUP($A12&amp;"*",各都道府県の状況!$A:$I,D$3,FALSE), "※5", ""))), "")</f>
        <v>637</v>
      </c>
      <c r="E12" s="39">
        <f>IFERROR(INT(TRIM(SUBSTITUTE(VLOOKUP($A12&amp;"*",各都道府県の状況!$A:$I,E$3,FALSE), "※5", ""))), "")</f>
        <v>12251</v>
      </c>
      <c r="F12" s="39">
        <f>IFERROR(INT(TRIM(SUBSTITUTE(VLOOKUP($A12&amp;"*",各都道府県の状況!$A:$I,F$3,FALSE), "※5", ""))), "")</f>
        <v>591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29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44100</v>
      </c>
      <c r="C13" s="19" t="s">
        <v>24</v>
      </c>
      <c r="D13" s="39">
        <f>IFERROR(INT(TRIM(SUBSTITUTE(VLOOKUP($A13&amp;"*",各都道府県の状況!$A:$I,D$3,FALSE), "※5", ""))), "")</f>
        <v>427</v>
      </c>
      <c r="E13" s="39">
        <f>IFERROR(INT(TRIM(SUBSTITUTE(VLOOKUP($A13&amp;"*",各都道府県の状況!$A:$I,E$3,FALSE), "※5", ""))), "")</f>
        <v>29463</v>
      </c>
      <c r="F13" s="39">
        <f>IFERROR(INT(TRIM(SUBSTITUTE(VLOOKUP($A13&amp;"*",各都道府県の状況!$A:$I,F$3,FALSE), "※5", ""))), "")</f>
        <v>355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68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44100</v>
      </c>
      <c r="C14" s="19" t="s">
        <v>25</v>
      </c>
      <c r="D14" s="39">
        <f>IFERROR(INT(TRIM(SUBSTITUTE(VLOOKUP($A14&amp;"*",各都道府県の状況!$A:$I,D$3,FALSE), "※5", ""))), "")</f>
        <v>698</v>
      </c>
      <c r="E14" s="39">
        <f>IFERROR(INT(TRIM(SUBSTITUTE(VLOOKUP($A14&amp;"*",各都道府県の状況!$A:$I,E$3,FALSE), "※5", ""))), "")</f>
        <v>20052</v>
      </c>
      <c r="F14" s="39">
        <f>IFERROR(INT(TRIM(SUBSTITUTE(VLOOKUP($A14&amp;"*",各都道府県の状況!$A:$I,F$3,FALSE), "※5", ""))), "")</f>
        <v>578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101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44100</v>
      </c>
      <c r="C15" s="19" t="s">
        <v>26</v>
      </c>
      <c r="D15" s="39">
        <f>IFERROR(INT(TRIM(SUBSTITUTE(VLOOKUP($A15&amp;"*",各都道府県の状況!$A:$I,D$3,FALSE), "※5", ""))), "")</f>
        <v>4547</v>
      </c>
      <c r="E15" s="39">
        <f>IFERROR(INT(TRIM(SUBSTITUTE(VLOOKUP($A15&amp;"*",各都道府県の状況!$A:$I,E$3,FALSE), "※5", ""))), "")</f>
        <v>139050</v>
      </c>
      <c r="F15" s="39">
        <f>IFERROR(INT(TRIM(SUBSTITUTE(VLOOKUP($A15&amp;"*",各都道府県の状況!$A:$I,F$3,FALSE), "※5", ""))), "")</f>
        <v>4181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266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44100</v>
      </c>
      <c r="C16" s="19" t="s">
        <v>27</v>
      </c>
      <c r="D16" s="39">
        <f>IFERROR(INT(TRIM(SUBSTITUTE(VLOOKUP($A16&amp;"*",各都道府県の状況!$A:$I,D$3,FALSE), "※5", ""))), "")</f>
        <v>3784</v>
      </c>
      <c r="E16" s="39">
        <f>IFERROR(INT(TRIM(SUBSTITUTE(VLOOKUP($A16&amp;"*",各都道府県の状況!$A:$I,E$3,FALSE), "※5", ""))), "")</f>
        <v>85762</v>
      </c>
      <c r="F16" s="39">
        <f>IFERROR(INT(TRIM(SUBSTITUTE(VLOOKUP($A16&amp;"*",各都道府県の状況!$A:$I,F$3,FALSE), "※5", ""))), "")</f>
        <v>3394</v>
      </c>
      <c r="G16" s="39">
        <f>IFERROR(INT(TRIM(SUBSTITUTE(VLOOKUP($A16&amp;"*",各都道府県の状況!$A:$I,G$3,FALSE), "※5", ""))), "")</f>
        <v>70</v>
      </c>
      <c r="H16" s="39">
        <f>IFERROR(INT(TRIM(SUBSTITUTE(VLOOKUP($A16&amp;"*",各都道府県の状況!$A:$I,H$3,FALSE), "※5", ""))), "")</f>
        <v>320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44100</v>
      </c>
      <c r="C17" s="19" t="s">
        <v>28</v>
      </c>
      <c r="D17" s="39">
        <f>IFERROR(INT(TRIM(SUBSTITUTE(VLOOKUP($A17&amp;"*",各都道府県の状況!$A:$I,D$3,FALSE), "※5", ""))), "")</f>
        <v>25113</v>
      </c>
      <c r="E17" s="39">
        <f>IFERROR(INT(TRIM(SUBSTITUTE(VLOOKUP($A17&amp;"*",各都道府県の状況!$A:$I,E$3,FALSE), "※5", ""))), "")</f>
        <v>436860</v>
      </c>
      <c r="F17" s="39">
        <f>IFERROR(INT(TRIM(SUBSTITUTE(VLOOKUP($A17&amp;"*",各都道府県の状況!$A:$I,F$3,FALSE), "※5", ""))), "")</f>
        <v>22550</v>
      </c>
      <c r="G17" s="39">
        <f>IFERROR(INT(TRIM(SUBSTITUTE(VLOOKUP($A17&amp;"*",各都道府県の状況!$A:$I,G$3,FALSE), "※5", ""))), "")</f>
        <v>400</v>
      </c>
      <c r="H17" s="39">
        <f>IFERROR(INT(TRIM(SUBSTITUTE(VLOOKUP($A17&amp;"*",各都道府県の状況!$A:$I,H$3,FALSE), "※5", ""))), "")</f>
        <v>2163</v>
      </c>
      <c r="I17" s="39">
        <f>IFERROR(INT(TRIM(SUBSTITUTE(VLOOKUP($A17&amp;"*",各都道府県の状況!$A:$I,I$3,FALSE), "※5", ""))), "")</f>
        <v>29</v>
      </c>
    </row>
    <row r="18" spans="1:9" x14ac:dyDescent="0.55000000000000004">
      <c r="A18" s="24" t="s">
        <v>242</v>
      </c>
      <c r="B18" s="27">
        <f t="shared" si="0"/>
        <v>44100</v>
      </c>
      <c r="C18" s="19" t="s">
        <v>29</v>
      </c>
      <c r="D18" s="39">
        <f>IFERROR(INT(TRIM(SUBSTITUTE(VLOOKUP($A18&amp;"*",各都道府県の状況!$A:$I,D$3,FALSE), "※5", ""))), "")</f>
        <v>6679</v>
      </c>
      <c r="E18" s="39">
        <f>IFERROR(INT(TRIM(SUBSTITUTE(VLOOKUP($A18&amp;"*",各都道府県の状況!$A:$I,E$3,FALSE), "※5", ""))), "")</f>
        <v>146306</v>
      </c>
      <c r="F18" s="39">
        <f>IFERROR(INT(TRIM(SUBSTITUTE(VLOOKUP($A18&amp;"*",各都道府県の状況!$A:$I,F$3,FALSE), "※5", ""))), "")</f>
        <v>6011</v>
      </c>
      <c r="G18" s="39">
        <f>IFERROR(INT(TRIM(SUBSTITUTE(VLOOKUP($A18&amp;"*",各都道府県の状況!$A:$I,G$3,FALSE), "※5", ""))), "")</f>
        <v>136</v>
      </c>
      <c r="H18" s="39">
        <f>IFERROR(INT(TRIM(SUBSTITUTE(VLOOKUP($A18&amp;"*",各都道府県の状況!$A:$I,H$3,FALSE), "※5", ""))), "")</f>
        <v>532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44100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15085</v>
      </c>
      <c r="F19" s="39">
        <f>IFERROR(INT(TRIM(SUBSTITUTE(VLOOKUP($A19&amp;"*",各都道府県の状況!$A:$I,F$3,FALSE), "※5", ""))), "")</f>
        <v>150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44100</v>
      </c>
      <c r="C20" s="19" t="s">
        <v>30</v>
      </c>
      <c r="D20" s="39">
        <f>IFERROR(INT(TRIM(SUBSTITUTE(VLOOKUP($A20&amp;"*",各都道府県の状況!$A:$I,D$3,FALSE), "※5", ""))), "")</f>
        <v>412</v>
      </c>
      <c r="E20" s="39">
        <f>IFERROR(INT(TRIM(SUBSTITUTE(VLOOKUP($A20&amp;"*",各都道府県の状況!$A:$I,E$3,FALSE), "※5", ""))), "")</f>
        <v>11651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44100</v>
      </c>
      <c r="C21" s="19" t="s">
        <v>31</v>
      </c>
      <c r="D21" s="39">
        <f>IFERROR(INT(TRIM(SUBSTITUTE(VLOOKUP($A21&amp;"*",各都道府県の状況!$A:$I,D$3,FALSE), "※5", ""))), "")</f>
        <v>773</v>
      </c>
      <c r="E21" s="39">
        <f>IFERROR(INT(TRIM(SUBSTITUTE(VLOOKUP($A21&amp;"*",各都道府県の状況!$A:$I,E$3,FALSE), "※5", ""))), "")</f>
        <v>12490</v>
      </c>
      <c r="F21" s="39">
        <f>IFERROR(INT(TRIM(SUBSTITUTE(VLOOKUP($A21&amp;"*",各都道府県の状況!$A:$I,F$3,FALSE), "※5", ""))), "")</f>
        <v>671</v>
      </c>
      <c r="G21" s="39">
        <f>IFERROR(INT(TRIM(SUBSTITUTE(VLOOKUP($A21&amp;"*",各都道府県の状況!$A:$I,G$3,FALSE), "※5", ""))), "")</f>
        <v>46</v>
      </c>
      <c r="H21" s="39">
        <f>IFERROR(INT(TRIM(SUBSTITUTE(VLOOKUP($A21&amp;"*",各都道府県の状況!$A:$I,H$3,FALSE), "※5", ""))), "")</f>
        <v>56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44100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9671</v>
      </c>
      <c r="F22" s="39">
        <f>IFERROR(INT(TRIM(SUBSTITUTE(VLOOKUP($A22&amp;"*",各都道府県の状況!$A:$I,F$3,FALSE), "※5", ""))), "")</f>
        <v>229</v>
      </c>
      <c r="G22" s="39">
        <f>IFERROR(INT(TRIM(SUBSTITUTE(VLOOKUP($A22&amp;"*",各都道府県の状況!$A:$I,G$3,FALSE), "※5", ""))), "")</f>
        <v>10</v>
      </c>
      <c r="H22" s="39">
        <f>IFERROR(INT(TRIM(SUBSTITUTE(VLOOKUP($A22&amp;"*",各都道府県の状況!$A:$I,H$3,FALSE), "※5", ""))), "")</f>
        <v>3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44100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10478</v>
      </c>
      <c r="F23" s="39">
        <f>IFERROR(INT(TRIM(SUBSTITUTE(VLOOKUP($A23&amp;"*",各都道府県の状況!$A:$I,F$3,FALSE), "※5", ""))), "")</f>
        <v>171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44100</v>
      </c>
      <c r="C24" s="19" t="s">
        <v>34</v>
      </c>
      <c r="D24" s="39">
        <f>IFERROR(INT(TRIM(SUBSTITUTE(VLOOKUP($A24&amp;"*",各都道府県の状況!$A:$I,D$3,FALSE), "※5", ""))), "")</f>
        <v>303</v>
      </c>
      <c r="E24" s="39">
        <f>IFERROR(INT(TRIM(SUBSTITUTE(VLOOKUP($A24&amp;"*",各都道府県の状況!$A:$I,E$3,FALSE), "※5", ""))), "")</f>
        <v>18446</v>
      </c>
      <c r="F24" s="39">
        <f>IFERROR(INT(TRIM(SUBSTITUTE(VLOOKUP($A24&amp;"*",各都道府県の状況!$A:$I,F$3,FALSE), "※5", ""))), "")</f>
        <v>301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44100</v>
      </c>
      <c r="C25" s="19" t="s">
        <v>35</v>
      </c>
      <c r="D25" s="39">
        <f>IFERROR(INT(TRIM(SUBSTITUTE(VLOOKUP($A25&amp;"*",各都道府県の状況!$A:$I,D$3,FALSE), "※5", ""))), "")</f>
        <v>616</v>
      </c>
      <c r="E25" s="39">
        <f>IFERROR(INT(TRIM(SUBSTITUTE(VLOOKUP($A25&amp;"*",各都道府県の状況!$A:$I,E$3,FALSE), "※5", ""))), "")</f>
        <v>22106</v>
      </c>
      <c r="F25" s="39">
        <f>IFERROR(INT(TRIM(SUBSTITUTE(VLOOKUP($A25&amp;"*",各都道府県の状況!$A:$I,F$3,FALSE), "※5", ""))), "")</f>
        <v>582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44100</v>
      </c>
      <c r="C26" s="19" t="s">
        <v>36</v>
      </c>
      <c r="D26" s="39">
        <f>IFERROR(INT(TRIM(SUBSTITUTE(VLOOKUP($A26&amp;"*",各都道府県の状況!$A:$I,D$3,FALSE), "※5", ""))), "")</f>
        <v>526</v>
      </c>
      <c r="E26" s="39">
        <f>IFERROR(INT(TRIM(SUBSTITUTE(VLOOKUP($A26&amp;"*",各都道府県の状況!$A:$I,E$3,FALSE), "※5", ""))), "")</f>
        <v>32717</v>
      </c>
      <c r="F26" s="39">
        <f>IFERROR(INT(TRIM(SUBSTITUTE(VLOOKUP($A26&amp;"*",各都道府県の状況!$A:$I,F$3,FALSE), "※5", ""))), "")</f>
        <v>512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44100</v>
      </c>
      <c r="C27" s="19" t="s">
        <v>37</v>
      </c>
      <c r="D27" s="39">
        <f>IFERROR(INT(TRIM(SUBSTITUTE(VLOOKUP($A27&amp;"*",各都道府県の状況!$A:$I,D$3,FALSE), "※5", ""))), "")</f>
        <v>5217</v>
      </c>
      <c r="E27" s="39">
        <f>IFERROR(INT(TRIM(SUBSTITUTE(VLOOKUP($A27&amp;"*",各都道府県の状況!$A:$I,E$3,FALSE), "※5", ""))), "")</f>
        <v>73369</v>
      </c>
      <c r="F27" s="39">
        <f>IFERROR(INT(TRIM(SUBSTITUTE(VLOOKUP($A27&amp;"*",各都道府県の状況!$A:$I,F$3,FALSE), "※5", ""))), "")</f>
        <v>4781</v>
      </c>
      <c r="G27" s="39">
        <f>IFERROR(INT(TRIM(SUBSTITUTE(VLOOKUP($A27&amp;"*",各都道府県の状況!$A:$I,G$3,FALSE), "※5", ""))), "")</f>
        <v>83</v>
      </c>
      <c r="H27" s="39">
        <f>IFERROR(INT(TRIM(SUBSTITUTE(VLOOKUP($A27&amp;"*",各都道府県の状況!$A:$I,H$3,FALSE), "※5", ""))), "")</f>
        <v>353</v>
      </c>
      <c r="I27" s="39">
        <f>IFERROR(INT(TRIM(SUBSTITUTE(VLOOKUP($A27&amp;"*",各都道府県の状況!$A:$I,I$3,FALSE), "※5", ""))), "")</f>
        <v>14</v>
      </c>
    </row>
    <row r="28" spans="1:9" x14ac:dyDescent="0.55000000000000004">
      <c r="A28" s="24" t="s">
        <v>252</v>
      </c>
      <c r="B28" s="26">
        <f t="shared" si="0"/>
        <v>44100</v>
      </c>
      <c r="C28" s="28" t="s">
        <v>38</v>
      </c>
      <c r="D28" s="39">
        <f>IFERROR(INT(TRIM(SUBSTITUTE(VLOOKUP($A28&amp;"*",各都道府県の状況!$A:$I,D$3,FALSE), "※5", ""))), "")</f>
        <v>489</v>
      </c>
      <c r="E28" s="39">
        <f>IFERROR(INT(TRIM(SUBSTITUTE(VLOOKUP($A28&amp;"*",各都道府県の状況!$A:$I,E$3,FALSE), "※5", ""))), "")</f>
        <v>12132</v>
      </c>
      <c r="F28" s="39">
        <f>IFERROR(INT(TRIM(SUBSTITUTE(VLOOKUP($A28&amp;"*",各都道府県の状況!$A:$I,F$3,FALSE), "※5", ""))), "")</f>
        <v>404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76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44100</v>
      </c>
      <c r="C29" s="19" t="s">
        <v>39</v>
      </c>
      <c r="D29" s="39">
        <f>IFERROR(INT(TRIM(SUBSTITUTE(VLOOKUP($A29&amp;"*",各都道府県の状況!$A:$I,D$3,FALSE), "※5", ""))), "")</f>
        <v>490</v>
      </c>
      <c r="E29" s="39">
        <f>IFERROR(INT(TRIM(SUBSTITUTE(VLOOKUP($A29&amp;"*",各都道府県の状況!$A:$I,E$3,FALSE), "※5", ""))), "")</f>
        <v>11544</v>
      </c>
      <c r="F29" s="39">
        <f>IFERROR(INT(TRIM(SUBSTITUTE(VLOOKUP($A29&amp;"*",各都道府県の状況!$A:$I,F$3,FALSE), "※5", ""))), "")</f>
        <v>460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22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44100</v>
      </c>
      <c r="C30" s="19" t="s">
        <v>40</v>
      </c>
      <c r="D30" s="39">
        <f>IFERROR(INT(TRIM(SUBSTITUTE(VLOOKUP($A30&amp;"*",各都道府県の状況!$A:$I,D$3,FALSE), "※5", ""))), "")</f>
        <v>1710</v>
      </c>
      <c r="E30" s="39">
        <f>IFERROR(INT(TRIM(SUBSTITUTE(VLOOKUP($A30&amp;"*",各都道府県の状況!$A:$I,E$3,FALSE), "※5", ""))), "")</f>
        <v>40610</v>
      </c>
      <c r="F30" s="39">
        <f>IFERROR(INT(TRIM(SUBSTITUTE(VLOOKUP($A30&amp;"*",各都道府県の状況!$A:$I,F$3,FALSE), "※5", ""))), "")</f>
        <v>1618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44100</v>
      </c>
      <c r="C31" s="19" t="s">
        <v>41</v>
      </c>
      <c r="D31" s="39">
        <f>IFERROR(INT(TRIM(SUBSTITUTE(VLOOKUP($A31&amp;"*",各都道府県の状況!$A:$I,D$3,FALSE), "※5", ""))), "")</f>
        <v>10399</v>
      </c>
      <c r="E31" s="39">
        <f>IFERROR(INT(TRIM(SUBSTITUTE(VLOOKUP($A31&amp;"*",各都道府県の状況!$A:$I,E$3,FALSE), "※5", ""))), "")</f>
        <v>178425</v>
      </c>
      <c r="F31" s="39">
        <f>IFERROR(INT(TRIM(SUBSTITUTE(VLOOKUP($A31&amp;"*",各都道府県の状況!$A:$I,F$3,FALSE), "※5", ""))), "")</f>
        <v>9582</v>
      </c>
      <c r="G31" s="39">
        <f>IFERROR(INT(TRIM(SUBSTITUTE(VLOOKUP($A31&amp;"*",各都道府県の状況!$A:$I,G$3,FALSE), "※5", ""))), "")</f>
        <v>201</v>
      </c>
      <c r="H31" s="39">
        <f>IFERROR(INT(TRIM(SUBSTITUTE(VLOOKUP($A31&amp;"*",各都道府県の状況!$A:$I,H$3,FALSE), "※5", ""))), "")</f>
        <v>607</v>
      </c>
      <c r="I31" s="39">
        <f>IFERROR(INT(TRIM(SUBSTITUTE(VLOOKUP($A31&amp;"*",各都道府県の状況!$A:$I,I$3,FALSE), "※5", ""))), "")</f>
        <v>30</v>
      </c>
    </row>
    <row r="32" spans="1:9" x14ac:dyDescent="0.55000000000000004">
      <c r="A32" s="24" t="s">
        <v>256</v>
      </c>
      <c r="B32" s="27">
        <f t="shared" si="0"/>
        <v>44100</v>
      </c>
      <c r="C32" s="19" t="s">
        <v>42</v>
      </c>
      <c r="D32" s="39">
        <f>IFERROR(INT(TRIM(SUBSTITUTE(VLOOKUP($A32&amp;"*",各都道府県の状況!$A:$I,D$3,FALSE), "※5", ""))), "")</f>
        <v>2636</v>
      </c>
      <c r="E32" s="39">
        <f>IFERROR(INT(TRIM(SUBSTITUTE(VLOOKUP($A32&amp;"*",各都道府県の状況!$A:$I,E$3,FALSE), "※5", ""))), "")</f>
        <v>54556</v>
      </c>
      <c r="F32" s="39">
        <f>IFERROR(INT(TRIM(SUBSTITUTE(VLOOKUP($A32&amp;"*",各都道府県の状況!$A:$I,F$3,FALSE), "※5", ""))), "")</f>
        <v>2484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93</v>
      </c>
      <c r="I32" s="39">
        <f>IFERROR(INT(TRIM(SUBSTITUTE(VLOOKUP($A32&amp;"*",各都道府県の状況!$A:$I,I$3,FALSE), "※5", ""))), "")</f>
        <v>7</v>
      </c>
    </row>
    <row r="33" spans="1:9" x14ac:dyDescent="0.55000000000000004">
      <c r="A33" s="24" t="s">
        <v>257</v>
      </c>
      <c r="B33" s="27">
        <f t="shared" si="0"/>
        <v>44100</v>
      </c>
      <c r="C33" s="19" t="s">
        <v>43</v>
      </c>
      <c r="D33" s="39">
        <f>IFERROR(INT(TRIM(SUBSTITUTE(VLOOKUP($A33&amp;"*",各都道府県の状況!$A:$I,D$3,FALSE), "※5", ""))), "")</f>
        <v>562</v>
      </c>
      <c r="E33" s="39">
        <f>IFERROR(INT(TRIM(SUBSTITUTE(VLOOKUP($A33&amp;"*",各都道府県の状況!$A:$I,E$3,FALSE), "※5", ""))), "")</f>
        <v>19870</v>
      </c>
      <c r="F33" s="39">
        <f>IFERROR(INT(TRIM(SUBSTITUTE(VLOOKUP($A33&amp;"*",各都道府県の状況!$A:$I,F$3,FALSE), "※5", ""))), "")</f>
        <v>538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15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44100</v>
      </c>
      <c r="C34" s="19" t="s">
        <v>44</v>
      </c>
      <c r="D34" s="39">
        <f>IFERROR(INT(TRIM(SUBSTITUTE(VLOOKUP($A34&amp;"*",各都道府県の状況!$A:$I,D$3,FALSE), "※5", ""))), "")</f>
        <v>238</v>
      </c>
      <c r="E34" s="39">
        <f>IFERROR(INT(TRIM(SUBSTITUTE(VLOOKUP($A34&amp;"*",各都道府県の状況!$A:$I,E$3,FALSE), "※5", ""))), "")</f>
        <v>9220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44100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5414</v>
      </c>
      <c r="F35" s="39">
        <f>IFERROR(INT(TRIM(SUBSTITUTE(VLOOKUP($A35&amp;"*",各都道府県の状況!$A:$I,F$3,FALSE), "※5", ""))), "")</f>
        <v>29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44100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5541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44100</v>
      </c>
      <c r="C37" s="19" t="s">
        <v>47</v>
      </c>
      <c r="D37" s="39">
        <f>IFERROR(INT(TRIM(SUBSTITUTE(VLOOKUP($A37&amp;"*",各都道府県の状況!$A:$I,D$3,FALSE), "※5", ""))), "")</f>
        <v>152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147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44100</v>
      </c>
      <c r="C38" s="19" t="s">
        <v>48</v>
      </c>
      <c r="D38" s="39">
        <f>IFERROR(INT(TRIM(SUBSTITUTE(VLOOKUP($A38&amp;"*",各都道府県の状況!$A:$I,D$3,FALSE), "※5", ""))), "")</f>
        <v>506</v>
      </c>
      <c r="E38" s="39">
        <f>IFERROR(INT(TRIM(SUBSTITUTE(VLOOKUP($A38&amp;"*",各都道府県の状況!$A:$I,E$3,FALSE), "※5", ""))), "")</f>
        <v>20198</v>
      </c>
      <c r="F38" s="39">
        <f>IFERROR(INT(TRIM(SUBSTITUTE(VLOOKUP($A38&amp;"*",各都道府県の状況!$A:$I,F$3,FALSE), "※5", ""))), "")</f>
        <v>467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26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44100</v>
      </c>
      <c r="C39" s="19" t="s">
        <v>49</v>
      </c>
      <c r="D39" s="39">
        <f>IFERROR(INT(TRIM(SUBSTITUTE(VLOOKUP($A39&amp;"*",各都道府県の状況!$A:$I,D$3,FALSE), "※5", ""))), "")</f>
        <v>196</v>
      </c>
      <c r="E39" s="39">
        <f>IFERROR(INT(TRIM(SUBSTITUTE(VLOOKUP($A39&amp;"*",各都道府県の状況!$A:$I,E$3,FALSE), "※5", ""))), "")</f>
        <v>9386</v>
      </c>
      <c r="F39" s="39">
        <f>IFERROR(INT(TRIM(SUBSTITUTE(VLOOKUP($A39&amp;"*",各都道府県の状況!$A:$I,F$3,FALSE), "※5", ""))), "")</f>
        <v>189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44100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6849</v>
      </c>
      <c r="F40" s="39">
        <f>IFERROR(INT(TRIM(SUBSTITUTE(VLOOKUP($A40&amp;"*",各都道府県の状況!$A:$I,F$3,FALSE), "※5", ""))), "")</f>
        <v>118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44100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10449</v>
      </c>
      <c r="F41" s="39">
        <f>IFERROR(INT(TRIM(SUBSTITUTE(VLOOKUP($A41&amp;"*",各都道府県の状況!$A:$I,F$3,FALSE), "※5", ""))), "")</f>
        <v>87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44100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4037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44100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3436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44100</v>
      </c>
      <c r="C44" s="19" t="s">
        <v>53</v>
      </c>
      <c r="D44" s="39">
        <f>IFERROR(INT(TRIM(SUBSTITUTE(VLOOKUP($A44&amp;"*",各都道府県の状況!$A:$I,D$3,FALSE), "※5", ""))), "")</f>
        <v>5017</v>
      </c>
      <c r="E44" s="39">
        <f>IFERROR(INT(TRIM(SUBSTITUTE(VLOOKUP($A44&amp;"*",各都道府県の状況!$A:$I,E$3,FALSE), "※5", ""))), "")</f>
        <v>47045</v>
      </c>
      <c r="F44" s="39">
        <f>IFERROR(INT(TRIM(SUBSTITUTE(VLOOKUP($A44&amp;"*",各都道府県の状況!$A:$I,F$3,FALSE), "※5", ""))), "")</f>
        <v>4786</v>
      </c>
      <c r="G44" s="39">
        <f>IFERROR(INT(TRIM(SUBSTITUTE(VLOOKUP($A44&amp;"*",各都道府県の状況!$A:$I,G$3,FALSE), "※5", ""))), "")</f>
        <v>95</v>
      </c>
      <c r="H44" s="39">
        <f>IFERROR(INT(TRIM(SUBSTITUTE(VLOOKUP($A44&amp;"*",各都道府県の状況!$A:$I,H$3,FALSE), "※5", ""))), "")</f>
        <v>136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44100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5814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44100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17938</v>
      </c>
      <c r="F46" s="39">
        <f>IFERROR(INT(TRIM(SUBSTITUTE(VLOOKUP($A46&amp;"*",各都道府県の状況!$A:$I,F$3,FALSE), "※5", ""))), "")</f>
        <v>230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44100</v>
      </c>
      <c r="C47" s="19" t="s">
        <v>56</v>
      </c>
      <c r="D47" s="39">
        <f>IFERROR(INT(TRIM(SUBSTITUTE(VLOOKUP($A47&amp;"*",各都道府県の状況!$A:$I,D$3,FALSE), "※5", ""))), "")</f>
        <v>572</v>
      </c>
      <c r="E47" s="39">
        <f>IFERROR(INT(TRIM(SUBSTITUTE(VLOOKUP($A47&amp;"*",各都道府県の状況!$A:$I,E$3,FALSE), "※5", ""))), "")</f>
        <v>16276</v>
      </c>
      <c r="F47" s="39">
        <f>IFERROR(INT(TRIM(SUBSTITUTE(VLOOKUP($A47&amp;"*",各都道府県の状況!$A:$I,F$3,FALSE), "※5", ""))), "")</f>
        <v>557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44100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16413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44100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8534</v>
      </c>
      <c r="F49" s="39">
        <f>IFERROR(INT(TRIM(SUBSTITUTE(VLOOKUP($A49&amp;"*",各都道府県の状況!$A:$I,F$3,FALSE), "※5", ""))), "")</f>
        <v>342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44100</v>
      </c>
      <c r="C50" s="19" t="s">
        <v>59</v>
      </c>
      <c r="D50" s="39">
        <f>IFERROR(INT(TRIM(SUBSTITUTE(VLOOKUP($A50&amp;"*",各都道府県の状況!$A:$I,D$3,FALSE), "※5", ""))), "")</f>
        <v>400</v>
      </c>
      <c r="E50" s="39">
        <f>IFERROR(INT(TRIM(SUBSTITUTE(VLOOKUP($A50&amp;"*",各都道府県の状況!$A:$I,E$3,FALSE), "※5", ""))), "")</f>
        <v>18249</v>
      </c>
      <c r="F50" s="39">
        <f>IFERROR(INT(TRIM(SUBSTITUTE(VLOOKUP($A50&amp;"*",各都道府県の状況!$A:$I,F$3,FALSE), "※5", ""))), "")</f>
        <v>376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44100</v>
      </c>
      <c r="C51" s="19" t="s">
        <v>60</v>
      </c>
      <c r="D51" s="39">
        <f>IFERROR(INT(TRIM(SUBSTITUTE(VLOOKUP($A51&amp;"*",各都道府県の状況!$A:$I,D$3,FALSE), "※5", ""))), "")</f>
        <v>2407</v>
      </c>
      <c r="E51" s="39">
        <f>IFERROR(INT(TRIM(SUBSTITUTE(VLOOKUP($A51&amp;"*",各都道府県の状況!$A:$I,E$3,FALSE), "※5", ""))), "")</f>
        <v>37958</v>
      </c>
      <c r="F51" s="39">
        <f>IFERROR(INT(TRIM(SUBSTITUTE(VLOOKUP($A51&amp;"*",各都道府県の状況!$A:$I,F$3,FALSE), "※5", ""))), "")</f>
        <v>2216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149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2032</v>
      </c>
      <c r="D6" s="44">
        <v>55324</v>
      </c>
      <c r="E6" s="45">
        <v>111</v>
      </c>
      <c r="F6" s="45">
        <v>1</v>
      </c>
      <c r="G6" s="44">
        <v>1814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2348</v>
      </c>
      <c r="E7" s="45">
        <v>0</v>
      </c>
      <c r="F7" s="45">
        <v>0</v>
      </c>
      <c r="G7" s="45">
        <v>34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4057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385</v>
      </c>
      <c r="D9" s="44">
        <v>10041</v>
      </c>
      <c r="E9" s="45">
        <v>62</v>
      </c>
      <c r="F9" s="45">
        <v>0</v>
      </c>
      <c r="G9" s="45">
        <v>321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2094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5098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242</v>
      </c>
      <c r="D12" s="44">
        <v>19374</v>
      </c>
      <c r="E12" s="45">
        <v>40</v>
      </c>
      <c r="F12" s="45">
        <v>1</v>
      </c>
      <c r="G12" s="45">
        <v>200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637</v>
      </c>
      <c r="D13" s="44">
        <v>12251</v>
      </c>
      <c r="E13" s="45">
        <v>29</v>
      </c>
      <c r="F13" s="45">
        <v>4</v>
      </c>
      <c r="G13" s="45">
        <v>591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427</v>
      </c>
      <c r="D14" s="44">
        <v>29463</v>
      </c>
      <c r="E14" s="45">
        <v>68</v>
      </c>
      <c r="F14" s="45">
        <v>1</v>
      </c>
      <c r="G14" s="45">
        <v>355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698</v>
      </c>
      <c r="D15" s="44">
        <v>20052</v>
      </c>
      <c r="E15" s="45">
        <v>101</v>
      </c>
      <c r="F15" s="45">
        <v>1</v>
      </c>
      <c r="G15" s="45">
        <v>578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4547</v>
      </c>
      <c r="D16" s="44">
        <v>139050</v>
      </c>
      <c r="E16" s="45">
        <v>266</v>
      </c>
      <c r="F16" s="45">
        <v>7</v>
      </c>
      <c r="G16" s="44">
        <v>4181</v>
      </c>
      <c r="H16" s="45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3784</v>
      </c>
      <c r="D17" s="44">
        <v>85762</v>
      </c>
      <c r="E17" s="45">
        <v>320</v>
      </c>
      <c r="F17" s="45">
        <v>8</v>
      </c>
      <c r="G17" s="44">
        <v>3394</v>
      </c>
      <c r="H17" s="45">
        <v>70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25113</v>
      </c>
      <c r="D18" s="44">
        <v>436860</v>
      </c>
      <c r="E18" s="44">
        <v>2163</v>
      </c>
      <c r="F18" s="45">
        <v>29</v>
      </c>
      <c r="G18" s="44">
        <v>22550</v>
      </c>
      <c r="H18" s="45">
        <v>400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6679</v>
      </c>
      <c r="D19" s="44">
        <v>146306</v>
      </c>
      <c r="E19" s="45">
        <v>532</v>
      </c>
      <c r="F19" s="45">
        <v>25</v>
      </c>
      <c r="G19" s="44">
        <v>6011</v>
      </c>
      <c r="H19" s="45">
        <v>136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170</v>
      </c>
      <c r="D20" s="44">
        <v>15085</v>
      </c>
      <c r="E20" s="45">
        <v>20</v>
      </c>
      <c r="F20" s="45">
        <v>0</v>
      </c>
      <c r="G20" s="45">
        <v>150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412</v>
      </c>
      <c r="D21" s="44">
        <v>11651</v>
      </c>
      <c r="E21" s="45">
        <v>7</v>
      </c>
      <c r="F21" s="45">
        <v>0</v>
      </c>
      <c r="G21" s="45">
        <v>380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773</v>
      </c>
      <c r="D22" s="44">
        <v>12490</v>
      </c>
      <c r="E22" s="45">
        <v>56</v>
      </c>
      <c r="F22" s="45">
        <v>0</v>
      </c>
      <c r="G22" s="45">
        <v>671</v>
      </c>
      <c r="H22" s="45">
        <v>46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9671</v>
      </c>
      <c r="E23" s="45">
        <v>3</v>
      </c>
      <c r="F23" s="45">
        <v>2</v>
      </c>
      <c r="G23" s="45">
        <v>229</v>
      </c>
      <c r="H23" s="45">
        <v>10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10478</v>
      </c>
      <c r="E24" s="45">
        <v>3</v>
      </c>
      <c r="F24" s="45">
        <v>1</v>
      </c>
      <c r="G24" s="45">
        <v>171</v>
      </c>
      <c r="H24" s="45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303</v>
      </c>
      <c r="D25" s="44">
        <v>18446</v>
      </c>
      <c r="E25" s="45">
        <v>7</v>
      </c>
      <c r="F25" s="45">
        <v>0</v>
      </c>
      <c r="G25" s="45">
        <v>301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616</v>
      </c>
      <c r="D26" s="44">
        <v>22106</v>
      </c>
      <c r="E26" s="45">
        <v>24</v>
      </c>
      <c r="F26" s="45">
        <v>2</v>
      </c>
      <c r="G26" s="45">
        <v>582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526</v>
      </c>
      <c r="D27" s="44">
        <v>32717</v>
      </c>
      <c r="E27" s="45">
        <v>13</v>
      </c>
      <c r="F27" s="45">
        <v>1</v>
      </c>
      <c r="G27" s="45">
        <v>512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5217</v>
      </c>
      <c r="D28" s="44">
        <v>73369</v>
      </c>
      <c r="E28" s="45">
        <v>353</v>
      </c>
      <c r="F28" s="45">
        <v>14</v>
      </c>
      <c r="G28" s="44">
        <v>4781</v>
      </c>
      <c r="H28" s="45">
        <v>83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489</v>
      </c>
      <c r="D29" s="44">
        <v>12132</v>
      </c>
      <c r="E29" s="45">
        <v>76</v>
      </c>
      <c r="F29" s="45">
        <v>4</v>
      </c>
      <c r="G29" s="45">
        <v>404</v>
      </c>
      <c r="H29" s="45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490</v>
      </c>
      <c r="D30" s="44">
        <v>11544</v>
      </c>
      <c r="E30" s="45">
        <v>22</v>
      </c>
      <c r="F30" s="45">
        <v>0</v>
      </c>
      <c r="G30" s="45">
        <v>460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1710</v>
      </c>
      <c r="D31" s="44">
        <v>40610</v>
      </c>
      <c r="E31" s="45">
        <v>67</v>
      </c>
      <c r="F31" s="45">
        <v>1</v>
      </c>
      <c r="G31" s="44">
        <v>1618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10399</v>
      </c>
      <c r="D32" s="44">
        <v>178425</v>
      </c>
      <c r="E32" s="45">
        <v>607</v>
      </c>
      <c r="F32" s="45">
        <v>30</v>
      </c>
      <c r="G32" s="44">
        <v>9582</v>
      </c>
      <c r="H32" s="45">
        <v>201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2636</v>
      </c>
      <c r="D33" s="44">
        <v>54556</v>
      </c>
      <c r="E33" s="45">
        <v>93</v>
      </c>
      <c r="F33" s="45">
        <v>7</v>
      </c>
      <c r="G33" s="44">
        <v>2484</v>
      </c>
      <c r="H33" s="45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562</v>
      </c>
      <c r="D34" s="44">
        <v>19870</v>
      </c>
      <c r="E34" s="45">
        <v>15</v>
      </c>
      <c r="F34" s="45">
        <v>0</v>
      </c>
      <c r="G34" s="45">
        <v>538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238</v>
      </c>
      <c r="D35" s="44">
        <v>9220</v>
      </c>
      <c r="E35" s="45">
        <v>2</v>
      </c>
      <c r="F35" s="45">
        <v>0</v>
      </c>
      <c r="G35" s="45">
        <v>229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5414</v>
      </c>
      <c r="E36" s="45">
        <v>7</v>
      </c>
      <c r="F36" s="45">
        <v>0</v>
      </c>
      <c r="G36" s="45">
        <v>29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140</v>
      </c>
      <c r="D37" s="44">
        <v>5541</v>
      </c>
      <c r="E37" s="45">
        <v>2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152</v>
      </c>
      <c r="D38" s="44">
        <v>8110</v>
      </c>
      <c r="E38" s="45">
        <v>1</v>
      </c>
      <c r="F38" s="46" t="s">
        <v>335</v>
      </c>
      <c r="G38" s="45">
        <v>147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506</v>
      </c>
      <c r="D39" s="44">
        <v>20198</v>
      </c>
      <c r="E39" s="45">
        <v>26</v>
      </c>
      <c r="F39" s="45">
        <v>1</v>
      </c>
      <c r="G39" s="45">
        <v>467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196</v>
      </c>
      <c r="D40" s="44">
        <v>9386</v>
      </c>
      <c r="E40" s="45">
        <v>5</v>
      </c>
      <c r="F40" s="45">
        <v>1</v>
      </c>
      <c r="G40" s="45">
        <v>189</v>
      </c>
      <c r="H40" s="45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6849</v>
      </c>
      <c r="E41" s="45">
        <v>17</v>
      </c>
      <c r="F41" s="45">
        <v>0</v>
      </c>
      <c r="G41" s="45">
        <v>118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10449</v>
      </c>
      <c r="E42" s="45">
        <v>4</v>
      </c>
      <c r="F42" s="45">
        <v>0</v>
      </c>
      <c r="G42" s="45">
        <v>87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4037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3436</v>
      </c>
      <c r="E44" s="45">
        <v>0</v>
      </c>
      <c r="F44" s="45">
        <v>0</v>
      </c>
      <c r="G44" s="45">
        <v>133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5017</v>
      </c>
      <c r="D45" s="44">
        <v>47045</v>
      </c>
      <c r="E45" s="45">
        <v>136</v>
      </c>
      <c r="F45" s="45">
        <v>10</v>
      </c>
      <c r="G45" s="44">
        <v>4786</v>
      </c>
      <c r="H45" s="45">
        <v>95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245</v>
      </c>
      <c r="D46" s="44">
        <v>5814</v>
      </c>
      <c r="E46" s="45">
        <v>3</v>
      </c>
      <c r="F46" s="45">
        <v>0</v>
      </c>
      <c r="G46" s="45">
        <v>244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17938</v>
      </c>
      <c r="E47" s="45">
        <v>3</v>
      </c>
      <c r="F47" s="45">
        <v>0</v>
      </c>
      <c r="G47" s="45">
        <v>230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572</v>
      </c>
      <c r="D48" s="44">
        <v>16276</v>
      </c>
      <c r="E48" s="45">
        <v>7</v>
      </c>
      <c r="F48" s="45">
        <v>0</v>
      </c>
      <c r="G48" s="45">
        <v>557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16413</v>
      </c>
      <c r="E49" s="45">
        <v>3</v>
      </c>
      <c r="F49" s="45">
        <v>0</v>
      </c>
      <c r="G49" s="45">
        <v>153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8534</v>
      </c>
      <c r="E50" s="45">
        <v>2</v>
      </c>
      <c r="F50" s="45">
        <v>0</v>
      </c>
      <c r="G50" s="45">
        <v>342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400</v>
      </c>
      <c r="D51" s="44">
        <v>18249</v>
      </c>
      <c r="E51" s="45">
        <v>17</v>
      </c>
      <c r="F51" s="45">
        <v>0</v>
      </c>
      <c r="G51" s="45">
        <v>376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2407</v>
      </c>
      <c r="D52" s="44">
        <v>37958</v>
      </c>
      <c r="E52" s="45">
        <v>149</v>
      </c>
      <c r="F52" s="45">
        <v>8</v>
      </c>
      <c r="G52" s="44">
        <v>2216</v>
      </c>
      <c r="H52" s="45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80747</v>
      </c>
      <c r="D54" s="44">
        <v>1742097</v>
      </c>
      <c r="E54" s="44">
        <v>5446</v>
      </c>
      <c r="F54" s="45">
        <v>160</v>
      </c>
      <c r="G54" s="44">
        <v>73739</v>
      </c>
      <c r="H54" s="44">
        <v>1544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2020-09-27T10:39:03Z</dcterms:modified>
</cp:coreProperties>
</file>