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272E0991-3095-4180-AF49-620376623C81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<sst xmlns="http://schemas.openxmlformats.org/spreadsheetml/2006/main" count="17921" uniqueCount="342">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</sst>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22"/>
  <sheetViews>
    <sheetView zoomScaleNormal="100" workbookViewId="0">
      <pane xSplit="1" ySplit="1" topLeftCell="B714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9919" sqref="A9919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918"/>
  <sheetViews>
    <sheetView workbookViewId="0">
      <pane xSplit="1" ySplit="1" topLeftCell="B9913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9919" sqref="A991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44119</v>
      </c>
      <c r="B3" s="7" t="s">
        <v>6</v>
      </c>
      <c r="C3" s="7">
        <f>IF(C13="", "", C13)</f>
        <v>89637</v>
      </c>
      <c r="D3" s="7">
        <f>IF(B13="", "", B13)</f>
        <v>2133253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5054</v>
      </c>
      <c r="I3" s="7" t="str">
        <f>IF(I13="", "", I13)</f>
        <v/>
      </c>
      <c r="J3" s="7">
        <f t="shared" ref="J3:L3" si="1">IF(J13="", "", J13)</f>
        <v>146</v>
      </c>
      <c r="K3" s="7" t="str">
        <f t="shared" si="1"/>
        <v/>
      </c>
      <c r="L3" s="7" t="str">
        <f t="shared" si="1"/>
        <v/>
      </c>
      <c r="M3" s="7">
        <f>IF(N13="", "", N13)</f>
        <v>82899</v>
      </c>
      <c r="N3" s="7">
        <f>IF(O13="", "", O13)</f>
        <v>1645</v>
      </c>
    </row>
    <row r="4" spans="1:15" x14ac:dyDescent="0.55000000000000004">
      <c r="A4" s="6">
        <f t="shared" ref="A4:A5" si="2">DATE($B$9, $C$9, $D$9)</f>
        <v>44119</v>
      </c>
      <c r="B4" s="7" t="s">
        <v>7</v>
      </c>
      <c r="C4" s="7">
        <f t="shared" ref="C4:C5" si="3">IF(C14="", "", C14)</f>
        <v>1058</v>
      </c>
      <c r="D4" s="7">
        <f t="shared" ref="D4:D5" si="4">IF(B14="", "", B14)</f>
        <v>241845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923</v>
      </c>
      <c r="N4" s="7">
        <f t="shared" si="8"/>
        <v>1</v>
      </c>
    </row>
    <row r="5" spans="1:15" x14ac:dyDescent="0.55000000000000004">
      <c r="A5" s="6">
        <f t="shared" si="2"/>
        <v>44119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10</v>
      </c>
      <c r="D9" s="9">
        <v>15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2133253</v>
      </c>
      <c r="C13" s="9">
        <v>89637</v>
      </c>
      <c r="D13" s="8"/>
      <c r="E13" s="8"/>
      <c r="F13" s="8"/>
      <c r="G13" s="8"/>
      <c r="H13" s="9">
        <v>5054</v>
      </c>
      <c r="I13" s="8"/>
      <c r="J13" s="9">
        <v>146</v>
      </c>
      <c r="K13" s="8"/>
      <c r="L13" s="8"/>
      <c r="M13" s="31">
        <f>F13</f>
        <v>0</v>
      </c>
      <c r="N13" s="9">
        <v>82899</v>
      </c>
      <c r="O13" s="9">
        <v>1645</v>
      </c>
    </row>
    <row r="14" spans="1:15" x14ac:dyDescent="0.55000000000000004">
      <c r="A14" s="7" t="s">
        <v>64</v>
      </c>
      <c r="B14" s="9">
        <v>241845</v>
      </c>
      <c r="C14" s="9">
        <v>1058</v>
      </c>
      <c r="D14" s="8"/>
      <c r="E14" s="8"/>
      <c r="F14" s="8"/>
      <c r="G14" s="8"/>
      <c r="H14" s="9">
        <v>134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923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2375927</v>
      </c>
      <c r="C16" s="7">
        <f t="shared" ref="C16:O16" si="13">SUM(C13:C15)</f>
        <v>90710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5188</v>
      </c>
      <c r="I16" s="7">
        <f t="shared" si="13"/>
        <v>0</v>
      </c>
      <c r="J16" s="7">
        <f t="shared" si="13"/>
        <v>146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83837</v>
      </c>
      <c r="O16" s="7">
        <f t="shared" si="13"/>
        <v>1646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14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44118</v>
      </c>
      <c r="C5" s="28" t="s">
        <v>17</v>
      </c>
      <c r="D5" s="39">
        <f>IFERROR(INT(TRIM(SUBSTITUTE(VLOOKUP($A5&amp;"*",各都道府県の状況!$A:$I,D$3,FALSE), "※5", ""))), "")</f>
        <v>2410</v>
      </c>
      <c r="E5" s="39">
        <f>IFERROR(INT(TRIM(SUBSTITUTE(VLOOKUP($A5&amp;"*",各都道府県の状況!$A:$I,E$3,FALSE), "※5", ""))), "")</f>
        <v>66373</v>
      </c>
      <c r="F5" s="39">
        <f>IFERROR(INT(TRIM(SUBSTITUTE(VLOOKUP($A5&amp;"*",各都道府県の状況!$A:$I,F$3,FALSE), "※5", ""))), "")</f>
        <v>2096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207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44118</v>
      </c>
      <c r="C6" s="19" t="s">
        <v>18</v>
      </c>
      <c r="D6" s="39">
        <f>IFERROR(INT(TRIM(SUBSTITUTE(VLOOKUP($A6&amp;"*",各都道府県の状況!$A:$I,D$3,FALSE), "※5", ""))), "")</f>
        <v>41</v>
      </c>
      <c r="E6" s="39">
        <f>IFERROR(INT(TRIM(SUBSTITUTE(VLOOKUP($A6&amp;"*",各都道府県の状況!$A:$I,E$3,FALSE), "※5", ""))), "")</f>
        <v>2720</v>
      </c>
      <c r="F6" s="39">
        <f>IFERROR(INT(TRIM(SUBSTITUTE(VLOOKUP($A6&amp;"*",各都道府県の状況!$A:$I,F$3,FALSE), "※5", ""))), "")</f>
        <v>36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4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44118</v>
      </c>
      <c r="C7" s="19" t="s">
        <v>19</v>
      </c>
      <c r="D7" s="39">
        <f>IFERROR(INT(TRIM(SUBSTITUTE(VLOOKUP($A7&amp;"*",各都道府県の状況!$A:$I,D$3,FALSE), "※5", ""))), "")</f>
        <v>25</v>
      </c>
      <c r="E7" s="39">
        <f>IFERROR(INT(TRIM(SUBSTITUTE(VLOOKUP($A7&amp;"*",各都道府県の状況!$A:$I,E$3,FALSE), "※5", ""))), "")</f>
        <v>4715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2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44118</v>
      </c>
      <c r="C8" s="19" t="s">
        <v>20</v>
      </c>
      <c r="D8" s="39">
        <f>IFERROR(INT(TRIM(SUBSTITUTE(VLOOKUP($A8&amp;"*",各都道府県の状況!$A:$I,D$3,FALSE), "※5", ""))), "")</f>
        <v>499</v>
      </c>
      <c r="E8" s="39">
        <f>IFERROR(INT(TRIM(SUBSTITUTE(VLOOKUP($A8&amp;"*",各都道府県の状況!$A:$I,E$3,FALSE), "※5", ""))), "")</f>
        <v>11735</v>
      </c>
      <c r="F8" s="39">
        <f>IFERROR(INT(TRIM(SUBSTITUTE(VLOOKUP($A8&amp;"*",各都道府県の状況!$A:$I,F$3,FALSE), "※5", ""))), "")</f>
        <v>452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45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44118</v>
      </c>
      <c r="C9" s="19" t="s">
        <v>21</v>
      </c>
      <c r="D9" s="39">
        <f>IFERROR(INT(TRIM(SUBSTITUTE(VLOOKUP($A9&amp;"*",各都道府県の状況!$A:$I,D$3,FALSE), "※5", ""))), "")</f>
        <v>59</v>
      </c>
      <c r="E9" s="39">
        <f>IFERROR(INT(TRIM(SUBSTITUTE(VLOOKUP($A9&amp;"*",各都道府県の状況!$A:$I,E$3,FALSE), "※5", ""))), "")</f>
        <v>2349</v>
      </c>
      <c r="F9" s="39">
        <f>IFERROR(INT(TRIM(SUBSTITUTE(VLOOKUP($A9&amp;"*",各都道府県の状況!$A:$I,F$3,FALSE), "※5", ""))), "")</f>
        <v>58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44118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5319</v>
      </c>
      <c r="F10" s="39">
        <f>IFERROR(INT(TRIM(SUBSTITUTE(VLOOKUP($A10&amp;"*",各都道府県の状況!$A:$I,F$3,FALSE), "※5", ""))), "")</f>
        <v>77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3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44118</v>
      </c>
      <c r="C11" s="19" t="s">
        <v>62</v>
      </c>
      <c r="D11" s="39">
        <f>IFERROR(INT(TRIM(SUBSTITUTE(VLOOKUP($A11&amp;"*",各都道府県の状況!$A:$I,D$3,FALSE), "※5", ""))), "")</f>
        <v>324</v>
      </c>
      <c r="E11" s="39">
        <f>IFERROR(INT(TRIM(SUBSTITUTE(VLOOKUP($A11&amp;"*",各都道府県の状況!$A:$I,E$3,FALSE), "※5", ""))), "")</f>
        <v>23712</v>
      </c>
      <c r="F11" s="39">
        <f>IFERROR(INT(TRIM(SUBSTITUTE(VLOOKUP($A11&amp;"*",各都道府県の状況!$A:$I,F$3,FALSE), "※5", ""))), "")</f>
        <v>250</v>
      </c>
      <c r="G11" s="39">
        <f>IFERROR(INT(TRIM(SUBSTITUTE(VLOOKUP($A11&amp;"*",各都道府県の状況!$A:$I,G$3,FALSE), "※5", ""))), "")</f>
        <v>5</v>
      </c>
      <c r="H11" s="39">
        <f>IFERROR(INT(TRIM(SUBSTITUTE(VLOOKUP($A11&amp;"*",各都道府県の状況!$A:$I,H$3,FALSE), "※5", ""))), "")</f>
        <v>69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44118</v>
      </c>
      <c r="C12" s="19" t="s">
        <v>23</v>
      </c>
      <c r="D12" s="39">
        <f>IFERROR(INT(TRIM(SUBSTITUTE(VLOOKUP($A12&amp;"*",各都道府県の状況!$A:$I,D$3,FALSE), "※5", ""))), "")</f>
        <v>715</v>
      </c>
      <c r="E12" s="39">
        <f>IFERROR(INT(TRIM(SUBSTITUTE(VLOOKUP($A12&amp;"*",各都道府県の状況!$A:$I,E$3,FALSE), "※5", ""))), "")</f>
        <v>13091</v>
      </c>
      <c r="F12" s="39">
        <f>IFERROR(INT(TRIM(SUBSTITUTE(VLOOKUP($A12&amp;"*",各都道府県の状況!$A:$I,F$3,FALSE), "※5", ""))), "")</f>
        <v>658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39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44118</v>
      </c>
      <c r="C13" s="19" t="s">
        <v>24</v>
      </c>
      <c r="D13" s="39">
        <f>IFERROR(INT(TRIM(SUBSTITUTE(VLOOKUP($A13&amp;"*",各都道府県の状況!$A:$I,D$3,FALSE), "※5", ""))), "")</f>
        <v>452</v>
      </c>
      <c r="E13" s="39">
        <f>IFERROR(INT(TRIM(SUBSTITUTE(VLOOKUP($A13&amp;"*",各都道府県の状況!$A:$I,E$3,FALSE), "※5", ""))), "")</f>
        <v>33701</v>
      </c>
      <c r="F13" s="39">
        <f>IFERROR(INT(TRIM(SUBSTITUTE(VLOOKUP($A13&amp;"*",各都道府県の状況!$A:$I,F$3,FALSE), "※5", ""))), "")</f>
        <v>431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15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44118</v>
      </c>
      <c r="C14" s="19" t="s">
        <v>25</v>
      </c>
      <c r="D14" s="39">
        <f>IFERROR(INT(TRIM(SUBSTITUTE(VLOOKUP($A14&amp;"*",各都道府県の状況!$A:$I,D$3,FALSE), "※5", ""))), "")</f>
        <v>763</v>
      </c>
      <c r="E14" s="39">
        <f>IFERROR(INT(TRIM(SUBSTITUTE(VLOOKUP($A14&amp;"*",各都道府県の状況!$A:$I,E$3,FALSE), "※5", ""))), "")</f>
        <v>25758</v>
      </c>
      <c r="F14" s="39">
        <f>IFERROR(INT(TRIM(SUBSTITUTE(VLOOKUP($A14&amp;"*",各都道府県の状況!$A:$I,F$3,FALSE), "※5", ""))), "")</f>
        <v>707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37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44118</v>
      </c>
      <c r="C15" s="19" t="s">
        <v>26</v>
      </c>
      <c r="D15" s="39">
        <f>IFERROR(INT(TRIM(SUBSTITUTE(VLOOKUP($A15&amp;"*",各都道府県の状況!$A:$I,D$3,FALSE), "※5", ""))), "")</f>
        <v>5177</v>
      </c>
      <c r="E15" s="39">
        <f>IFERROR(INT(TRIM(SUBSTITUTE(VLOOKUP($A15&amp;"*",各都道府県の状況!$A:$I,E$3,FALSE), "※5", ""))), "")</f>
        <v>160093</v>
      </c>
      <c r="F15" s="39">
        <f>IFERROR(INT(TRIM(SUBSTITUTE(VLOOKUP($A15&amp;"*",各都道府県の状況!$A:$I,F$3,FALSE), "※5", ""))), "")</f>
        <v>4674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401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44118</v>
      </c>
      <c r="C16" s="19" t="s">
        <v>27</v>
      </c>
      <c r="D16" s="39">
        <f>IFERROR(INT(TRIM(SUBSTITUTE(VLOOKUP($A16&amp;"*",各都道府県の状況!$A:$I,D$3,FALSE), "※5", ""))), "")</f>
        <v>4377</v>
      </c>
      <c r="E16" s="39">
        <f>IFERROR(INT(TRIM(SUBSTITUTE(VLOOKUP($A16&amp;"*",各都道府県の状況!$A:$I,E$3,FALSE), "※5", ""))), "")</f>
        <v>107131</v>
      </c>
      <c r="F16" s="39">
        <f>IFERROR(INT(TRIM(SUBSTITUTE(VLOOKUP($A16&amp;"*",各都道府県の状況!$A:$I,F$3,FALSE), "※5", ""))), "")</f>
        <v>3986</v>
      </c>
      <c r="G16" s="39">
        <f>IFERROR(INT(TRIM(SUBSTITUTE(VLOOKUP($A16&amp;"*",各都道府県の状況!$A:$I,G$3,FALSE), "※5", ""))), "")</f>
        <v>74</v>
      </c>
      <c r="H16" s="39">
        <f>IFERROR(INT(TRIM(SUBSTITUTE(VLOOKUP($A16&amp;"*",各都道府県の状況!$A:$I,H$3,FALSE), "※5", ""))), "")</f>
        <v>317</v>
      </c>
      <c r="I16" s="39">
        <f>IFERROR(INT(TRIM(SUBSTITUTE(VLOOKUP($A16&amp;"*",各都道府県の状況!$A:$I,I$3,FALSE), "※5", ""))), "")</f>
        <v>12</v>
      </c>
    </row>
    <row r="17" spans="1:9" x14ac:dyDescent="0.55000000000000004">
      <c r="A17" s="24" t="s">
        <v>241</v>
      </c>
      <c r="B17" s="27">
        <f t="shared" si="0"/>
        <v>44118</v>
      </c>
      <c r="C17" s="19" t="s">
        <v>28</v>
      </c>
      <c r="D17" s="39">
        <f>IFERROR(INT(TRIM(SUBSTITUTE(VLOOKUP($A17&amp;"*",各都道府県の状況!$A:$I,D$3,FALSE), "※5", ""))), "")</f>
        <v>28136</v>
      </c>
      <c r="E17" s="39">
        <f>IFERROR(INT(TRIM(SUBSTITUTE(VLOOKUP($A17&amp;"*",各都道府県の状況!$A:$I,E$3,FALSE), "※5", ""))), "")</f>
        <v>520982</v>
      </c>
      <c r="F17" s="39">
        <f>IFERROR(INT(TRIM(SUBSTITUTE(VLOOKUP($A17&amp;"*",各都道府県の状況!$A:$I,F$3,FALSE), "※5", ""))), "")</f>
        <v>25846</v>
      </c>
      <c r="G17" s="39">
        <f>IFERROR(INT(TRIM(SUBSTITUTE(VLOOKUP($A17&amp;"*",各都道府県の状況!$A:$I,G$3,FALSE), "※5", ""))), "")</f>
        <v>425</v>
      </c>
      <c r="H17" s="39">
        <f>IFERROR(INT(TRIM(SUBSTITUTE(VLOOKUP($A17&amp;"*",各都道府県の状況!$A:$I,H$3,FALSE), "※5", ""))), "")</f>
        <v>1865</v>
      </c>
      <c r="I17" s="39">
        <f>IFERROR(INT(TRIM(SUBSTITUTE(VLOOKUP($A17&amp;"*",各都道府県の状況!$A:$I,I$3,FALSE), "※5", ""))), "")</f>
        <v>25</v>
      </c>
    </row>
    <row r="18" spans="1:9" x14ac:dyDescent="0.55000000000000004">
      <c r="A18" s="24" t="s">
        <v>242</v>
      </c>
      <c r="B18" s="27">
        <f t="shared" si="0"/>
        <v>44118</v>
      </c>
      <c r="C18" s="19" t="s">
        <v>29</v>
      </c>
      <c r="D18" s="39">
        <f>IFERROR(INT(TRIM(SUBSTITUTE(VLOOKUP($A18&amp;"*",各都道府県の状況!$A:$I,D$3,FALSE), "※5", ""))), "")</f>
        <v>7679</v>
      </c>
      <c r="E18" s="39">
        <f>IFERROR(INT(TRIM(SUBSTITUTE(VLOOKUP($A18&amp;"*",各都道府県の状況!$A:$I,E$3,FALSE), "※5", ""))), "")</f>
        <v>174913</v>
      </c>
      <c r="F18" s="39">
        <f>IFERROR(INT(TRIM(SUBSTITUTE(VLOOKUP($A18&amp;"*",各都道府県の状況!$A:$I,F$3,FALSE), "※5", ""))), "")</f>
        <v>7011</v>
      </c>
      <c r="G18" s="39">
        <f>IFERROR(INT(TRIM(SUBSTITUTE(VLOOKUP($A18&amp;"*",各都道府県の状況!$A:$I,G$3,FALSE), "※5", ""))), "")</f>
        <v>153</v>
      </c>
      <c r="H18" s="39">
        <f>IFERROR(INT(TRIM(SUBSTITUTE(VLOOKUP($A18&amp;"*",各都道府県の状況!$A:$I,H$3,FALSE), "※5", ""))), "")</f>
        <v>515</v>
      </c>
      <c r="I18" s="39">
        <f>IFERROR(INT(TRIM(SUBSTITUTE(VLOOKUP($A18&amp;"*",各都道府県の状況!$A:$I,I$3,FALSE), "※5", ""))), "")</f>
        <v>17</v>
      </c>
    </row>
    <row r="19" spans="1:9" x14ac:dyDescent="0.55000000000000004">
      <c r="A19" s="24" t="s">
        <v>243</v>
      </c>
      <c r="B19" s="27">
        <f t="shared" si="0"/>
        <v>44118</v>
      </c>
      <c r="C19" s="19" t="s">
        <v>61</v>
      </c>
      <c r="D19" s="39">
        <f>IFERROR(INT(TRIM(SUBSTITUTE(VLOOKUP($A19&amp;"*",各都道府県の状況!$A:$I,D$3,FALSE), "※5", ""))), "")</f>
        <v>179</v>
      </c>
      <c r="E19" s="39">
        <f>IFERROR(INT(TRIM(SUBSTITUTE(VLOOKUP($A19&amp;"*",各都道府県の状況!$A:$I,E$3,FALSE), "※5", ""))), "")</f>
        <v>16561</v>
      </c>
      <c r="F19" s="39">
        <f>IFERROR(INT(TRIM(SUBSTITUTE(VLOOKUP($A19&amp;"*",各都道府県の状況!$A:$I,F$3,FALSE), "※5", ""))), "")</f>
        <v>173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6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44118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13702</v>
      </c>
      <c r="F20" s="39">
        <f>IFERROR(INT(TRIM(SUBSTITUTE(VLOOKUP($A20&amp;"*",各都道府県の状況!$A:$I,F$3,FALSE), "※5", ""))), "")</f>
        <v>394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44118</v>
      </c>
      <c r="C21" s="19" t="s">
        <v>31</v>
      </c>
      <c r="D21" s="39">
        <f>IFERROR(INT(TRIM(SUBSTITUTE(VLOOKUP($A21&amp;"*",各都道府県の状況!$A:$I,D$3,FALSE), "※5", ""))), "")</f>
        <v>786</v>
      </c>
      <c r="E21" s="39">
        <f>IFERROR(INT(TRIM(SUBSTITUTE(VLOOKUP($A21&amp;"*",各都道府県の状況!$A:$I,E$3,FALSE), "※5", ""))), "")</f>
        <v>14881</v>
      </c>
      <c r="F21" s="39">
        <f>IFERROR(INT(TRIM(SUBSTITUTE(VLOOKUP($A21&amp;"*",各都道府県の状況!$A:$I,F$3,FALSE), "※5", ""))), "")</f>
        <v>718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21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44118</v>
      </c>
      <c r="C22" s="19" t="s">
        <v>32</v>
      </c>
      <c r="D22" s="39">
        <f>IFERROR(INT(TRIM(SUBSTITUTE(VLOOKUP($A22&amp;"*",各都道府県の状況!$A:$I,D$3,FALSE), "※5", ""))), "")</f>
        <v>249</v>
      </c>
      <c r="E22" s="39">
        <f>IFERROR(INT(TRIM(SUBSTITUTE(VLOOKUP($A22&amp;"*",各都道府県の状況!$A:$I,E$3,FALSE), "※5", ""))), "")</f>
        <v>10299</v>
      </c>
      <c r="F22" s="39">
        <f>IFERROR(INT(TRIM(SUBSTITUTE(VLOOKUP($A22&amp;"*",各都道府県の状況!$A:$I,F$3,FALSE), "※5", ""))), "")</f>
        <v>234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44118</v>
      </c>
      <c r="C23" s="19" t="s">
        <v>33</v>
      </c>
      <c r="D23" s="39">
        <f>IFERROR(INT(TRIM(SUBSTITUTE(VLOOKUP($A23&amp;"*",各都道府県の状況!$A:$I,D$3,FALSE), "※5", ""))), "")</f>
        <v>199</v>
      </c>
      <c r="E23" s="39">
        <f>IFERROR(INT(TRIM(SUBSTITUTE(VLOOKUP($A23&amp;"*",各都道府県の状況!$A:$I,E$3,FALSE), "※5", ""))), "")</f>
        <v>11097</v>
      </c>
      <c r="F23" s="39">
        <f>IFERROR(INT(TRIM(SUBSTITUTE(VLOOKUP($A23&amp;"*",各都道府県の状況!$A:$I,F$3,FALSE), "※5", ""))), "")</f>
        <v>190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3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44118</v>
      </c>
      <c r="C24" s="19" t="s">
        <v>34</v>
      </c>
      <c r="D24" s="39">
        <f>IFERROR(INT(TRIM(SUBSTITUTE(VLOOKUP($A24&amp;"*",各都道府県の状況!$A:$I,D$3,FALSE), "※5", ""))), "")</f>
        <v>320</v>
      </c>
      <c r="E24" s="39">
        <f>IFERROR(INT(TRIM(SUBSTITUTE(VLOOKUP($A24&amp;"*",各都道府県の状況!$A:$I,E$3,FALSE), "※5", ""))), "")</f>
        <v>20539</v>
      </c>
      <c r="F24" s="39">
        <f>IFERROR(INT(TRIM(SUBSTITUTE(VLOOKUP($A24&amp;"*",各都道府県の状況!$A:$I,F$3,FALSE), "※5", ""))), "")</f>
        <v>315</v>
      </c>
      <c r="G24" s="39">
        <f>IFERROR(INT(TRIM(SUBSTITUTE(VLOOKUP($A24&amp;"*",各都道府県の状況!$A:$I,G$3,FALSE), "※5", ""))), "")</f>
        <v>3</v>
      </c>
      <c r="H24" s="39">
        <f>IFERROR(INT(TRIM(SUBSTITUTE(VLOOKUP($A24&amp;"*",各都道府県の状況!$A:$I,H$3,FALSE), "※5", ""))), "")</f>
        <v>4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44118</v>
      </c>
      <c r="C25" s="19" t="s">
        <v>35</v>
      </c>
      <c r="D25" s="39">
        <f>IFERROR(INT(TRIM(SUBSTITUTE(VLOOKUP($A25&amp;"*",各都道府県の状況!$A:$I,D$3,FALSE), "※5", ""))), "")</f>
        <v>638</v>
      </c>
      <c r="E25" s="39">
        <f>IFERROR(INT(TRIM(SUBSTITUTE(VLOOKUP($A25&amp;"*",各都道府県の状況!$A:$I,E$3,FALSE), "※5", ""))), "")</f>
        <v>24608</v>
      </c>
      <c r="F25" s="39">
        <f>IFERROR(INT(TRIM(SUBSTITUTE(VLOOKUP($A25&amp;"*",各都道府県の状況!$A:$I,F$3,FALSE), "※5", ""))), "")</f>
        <v>618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10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44118</v>
      </c>
      <c r="C26" s="19" t="s">
        <v>36</v>
      </c>
      <c r="D26" s="39">
        <f>IFERROR(INT(TRIM(SUBSTITUTE(VLOOKUP($A26&amp;"*",各都道府県の状況!$A:$I,D$3,FALSE), "※5", ""))), "")</f>
        <v>568</v>
      </c>
      <c r="E26" s="39">
        <f>IFERROR(INT(TRIM(SUBSTITUTE(VLOOKUP($A26&amp;"*",各都道府県の状況!$A:$I,E$3,FALSE), "※5", ""))), "")</f>
        <v>38416</v>
      </c>
      <c r="F26" s="39">
        <f>IFERROR(INT(TRIM(SUBSTITUTE(VLOOKUP($A26&amp;"*",各都道府県の状況!$A:$I,F$3,FALSE), "※5", ""))), "")</f>
        <v>556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10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44118</v>
      </c>
      <c r="C27" s="19" t="s">
        <v>37</v>
      </c>
      <c r="D27" s="39">
        <f>IFERROR(INT(TRIM(SUBSTITUTE(VLOOKUP($A27&amp;"*",各都道府県の状況!$A:$I,D$3,FALSE), "※5", ""))), "")</f>
        <v>5581</v>
      </c>
      <c r="E27" s="39">
        <f>IFERROR(INT(TRIM(SUBSTITUTE(VLOOKUP($A27&amp;"*",各都道府県の状況!$A:$I,E$3,FALSE), "※5", ""))), "")</f>
        <v>86751</v>
      </c>
      <c r="F27" s="39">
        <f>IFERROR(INT(TRIM(SUBSTITUTE(VLOOKUP($A27&amp;"*",各都道府県の状況!$A:$I,F$3,FALSE), "※5", ""))), "")</f>
        <v>5258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232</v>
      </c>
      <c r="I27" s="39">
        <f>IFERROR(INT(TRIM(SUBSTITUTE(VLOOKUP($A27&amp;"*",各都道府県の状況!$A:$I,I$3,FALSE), "※5", ""))), "")</f>
        <v>10</v>
      </c>
    </row>
    <row r="28" spans="1:9" x14ac:dyDescent="0.55000000000000004">
      <c r="A28" s="24" t="s">
        <v>252</v>
      </c>
      <c r="B28" s="26">
        <f t="shared" si="0"/>
        <v>44118</v>
      </c>
      <c r="C28" s="28" t="s">
        <v>38</v>
      </c>
      <c r="D28" s="39">
        <f>IFERROR(INT(TRIM(SUBSTITUTE(VLOOKUP($A28&amp;"*",各都道府県の状況!$A:$I,D$3,FALSE), "※5", ""))), "")</f>
        <v>542</v>
      </c>
      <c r="E28" s="39">
        <f>IFERROR(INT(TRIM(SUBSTITUTE(VLOOKUP($A28&amp;"*",各都道府県の状況!$A:$I,E$3,FALSE), "※5", ""))), "")</f>
        <v>14421</v>
      </c>
      <c r="F28" s="39">
        <f>IFERROR(INT(TRIM(SUBSTITUTE(VLOOKUP($A28&amp;"*",各都道府県の状況!$A:$I,F$3,FALSE), "※5", ""))), "")</f>
        <v>512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23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44118</v>
      </c>
      <c r="C29" s="19" t="s">
        <v>39</v>
      </c>
      <c r="D29" s="39">
        <f>IFERROR(INT(TRIM(SUBSTITUTE(VLOOKUP($A29&amp;"*",各都道府県の状況!$A:$I,D$3,FALSE), "※5", ""))), "")</f>
        <v>519</v>
      </c>
      <c r="E29" s="39">
        <f>IFERROR(INT(TRIM(SUBSTITUTE(VLOOKUP($A29&amp;"*",各都道府県の状況!$A:$I,E$3,FALSE), "※5", ""))), "")</f>
        <v>13160</v>
      </c>
      <c r="F29" s="39">
        <f>IFERROR(INT(TRIM(SUBSTITUTE(VLOOKUP($A29&amp;"*",各都道府県の状況!$A:$I,F$3,FALSE), "※5", ""))), "")</f>
        <v>496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15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44118</v>
      </c>
      <c r="C30" s="19" t="s">
        <v>40</v>
      </c>
      <c r="D30" s="39">
        <f>IFERROR(INT(TRIM(SUBSTITUTE(VLOOKUP($A30&amp;"*",各都道府県の状況!$A:$I,D$3,FALSE), "※5", ""))), "")</f>
        <v>1892</v>
      </c>
      <c r="E30" s="39">
        <f>IFERROR(INT(TRIM(SUBSTITUTE(VLOOKUP($A30&amp;"*",各都道府県の状況!$A:$I,E$3,FALSE), "※5", ""))), "")</f>
        <v>47233</v>
      </c>
      <c r="F30" s="39">
        <f>IFERROR(INT(TRIM(SUBSTITUTE(VLOOKUP($A30&amp;"*",各都道府県の状況!$A:$I,F$3,FALSE), "※5", ""))), "")</f>
        <v>1753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112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44118</v>
      </c>
      <c r="C31" s="19" t="s">
        <v>41</v>
      </c>
      <c r="D31" s="39">
        <f>IFERROR(INT(TRIM(SUBSTITUTE(VLOOKUP($A31&amp;"*",各都道府県の状況!$A:$I,D$3,FALSE), "※5", ""))), "")</f>
        <v>11310</v>
      </c>
      <c r="E31" s="39">
        <f>IFERROR(INT(TRIM(SUBSTITUTE(VLOOKUP($A31&amp;"*",各都道府県の状況!$A:$I,E$3,FALSE), "※5", ""))), "")</f>
        <v>206198</v>
      </c>
      <c r="F31" s="39">
        <f>IFERROR(INT(TRIM(SUBSTITUTE(VLOOKUP($A31&amp;"*",各都道府県の状況!$A:$I,F$3,FALSE), "※5", ""))), "")</f>
        <v>10623</v>
      </c>
      <c r="G31" s="39">
        <f>IFERROR(INT(TRIM(SUBSTITUTE(VLOOKUP($A31&amp;"*",各都道府県の状況!$A:$I,G$3,FALSE), "※5", ""))), "")</f>
        <v>224</v>
      </c>
      <c r="H31" s="39">
        <f>IFERROR(INT(TRIM(SUBSTITUTE(VLOOKUP($A31&amp;"*",各都道府県の状況!$A:$I,H$3,FALSE), "※5", ""))), "")</f>
        <v>447</v>
      </c>
      <c r="I31" s="39">
        <f>IFERROR(INT(TRIM(SUBSTITUTE(VLOOKUP($A31&amp;"*",各都道府県の状況!$A:$I,I$3,FALSE), "※5", ""))), "")</f>
        <v>21</v>
      </c>
    </row>
    <row r="32" spans="1:9" x14ac:dyDescent="0.55000000000000004">
      <c r="A32" s="24" t="s">
        <v>256</v>
      </c>
      <c r="B32" s="27">
        <f t="shared" si="0"/>
        <v>44118</v>
      </c>
      <c r="C32" s="19" t="s">
        <v>42</v>
      </c>
      <c r="D32" s="39">
        <f>IFERROR(INT(TRIM(SUBSTITUTE(VLOOKUP($A32&amp;"*",各都道府県の状況!$A:$I,D$3,FALSE), "※5", ""))), "")</f>
        <v>2927</v>
      </c>
      <c r="E32" s="39">
        <f>IFERROR(INT(TRIM(SUBSTITUTE(VLOOKUP($A32&amp;"*",各都道府県の状況!$A:$I,E$3,FALSE), "※5", ""))), "")</f>
        <v>61917</v>
      </c>
      <c r="F32" s="39">
        <f>IFERROR(INT(TRIM(SUBSTITUTE(VLOOKUP($A32&amp;"*",各都道府県の状況!$A:$I,F$3,FALSE), "※5", ""))), "")</f>
        <v>2738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130</v>
      </c>
      <c r="I32" s="39">
        <f>IFERROR(INT(TRIM(SUBSTITUTE(VLOOKUP($A32&amp;"*",各都道府県の状況!$A:$I,I$3,FALSE), "※5", ""))), "")</f>
        <v>13</v>
      </c>
    </row>
    <row r="33" spans="1:9" x14ac:dyDescent="0.55000000000000004">
      <c r="A33" s="24" t="s">
        <v>257</v>
      </c>
      <c r="B33" s="27">
        <f t="shared" si="0"/>
        <v>44118</v>
      </c>
      <c r="C33" s="19" t="s">
        <v>43</v>
      </c>
      <c r="D33" s="39">
        <f>IFERROR(INT(TRIM(SUBSTITUTE(VLOOKUP($A33&amp;"*",各都道府県の状況!$A:$I,D$3,FALSE), "※5", ""))), "")</f>
        <v>605</v>
      </c>
      <c r="E33" s="39">
        <f>IFERROR(INT(TRIM(SUBSTITUTE(VLOOKUP($A33&amp;"*",各都道府県の状況!$A:$I,E$3,FALSE), "※5", ""))), "")</f>
        <v>22780</v>
      </c>
      <c r="F33" s="39">
        <f>IFERROR(INT(TRIM(SUBSTITUTE(VLOOKUP($A33&amp;"*",各都道府県の状況!$A:$I,F$3,FALSE), "※5", ""))), "")</f>
        <v>569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27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44118</v>
      </c>
      <c r="C34" s="19" t="s">
        <v>44</v>
      </c>
      <c r="D34" s="39">
        <f>IFERROR(INT(TRIM(SUBSTITUTE(VLOOKUP($A34&amp;"*",各都道府県の状況!$A:$I,D$3,FALSE), "※5", ""))), "")</f>
        <v>252</v>
      </c>
      <c r="E34" s="39">
        <f>IFERROR(INT(TRIM(SUBSTITUTE(VLOOKUP($A34&amp;"*",各都道府県の状況!$A:$I,E$3,FALSE), "※5", ""))), "")</f>
        <v>9838</v>
      </c>
      <c r="F34" s="39">
        <f>IFERROR(INT(TRIM(SUBSTITUTE(VLOOKUP($A34&amp;"*",各都道府県の状況!$A:$I,F$3,FALSE), "※5", ""))), "")</f>
        <v>235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10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44118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5541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44118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5962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44118</v>
      </c>
      <c r="C37" s="19" t="s">
        <v>47</v>
      </c>
      <c r="D37" s="39">
        <f>IFERROR(INT(TRIM(SUBSTITUTE(VLOOKUP($A37&amp;"*",各都道府県の状況!$A:$I,D$3,FALSE), "※5", ""))), "")</f>
        <v>168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152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8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44118</v>
      </c>
      <c r="C38" s="19" t="s">
        <v>48</v>
      </c>
      <c r="D38" s="39">
        <f>IFERROR(INT(TRIM(SUBSTITUTE(VLOOKUP($A38&amp;"*",各都道府県の状況!$A:$I,D$3,FALSE), "※5", ""))), "")</f>
        <v>642</v>
      </c>
      <c r="E38" s="39">
        <f>IFERROR(INT(TRIM(SUBSTITUTE(VLOOKUP($A38&amp;"*",各都道府県の状況!$A:$I,E$3,FALSE), "※5", ""))), "")</f>
        <v>24784</v>
      </c>
      <c r="F38" s="39">
        <f>IFERROR(INT(TRIM(SUBSTITUTE(VLOOKUP($A38&amp;"*",各都道府県の状況!$A:$I,F$3,FALSE), "※5", ""))), "")</f>
        <v>594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45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44118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10742</v>
      </c>
      <c r="F39" s="39">
        <f>IFERROR(INT(TRIM(SUBSTITUTE(VLOOKUP($A39&amp;"*",各都道府県の状況!$A:$I,F$3,FALSE), "※5", ""))), "")</f>
        <v>199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8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44118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7122</v>
      </c>
      <c r="F40" s="39">
        <f>IFERROR(INT(TRIM(SUBSTITUTE(VLOOKUP($A40&amp;"*",各都道府県の状況!$A:$I,F$3,FALSE), "※5", ""))), "")</f>
        <v>140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44118</v>
      </c>
      <c r="C41" s="19" t="s">
        <v>51</v>
      </c>
      <c r="D41" s="39">
        <f>IFERROR(INT(TRIM(SUBSTITUTE(VLOOKUP($A41&amp;"*",各都道府県の状況!$A:$I,D$3,FALSE), "※5", ""))), "")</f>
        <v>96</v>
      </c>
      <c r="E41" s="39">
        <f>IFERROR(INT(TRIM(SUBSTITUTE(VLOOKUP($A41&amp;"*",各都道府県の状況!$A:$I,E$3,FALSE), "※5", ""))), "")</f>
        <v>11948</v>
      </c>
      <c r="F41" s="39">
        <f>IFERROR(INT(TRIM(SUBSTITUTE(VLOOKUP($A41&amp;"*",各都道府県の状況!$A:$I,F$3,FALSE), "※5", ""))), "")</f>
        <v>91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44118</v>
      </c>
      <c r="C42" s="19" t="s">
        <v>52</v>
      </c>
      <c r="D42" s="39">
        <f>IFERROR(INT(TRIM(SUBSTITUTE(VLOOKUP($A42&amp;"*",各都道府県の状況!$A:$I,D$3,FALSE), "※5", ""))), "")</f>
        <v>115</v>
      </c>
      <c r="E42" s="39">
        <f>IFERROR(INT(TRIM(SUBSTITUTE(VLOOKUP($A42&amp;"*",各都道府県の状況!$A:$I,E$3,FALSE), "※5", ""))), "")</f>
        <v>4204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44118</v>
      </c>
      <c r="C43" s="19" t="s">
        <v>169</v>
      </c>
      <c r="D43" s="39">
        <f>IFERROR(INT(TRIM(SUBSTITUTE(VLOOKUP($A43&amp;"*",各都道府県の状況!$A:$I,D$3,FALSE), "※5", ""))), "")</f>
        <v>139</v>
      </c>
      <c r="E43" s="39">
        <f>IFERROR(INT(TRIM(SUBSTITUTE(VLOOKUP($A43&amp;"*",各都道府県の状況!$A:$I,E$3,FALSE), "※5", ""))), "")</f>
        <v>3554</v>
      </c>
      <c r="F43" s="39">
        <f>IFERROR(INT(TRIM(SUBSTITUTE(VLOOKUP($A43&amp;"*",各都道府県の状況!$A:$I,F$3,FALSE), "※5", ""))), "")</f>
        <v>134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44118</v>
      </c>
      <c r="C44" s="19" t="s">
        <v>53</v>
      </c>
      <c r="D44" s="39">
        <f>IFERROR(INT(TRIM(SUBSTITUTE(VLOOKUP($A44&amp;"*",各都道府県の状況!$A:$I,D$3,FALSE), "※5", ""))), "")</f>
        <v>5112</v>
      </c>
      <c r="E44" s="39">
        <f>IFERROR(INT(TRIM(SUBSTITUTE(VLOOKUP($A44&amp;"*",各都道府県の状況!$A:$I,E$3,FALSE), "※5", ""))), "")</f>
        <v>147207</v>
      </c>
      <c r="F44" s="39">
        <f>IFERROR(INT(TRIM(SUBSTITUTE(VLOOKUP($A44&amp;"*",各都道府県の状況!$A:$I,F$3,FALSE), "※5", ""))), "")</f>
        <v>4943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70</v>
      </c>
      <c r="I44" s="39">
        <f>IFERROR(INT(TRIM(SUBSTITUTE(VLOOKUP($A44&amp;"*",各都道府県の状況!$A:$I,I$3,FALSE), "※5", ""))), "")</f>
        <v>7</v>
      </c>
    </row>
    <row r="45" spans="1:9" x14ac:dyDescent="0.55000000000000004">
      <c r="A45" s="24" t="s">
        <v>267</v>
      </c>
      <c r="B45" s="27">
        <f t="shared" si="0"/>
        <v>44118</v>
      </c>
      <c r="C45" s="19" t="s">
        <v>54</v>
      </c>
      <c r="D45" s="39">
        <f>IFERROR(INT(TRIM(SUBSTITUTE(VLOOKUP($A45&amp;"*",各都道府県の状況!$A:$I,D$3,FALSE), "※5", ""))), "")</f>
        <v>249</v>
      </c>
      <c r="E45" s="39">
        <f>IFERROR(INT(TRIM(SUBSTITUTE(VLOOKUP($A45&amp;"*",各都道府県の状況!$A:$I,E$3,FALSE), "※5", ""))), "")</f>
        <v>6335</v>
      </c>
      <c r="F45" s="39">
        <f>IFERROR(INT(TRIM(SUBSTITUTE(VLOOKUP($A45&amp;"*",各都道府県の状況!$A:$I,F$3,FALSE), "※5", ""))), "")</f>
        <v>248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44118</v>
      </c>
      <c r="C46" s="19" t="s">
        <v>55</v>
      </c>
      <c r="D46" s="39">
        <f>IFERROR(INT(TRIM(SUBSTITUTE(VLOOKUP($A46&amp;"*",各都道府県の状況!$A:$I,D$3,FALSE), "※5", ""))), "")</f>
        <v>241</v>
      </c>
      <c r="E46" s="39">
        <f>IFERROR(INT(TRIM(SUBSTITUTE(VLOOKUP($A46&amp;"*",各都道府県の状況!$A:$I,E$3,FALSE), "※5", ""))), "")</f>
        <v>20360</v>
      </c>
      <c r="F46" s="39">
        <f>IFERROR(INT(TRIM(SUBSTITUTE(VLOOKUP($A46&amp;"*",各都道府県の状況!$A:$I,F$3,FALSE), "※5", ""))), "")</f>
        <v>233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44118</v>
      </c>
      <c r="C47" s="19" t="s">
        <v>56</v>
      </c>
      <c r="D47" s="39">
        <f>IFERROR(INT(TRIM(SUBSTITUTE(VLOOKUP($A47&amp;"*",各都道府県の状況!$A:$I,D$3,FALSE), "※5", ""))), "")</f>
        <v>720</v>
      </c>
      <c r="E47" s="39">
        <f>IFERROR(INT(TRIM(SUBSTITUTE(VLOOKUP($A47&amp;"*",各都道府県の状況!$A:$I,E$3,FALSE), "※5", ""))), "")</f>
        <v>18020</v>
      </c>
      <c r="F47" s="39">
        <f>IFERROR(INT(TRIM(SUBSTITUTE(VLOOKUP($A47&amp;"*",各都道府県の状況!$A:$I,F$3,FALSE), "※5", ""))), "")</f>
        <v>615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70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44118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18654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44118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8692</v>
      </c>
      <c r="F49" s="39">
        <f>IFERROR(INT(TRIM(SUBSTITUTE(VLOOKUP($A49&amp;"*",各都道府県の状況!$A:$I,F$3,FALSE), "※5", ""))), "")</f>
        <v>344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44118</v>
      </c>
      <c r="C50" s="19" t="s">
        <v>59</v>
      </c>
      <c r="D50" s="39">
        <f>IFERROR(INT(TRIM(SUBSTITUTE(VLOOKUP($A50&amp;"*",各都道府県の状況!$A:$I,D$3,FALSE), "※5", ""))), "")</f>
        <v>456</v>
      </c>
      <c r="E50" s="39">
        <f>IFERROR(INT(TRIM(SUBSTITUTE(VLOOKUP($A50&amp;"*",各都道府県の状況!$A:$I,E$3,FALSE), "※5", ""))), "")</f>
        <v>21051</v>
      </c>
      <c r="F50" s="39">
        <f>IFERROR(INT(TRIM(SUBSTITUTE(VLOOKUP($A50&amp;"*",各都道府県の状況!$A:$I,F$3,FALSE), "※5", ""))), "")</f>
        <v>432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24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44118</v>
      </c>
      <c r="C51" s="19" t="s">
        <v>60</v>
      </c>
      <c r="D51" s="39">
        <f>IFERROR(INT(TRIM(SUBSTITUTE(VLOOKUP($A51&amp;"*",各都道府県の状況!$A:$I,D$3,FALSE), "※5", ""))), "")</f>
        <v>2787</v>
      </c>
      <c r="E51" s="39">
        <f>IFERROR(INT(TRIM(SUBSTITUTE(VLOOKUP($A51&amp;"*",各都道府県の状況!$A:$I,E$3,FALSE), "※5", ""))), "")</f>
        <v>45430</v>
      </c>
      <c r="F51" s="39">
        <f>IFERROR(INT(TRIM(SUBSTITUTE(VLOOKUP($A51&amp;"*",各都道府県の状況!$A:$I,F$3,FALSE), "※5", ""))), "")</f>
        <v>2500</v>
      </c>
      <c r="G51" s="39">
        <f>IFERROR(INT(TRIM(SUBSTITUTE(VLOOKUP($A51&amp;"*",各都道府県の状況!$A:$I,G$3,FALSE), "※5", ""))), "")</f>
        <v>51</v>
      </c>
      <c r="H51" s="39">
        <f>IFERROR(INT(TRIM(SUBSTITUTE(VLOOKUP($A51&amp;"*",各都道府県の状況!$A:$I,H$3,FALSE), "※5", ""))), "")</f>
        <v>240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2410</v>
      </c>
      <c r="D6" s="62">
        <v>66373</v>
      </c>
      <c r="E6" s="63">
        <v>207</v>
      </c>
      <c r="F6" s="63">
        <v>1</v>
      </c>
      <c r="G6" s="62">
        <v>2096</v>
      </c>
      <c r="H6" s="63">
        <v>107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41</v>
      </c>
      <c r="D7" s="62">
        <v>2720</v>
      </c>
      <c r="E7" s="63">
        <v>4</v>
      </c>
      <c r="F7" s="63">
        <v>0</v>
      </c>
      <c r="G7" s="63">
        <v>36</v>
      </c>
      <c r="H7" s="63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25</v>
      </c>
      <c r="D8" s="62">
        <v>4715</v>
      </c>
      <c r="E8" s="63">
        <v>2</v>
      </c>
      <c r="F8" s="63">
        <v>0</v>
      </c>
      <c r="G8" s="63">
        <v>23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499</v>
      </c>
      <c r="D9" s="62">
        <v>11735</v>
      </c>
      <c r="E9" s="63">
        <v>45</v>
      </c>
      <c r="F9" s="63">
        <v>1</v>
      </c>
      <c r="G9" s="63">
        <v>452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59</v>
      </c>
      <c r="D10" s="62">
        <v>2349</v>
      </c>
      <c r="E10" s="63">
        <v>1</v>
      </c>
      <c r="F10" s="63">
        <v>0</v>
      </c>
      <c r="G10" s="63">
        <v>58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81</v>
      </c>
      <c r="D11" s="62">
        <v>5319</v>
      </c>
      <c r="E11" s="63">
        <v>3</v>
      </c>
      <c r="F11" s="63">
        <v>0</v>
      </c>
      <c r="G11" s="63">
        <v>77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324</v>
      </c>
      <c r="D12" s="62">
        <v>23712</v>
      </c>
      <c r="E12" s="63">
        <v>69</v>
      </c>
      <c r="F12" s="63">
        <v>3</v>
      </c>
      <c r="G12" s="63">
        <v>250</v>
      </c>
      <c r="H12" s="63">
        <v>5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715</v>
      </c>
      <c r="D13" s="62">
        <v>13091</v>
      </c>
      <c r="E13" s="63">
        <v>39</v>
      </c>
      <c r="F13" s="63">
        <v>4</v>
      </c>
      <c r="G13" s="63">
        <v>658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452</v>
      </c>
      <c r="D14" s="62">
        <v>33701</v>
      </c>
      <c r="E14" s="63">
        <v>15</v>
      </c>
      <c r="F14" s="63">
        <v>0</v>
      </c>
      <c r="G14" s="63">
        <v>431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763</v>
      </c>
      <c r="D15" s="62">
        <v>25758</v>
      </c>
      <c r="E15" s="63">
        <v>37</v>
      </c>
      <c r="F15" s="63">
        <v>4</v>
      </c>
      <c r="G15" s="63">
        <v>707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5177</v>
      </c>
      <c r="D16" s="62">
        <v>160093</v>
      </c>
      <c r="E16" s="63">
        <v>401</v>
      </c>
      <c r="F16" s="63">
        <v>9</v>
      </c>
      <c r="G16" s="62">
        <v>4674</v>
      </c>
      <c r="H16" s="63">
        <v>102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4377</v>
      </c>
      <c r="D17" s="62">
        <v>107131</v>
      </c>
      <c r="E17" s="63">
        <v>317</v>
      </c>
      <c r="F17" s="63">
        <v>12</v>
      </c>
      <c r="G17" s="62">
        <v>3986</v>
      </c>
      <c r="H17" s="63">
        <v>74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28136</v>
      </c>
      <c r="D18" s="62">
        <v>520982</v>
      </c>
      <c r="E18" s="62">
        <v>1865</v>
      </c>
      <c r="F18" s="63">
        <v>25</v>
      </c>
      <c r="G18" s="62">
        <v>25846</v>
      </c>
      <c r="H18" s="63">
        <v>425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7679</v>
      </c>
      <c r="D19" s="62">
        <v>174913</v>
      </c>
      <c r="E19" s="63">
        <v>515</v>
      </c>
      <c r="F19" s="63">
        <v>17</v>
      </c>
      <c r="G19" s="62">
        <v>7011</v>
      </c>
      <c r="H19" s="63">
        <v>153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179</v>
      </c>
      <c r="D20" s="62">
        <v>16561</v>
      </c>
      <c r="E20" s="63">
        <v>6</v>
      </c>
      <c r="F20" s="63">
        <v>0</v>
      </c>
      <c r="G20" s="63">
        <v>173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422</v>
      </c>
      <c r="D21" s="62">
        <v>13702</v>
      </c>
      <c r="E21" s="63">
        <v>2</v>
      </c>
      <c r="F21" s="63">
        <v>0</v>
      </c>
      <c r="G21" s="63">
        <v>394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786</v>
      </c>
      <c r="D22" s="62">
        <v>14881</v>
      </c>
      <c r="E22" s="63">
        <v>21</v>
      </c>
      <c r="F22" s="63">
        <v>0</v>
      </c>
      <c r="G22" s="63">
        <v>718</v>
      </c>
      <c r="H22" s="63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249</v>
      </c>
      <c r="D23" s="62">
        <v>10299</v>
      </c>
      <c r="E23" s="63">
        <v>4</v>
      </c>
      <c r="F23" s="63">
        <v>0</v>
      </c>
      <c r="G23" s="63">
        <v>234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199</v>
      </c>
      <c r="D24" s="62">
        <v>11097</v>
      </c>
      <c r="E24" s="63">
        <v>3</v>
      </c>
      <c r="F24" s="63">
        <v>1</v>
      </c>
      <c r="G24" s="63">
        <v>190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320</v>
      </c>
      <c r="D25" s="62">
        <v>20539</v>
      </c>
      <c r="E25" s="63">
        <v>4</v>
      </c>
      <c r="F25" s="63">
        <v>0</v>
      </c>
      <c r="G25" s="63">
        <v>315</v>
      </c>
      <c r="H25" s="63">
        <v>3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638</v>
      </c>
      <c r="D26" s="62">
        <v>24608</v>
      </c>
      <c r="E26" s="63">
        <v>10</v>
      </c>
      <c r="F26" s="63">
        <v>1</v>
      </c>
      <c r="G26" s="63">
        <v>618</v>
      </c>
      <c r="H26" s="63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568</v>
      </c>
      <c r="D27" s="62">
        <v>38416</v>
      </c>
      <c r="E27" s="63">
        <v>10</v>
      </c>
      <c r="F27" s="63">
        <v>0</v>
      </c>
      <c r="G27" s="63">
        <v>556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5581</v>
      </c>
      <c r="D28" s="62">
        <v>86751</v>
      </c>
      <c r="E28" s="63">
        <v>232</v>
      </c>
      <c r="F28" s="63">
        <v>10</v>
      </c>
      <c r="G28" s="62">
        <v>5258</v>
      </c>
      <c r="H28" s="63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542</v>
      </c>
      <c r="D29" s="62">
        <v>14421</v>
      </c>
      <c r="E29" s="63">
        <v>23</v>
      </c>
      <c r="F29" s="63">
        <v>0</v>
      </c>
      <c r="G29" s="63">
        <v>512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519</v>
      </c>
      <c r="D30" s="62">
        <v>13160</v>
      </c>
      <c r="E30" s="63">
        <v>15</v>
      </c>
      <c r="F30" s="63">
        <v>0</v>
      </c>
      <c r="G30" s="63">
        <v>496</v>
      </c>
      <c r="H30" s="63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1892</v>
      </c>
      <c r="D31" s="62">
        <v>47233</v>
      </c>
      <c r="E31" s="63">
        <v>112</v>
      </c>
      <c r="F31" s="63">
        <v>1</v>
      </c>
      <c r="G31" s="62">
        <v>1753</v>
      </c>
      <c r="H31" s="63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11310</v>
      </c>
      <c r="D32" s="62">
        <v>206198</v>
      </c>
      <c r="E32" s="63">
        <v>447</v>
      </c>
      <c r="F32" s="63">
        <v>21</v>
      </c>
      <c r="G32" s="62">
        <v>10623</v>
      </c>
      <c r="H32" s="63">
        <v>224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2927</v>
      </c>
      <c r="D33" s="62">
        <v>61917</v>
      </c>
      <c r="E33" s="63">
        <v>130</v>
      </c>
      <c r="F33" s="63">
        <v>13</v>
      </c>
      <c r="G33" s="62">
        <v>2738</v>
      </c>
      <c r="H33" s="63">
        <v>59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605</v>
      </c>
      <c r="D34" s="62">
        <v>22780</v>
      </c>
      <c r="E34" s="63">
        <v>27</v>
      </c>
      <c r="F34" s="63">
        <v>1</v>
      </c>
      <c r="G34" s="63">
        <v>569</v>
      </c>
      <c r="H34" s="63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252</v>
      </c>
      <c r="D35" s="62">
        <v>9838</v>
      </c>
      <c r="E35" s="63">
        <v>10</v>
      </c>
      <c r="F35" s="63">
        <v>1</v>
      </c>
      <c r="G35" s="63">
        <v>235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36</v>
      </c>
      <c r="D36" s="62">
        <v>5541</v>
      </c>
      <c r="E36" s="63">
        <v>1</v>
      </c>
      <c r="F36" s="63">
        <v>0</v>
      </c>
      <c r="G36" s="63">
        <v>35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140</v>
      </c>
      <c r="D37" s="62">
        <v>5962</v>
      </c>
      <c r="E37" s="63">
        <v>0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168</v>
      </c>
      <c r="D38" s="62">
        <v>8654</v>
      </c>
      <c r="E38" s="63">
        <v>8</v>
      </c>
      <c r="F38" s="63">
        <v>3</v>
      </c>
      <c r="G38" s="63">
        <v>152</v>
      </c>
      <c r="H38" s="63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642</v>
      </c>
      <c r="D39" s="62">
        <v>24784</v>
      </c>
      <c r="E39" s="63">
        <v>45</v>
      </c>
      <c r="F39" s="63">
        <v>1</v>
      </c>
      <c r="G39" s="63">
        <v>594</v>
      </c>
      <c r="H39" s="63">
        <v>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209</v>
      </c>
      <c r="D40" s="62">
        <v>10742</v>
      </c>
      <c r="E40" s="63">
        <v>8</v>
      </c>
      <c r="F40" s="63">
        <v>1</v>
      </c>
      <c r="G40" s="63">
        <v>199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149</v>
      </c>
      <c r="D41" s="62">
        <v>7122</v>
      </c>
      <c r="E41" s="63">
        <v>0</v>
      </c>
      <c r="F41" s="63">
        <v>0</v>
      </c>
      <c r="G41" s="63">
        <v>140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96</v>
      </c>
      <c r="D42" s="62">
        <v>11948</v>
      </c>
      <c r="E42" s="63">
        <v>3</v>
      </c>
      <c r="F42" s="63">
        <v>0</v>
      </c>
      <c r="G42" s="63">
        <v>91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115</v>
      </c>
      <c r="D43" s="62">
        <v>4204</v>
      </c>
      <c r="E43" s="63">
        <v>1</v>
      </c>
      <c r="F43" s="63">
        <v>0</v>
      </c>
      <c r="G43" s="63">
        <v>108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139</v>
      </c>
      <c r="D44" s="62">
        <v>3554</v>
      </c>
      <c r="E44" s="63">
        <v>1</v>
      </c>
      <c r="F44" s="63">
        <v>0</v>
      </c>
      <c r="G44" s="63">
        <v>134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5112</v>
      </c>
      <c r="D45" s="62">
        <v>147207</v>
      </c>
      <c r="E45" s="63">
        <v>70</v>
      </c>
      <c r="F45" s="63">
        <v>7</v>
      </c>
      <c r="G45" s="62">
        <v>4943</v>
      </c>
      <c r="H45" s="63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249</v>
      </c>
      <c r="D46" s="62">
        <v>6335</v>
      </c>
      <c r="E46" s="63">
        <v>3</v>
      </c>
      <c r="F46" s="63">
        <v>0</v>
      </c>
      <c r="G46" s="63">
        <v>248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241</v>
      </c>
      <c r="D47" s="62">
        <v>20360</v>
      </c>
      <c r="E47" s="63">
        <v>3</v>
      </c>
      <c r="F47" s="63">
        <v>0</v>
      </c>
      <c r="G47" s="63">
        <v>233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720</v>
      </c>
      <c r="D48" s="62">
        <v>18020</v>
      </c>
      <c r="E48" s="63">
        <v>70</v>
      </c>
      <c r="F48" s="63">
        <v>1</v>
      </c>
      <c r="G48" s="63">
        <v>615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158</v>
      </c>
      <c r="D49" s="62">
        <v>18654</v>
      </c>
      <c r="E49" s="63">
        <v>1</v>
      </c>
      <c r="F49" s="63">
        <v>0</v>
      </c>
      <c r="G49" s="63">
        <v>155</v>
      </c>
      <c r="H49" s="63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344</v>
      </c>
      <c r="D50" s="62">
        <v>8692</v>
      </c>
      <c r="E50" s="63">
        <v>0</v>
      </c>
      <c r="F50" s="63">
        <v>0</v>
      </c>
      <c r="G50" s="63">
        <v>344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456</v>
      </c>
      <c r="D51" s="62">
        <v>21051</v>
      </c>
      <c r="E51" s="63">
        <v>24</v>
      </c>
      <c r="F51" s="63">
        <v>0</v>
      </c>
      <c r="G51" s="63">
        <v>432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2787</v>
      </c>
      <c r="D52" s="62">
        <v>45430</v>
      </c>
      <c r="E52" s="63">
        <v>240</v>
      </c>
      <c r="F52" s="63">
        <v>8</v>
      </c>
      <c r="G52" s="62">
        <v>2500</v>
      </c>
      <c r="H52" s="63">
        <v>51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89637</v>
      </c>
      <c r="D54" s="62">
        <v>2133253</v>
      </c>
      <c r="E54" s="62">
        <v>5054</v>
      </c>
      <c r="F54" s="63">
        <v>146</v>
      </c>
      <c r="G54" s="62">
        <v>82899</v>
      </c>
      <c r="H54" s="62">
        <v>1645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2020-10-15T13:03:18Z</dcterms:modified>
</cp:coreProperties>
</file>