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2C91CFA2-9CEB-4FE6-9981-A4974D97462B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<sst xmlns="http://schemas.openxmlformats.org/spreadsheetml/2006/main" count="16004" uniqueCount="343">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</sst>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center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center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38"/>
  <sheetViews>
    <sheetView zoomScaleNormal="100" workbookViewId="0">
      <pane xSplit="1" ySplit="1" topLeftCell="B627" activePane="bottomRight" state="frozen"/>
      <selection activeCell="A8603" sqref="A8603"/>
      <selection pane="topRight" activeCell="A8603" sqref="A8603"/>
      <selection pane="bottomLeft" activeCell="A8603" sqref="A8603"/>
      <selection pane="bottomRight" activeCell="A8603" sqref="A8603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602"/>
  <sheetViews>
    <sheetView workbookViewId="0">
      <pane xSplit="1" ySplit="1" topLeftCell="B8593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603" sqref="A8603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44091</v>
      </c>
      <c r="B3" s="7" t="s">
        <v>6</v>
      </c>
      <c r="C3" s="7">
        <f>IF(C13="", "", C13)</f>
        <v>76135</v>
      </c>
      <c r="D3" s="7">
        <f>IF(B13="", "", B13)</f>
        <v>1594338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6174</v>
      </c>
      <c r="I3" s="7" t="str">
        <f>IF(I13="", "", I13)</f>
        <v/>
      </c>
      <c r="J3" s="7">
        <f t="shared" ref="J3:L3" si="1">IF(J13="", "", J13)</f>
        <v>167</v>
      </c>
      <c r="K3" s="7" t="str">
        <f t="shared" si="1"/>
        <v/>
      </c>
      <c r="L3" s="7" t="str">
        <f t="shared" si="1"/>
        <v/>
      </c>
      <c r="M3" s="7">
        <f>IF(N13="", "", N13)</f>
        <v>68473</v>
      </c>
      <c r="N3" s="7">
        <f>IF(O13="", "", O13)</f>
        <v>1472</v>
      </c>
    </row>
    <row r="4" spans="1:15" x14ac:dyDescent="0.55000000000000004">
      <c r="A4" s="6">
        <f t="shared" ref="A4:A5" si="2">DATE($B$9, $C$9, $D$9)</f>
        <v>44091</v>
      </c>
      <c r="B4" s="7" t="s">
        <v>7</v>
      </c>
      <c r="C4" s="7">
        <f t="shared" ref="C4:C5" si="3">IF(C14="", "", C14)</f>
        <v>859</v>
      </c>
      <c r="D4" s="7">
        <f t="shared" ref="D4:D5" si="4">IF(B14="", "", B14)</f>
        <v>191175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765</v>
      </c>
      <c r="N4" s="7">
        <f t="shared" si="8"/>
        <v>1</v>
      </c>
    </row>
    <row r="5" spans="1:15" x14ac:dyDescent="0.55000000000000004">
      <c r="A5" s="6">
        <f t="shared" si="2"/>
        <v>44091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9</v>
      </c>
      <c r="D9" s="9">
        <v>17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1594338</v>
      </c>
      <c r="C13" s="9">
        <v>76135</v>
      </c>
      <c r="D13" s="8"/>
      <c r="E13" s="8"/>
      <c r="F13" s="8"/>
      <c r="G13" s="8"/>
      <c r="H13" s="9">
        <v>6174</v>
      </c>
      <c r="I13" s="8"/>
      <c r="J13" s="9">
        <v>167</v>
      </c>
      <c r="K13" s="8"/>
      <c r="L13" s="8"/>
      <c r="M13" s="31">
        <f>F13</f>
        <v>0</v>
      </c>
      <c r="N13" s="9">
        <v>68473</v>
      </c>
      <c r="O13" s="9">
        <v>1472</v>
      </c>
    </row>
    <row r="14" spans="1:15" x14ac:dyDescent="0.55000000000000004">
      <c r="A14" s="7" t="s">
        <v>64</v>
      </c>
      <c r="B14" s="9">
        <v>191175</v>
      </c>
      <c r="C14" s="9">
        <v>859</v>
      </c>
      <c r="D14" s="8"/>
      <c r="E14" s="8"/>
      <c r="F14" s="8"/>
      <c r="G14" s="8"/>
      <c r="H14" s="9">
        <v>93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765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1786342</v>
      </c>
      <c r="C16" s="7">
        <f t="shared" ref="C16:O16" si="13">SUM(C13:C15)</f>
        <v>77009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6267</v>
      </c>
      <c r="I16" s="7">
        <f t="shared" si="13"/>
        <v>0</v>
      </c>
      <c r="J16" s="7">
        <f t="shared" si="13"/>
        <v>167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69253</v>
      </c>
      <c r="O16" s="7">
        <f t="shared" si="13"/>
        <v>1473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16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44090</v>
      </c>
      <c r="C5" s="28" t="s">
        <v>17</v>
      </c>
      <c r="D5" s="39">
        <f>IFERROR(INT(TRIM(SUBSTITUTE(VLOOKUP($A5&amp;"*",各都道府県の状況!$A:$I,D$3,FALSE), "※5", ""))), "")</f>
        <v>1892</v>
      </c>
      <c r="E5" s="39">
        <f>IFERROR(INT(TRIM(SUBSTITUTE(VLOOKUP($A5&amp;"*",各都道府県の状況!$A:$I,E$3,FALSE), "※5", ""))), "")</f>
        <v>50527</v>
      </c>
      <c r="F5" s="39">
        <f>IFERROR(INT(TRIM(SUBSTITUTE(VLOOKUP($A5&amp;"*",各都道府県の状況!$A:$I,F$3,FALSE), "※5", ""))), "")</f>
        <v>1724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62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44090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2247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44090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3759</v>
      </c>
      <c r="F7" s="39">
        <f>IFERROR(INT(TRIM(SUBSTITUTE(VLOOKUP($A7&amp;"*",各都道府県の状況!$A:$I,F$3,FALSE), "※5", ""))), "")</f>
        <v>22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44090</v>
      </c>
      <c r="C8" s="19" t="s">
        <v>20</v>
      </c>
      <c r="D8" s="39">
        <f>IFERROR(INT(TRIM(SUBSTITUTE(VLOOKUP($A8&amp;"*",各都道府県の状況!$A:$I,D$3,FALSE), "※5", ""))), "")</f>
        <v>331</v>
      </c>
      <c r="E8" s="39">
        <f>IFERROR(INT(TRIM(SUBSTITUTE(VLOOKUP($A8&amp;"*",各都道府県の状況!$A:$I,E$3,FALSE), "※5", ""))), "")</f>
        <v>9138</v>
      </c>
      <c r="F8" s="39">
        <f>IFERROR(INT(TRIM(SUBSTITUTE(VLOOKUP($A8&amp;"*",各都道府県の状況!$A:$I,F$3,FALSE), "※5", ""))), "")</f>
        <v>247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82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44090</v>
      </c>
      <c r="C9" s="19" t="s">
        <v>21</v>
      </c>
      <c r="D9" s="39">
        <f>IFERROR(INT(TRIM(SUBSTITUTE(VLOOKUP($A9&amp;"*",各都道府県の状況!$A:$I,D$3,FALSE), "※5", ""))), "")</f>
        <v>51</v>
      </c>
      <c r="E9" s="39">
        <f>IFERROR(INT(TRIM(SUBSTITUTE(VLOOKUP($A9&amp;"*",各都道府県の状況!$A:$I,E$3,FALSE), "※5", ""))), "")</f>
        <v>1892</v>
      </c>
      <c r="F9" s="39">
        <f>IFERROR(INT(TRIM(SUBSTITUTE(VLOOKUP($A9&amp;"*",各都道府県の状況!$A:$I,F$3,FALSE), "※5", ""))), "")</f>
        <v>50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44090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5011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44090</v>
      </c>
      <c r="C11" s="19" t="s">
        <v>62</v>
      </c>
      <c r="D11" s="39">
        <f>IFERROR(INT(TRIM(SUBSTITUTE(VLOOKUP($A11&amp;"*",各都道府県の状況!$A:$I,D$3,FALSE), "※5", ""))), "")</f>
        <v>217</v>
      </c>
      <c r="E11" s="39">
        <f>IFERROR(INT(TRIM(SUBSTITUTE(VLOOKUP($A11&amp;"*",各都道府県の状況!$A:$I,E$3,FALSE), "※5", ""))), "")</f>
        <v>17695</v>
      </c>
      <c r="F11" s="39">
        <f>IFERROR(INT(TRIM(SUBSTITUTE(VLOOKUP($A11&amp;"*",各都道府県の状況!$A:$I,F$3,FALSE), "※5", ""))), "")</f>
        <v>172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45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44090</v>
      </c>
      <c r="C12" s="19" t="s">
        <v>23</v>
      </c>
      <c r="D12" s="39">
        <f>IFERROR(INT(TRIM(SUBSTITUTE(VLOOKUP($A12&amp;"*",各都道府県の状況!$A:$I,D$3,FALSE), "※5", ""))), "")</f>
        <v>618</v>
      </c>
      <c r="E12" s="39">
        <f>IFERROR(INT(TRIM(SUBSTITUTE(VLOOKUP($A12&amp;"*",各都道府県の状況!$A:$I,E$3,FALSE), "※5", ""))), "")</f>
        <v>11944</v>
      </c>
      <c r="F12" s="39">
        <f>IFERROR(INT(TRIM(SUBSTITUTE(VLOOKUP($A12&amp;"*",各都道府県の状況!$A:$I,F$3,FALSE), "※5", ""))), "")</f>
        <v>553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49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44090</v>
      </c>
      <c r="C13" s="19" t="s">
        <v>24</v>
      </c>
      <c r="D13" s="39">
        <f>IFERROR(INT(TRIM(SUBSTITUTE(VLOOKUP($A13&amp;"*",各都道府県の状況!$A:$I,D$3,FALSE), "※5", ""))), "")</f>
        <v>369</v>
      </c>
      <c r="E13" s="39">
        <f>IFERROR(INT(TRIM(SUBSTITUTE(VLOOKUP($A13&amp;"*",各都道府県の状況!$A:$I,E$3,FALSE), "※5", ""))), "")</f>
        <v>26252</v>
      </c>
      <c r="F13" s="39">
        <f>IFERROR(INT(TRIM(SUBSTITUTE(VLOOKUP($A13&amp;"*",各都道府県の状況!$A:$I,F$3,FALSE), "※5", ""))), "")</f>
        <v>304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63</v>
      </c>
      <c r="I13" s="39">
        <f>IFERROR(INT(TRIM(SUBSTITUTE(VLOOKUP($A13&amp;"*",各都道府県の状況!$A:$I,I$3,FALSE), "※5", ""))), "")</f>
        <v>2</v>
      </c>
    </row>
    <row r="14" spans="1:10" x14ac:dyDescent="0.55000000000000004">
      <c r="A14" s="24" t="s">
        <v>238</v>
      </c>
      <c r="B14" s="27">
        <f t="shared" si="0"/>
        <v>44090</v>
      </c>
      <c r="C14" s="19" t="s">
        <v>25</v>
      </c>
      <c r="D14" s="39">
        <f>IFERROR(INT(TRIM(SUBSTITUTE(VLOOKUP($A14&amp;"*",各都道府県の状況!$A:$I,D$3,FALSE), "※5", ""))), "")</f>
        <v>591</v>
      </c>
      <c r="E14" s="39">
        <f>IFERROR(INT(TRIM(SUBSTITUTE(VLOOKUP($A14&amp;"*",各都道府県の状況!$A:$I,E$3,FALSE), "※5", ""))), "")</f>
        <v>18160</v>
      </c>
      <c r="F14" s="39">
        <f>IFERROR(INT(TRIM(SUBSTITUTE(VLOOKUP($A14&amp;"*",各都道府県の状況!$A:$I,F$3,FALSE), "※5", ""))), "")</f>
        <v>453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95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44090</v>
      </c>
      <c r="C15" s="19" t="s">
        <v>26</v>
      </c>
      <c r="D15" s="39">
        <f>IFERROR(INT(TRIM(SUBSTITUTE(VLOOKUP($A15&amp;"*",各都道府県の状況!$A:$I,D$3,FALSE), "※5", ""))), "")</f>
        <v>4349</v>
      </c>
      <c r="E15" s="39">
        <f>IFERROR(INT(TRIM(SUBSTITUTE(VLOOKUP($A15&amp;"*",各都道府県の状況!$A:$I,E$3,FALSE), "※5", ""))), "")</f>
        <v>128883</v>
      </c>
      <c r="F15" s="39">
        <f>IFERROR(INT(TRIM(SUBSTITUTE(VLOOKUP($A15&amp;"*",各都道府県の状況!$A:$I,F$3,FALSE), "※5", ""))), "")</f>
        <v>3960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292</v>
      </c>
      <c r="I15" s="39">
        <f>IFERROR(INT(TRIM(SUBSTITUTE(VLOOKUP($A15&amp;"*",各都道府県の状況!$A:$I,I$3,FALSE), "※5", ""))), "")</f>
        <v>8</v>
      </c>
    </row>
    <row r="16" spans="1:10" x14ac:dyDescent="0.55000000000000004">
      <c r="A16" s="24" t="s">
        <v>240</v>
      </c>
      <c r="B16" s="27">
        <f t="shared" si="0"/>
        <v>44090</v>
      </c>
      <c r="C16" s="19" t="s">
        <v>27</v>
      </c>
      <c r="D16" s="39">
        <f>IFERROR(INT(TRIM(SUBSTITUTE(VLOOKUP($A16&amp;"*",各都道府県の状況!$A:$I,D$3,FALSE), "※5", ""))), "")</f>
        <v>3483</v>
      </c>
      <c r="E16" s="39">
        <f>IFERROR(INT(TRIM(SUBSTITUTE(VLOOKUP($A16&amp;"*",各都道府県の状況!$A:$I,E$3,FALSE), "※5", ""))), "")</f>
        <v>70565</v>
      </c>
      <c r="F16" s="39">
        <f>IFERROR(INT(TRIM(SUBSTITUTE(VLOOKUP($A16&amp;"*",各都道府県の状況!$A:$I,F$3,FALSE), "※5", ""))), "")</f>
        <v>3120</v>
      </c>
      <c r="G16" s="39">
        <f>IFERROR(INT(TRIM(SUBSTITUTE(VLOOKUP($A16&amp;"*",各都道府県の状況!$A:$I,G$3,FALSE), "※5", ""))), "")</f>
        <v>67</v>
      </c>
      <c r="H16" s="39">
        <f>IFERROR(INT(TRIM(SUBSTITUTE(VLOOKUP($A16&amp;"*",各都道府県の状況!$A:$I,H$3,FALSE), "※5", ""))), "")</f>
        <v>296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44090</v>
      </c>
      <c r="C17" s="19" t="s">
        <v>28</v>
      </c>
      <c r="D17" s="39">
        <f>IFERROR(INT(TRIM(SUBSTITUTE(VLOOKUP($A17&amp;"*",各都道府県の状況!$A:$I,D$3,FALSE), "※5", ""))), "")</f>
        <v>23437</v>
      </c>
      <c r="E17" s="39">
        <f>IFERROR(INT(TRIM(SUBSTITUTE(VLOOKUP($A17&amp;"*",各都道府県の状況!$A:$I,E$3,FALSE), "※5", ""))), "")</f>
        <v>397811</v>
      </c>
      <c r="F17" s="39">
        <f>IFERROR(INT(TRIM(SUBSTITUTE(VLOOKUP($A17&amp;"*",各都道府県の状況!$A:$I,F$3,FALSE), "※5", ""))), "")</f>
        <v>20837</v>
      </c>
      <c r="G17" s="39">
        <f>IFERROR(INT(TRIM(SUBSTITUTE(VLOOKUP($A17&amp;"*",各都道府県の状況!$A:$I,G$3,FALSE), "※5", ""))), "")</f>
        <v>389</v>
      </c>
      <c r="H17" s="39">
        <f>IFERROR(INT(TRIM(SUBSTITUTE(VLOOKUP($A17&amp;"*",各都道府県の状況!$A:$I,H$3,FALSE), "※5", ""))), "")</f>
        <v>2211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44090</v>
      </c>
      <c r="C18" s="19" t="s">
        <v>29</v>
      </c>
      <c r="D18" s="39">
        <f>IFERROR(INT(TRIM(SUBSTITUTE(VLOOKUP($A18&amp;"*",各都道府県の状況!$A:$I,D$3,FALSE), "※5", ""))), "")</f>
        <v>6112</v>
      </c>
      <c r="E18" s="39">
        <f>IFERROR(INT(TRIM(SUBSTITUTE(VLOOKUP($A18&amp;"*",各都道府県の状況!$A:$I,E$3,FALSE), "※5", ""))), "")</f>
        <v>134316</v>
      </c>
      <c r="F18" s="39">
        <f>IFERROR(INT(TRIM(SUBSTITUTE(VLOOKUP($A18&amp;"*",各都道府県の状況!$A:$I,F$3,FALSE), "※5", ""))), "")</f>
        <v>5371</v>
      </c>
      <c r="G18" s="39">
        <f>IFERROR(INT(TRIM(SUBSTITUTE(VLOOKUP($A18&amp;"*",各都道府県の状況!$A:$I,G$3,FALSE), "※5", ""))), "")</f>
        <v>130</v>
      </c>
      <c r="H18" s="39">
        <f>IFERROR(INT(TRIM(SUBSTITUTE(VLOOKUP($A18&amp;"*",各都道府県の状況!$A:$I,H$3,FALSE), "※5", ""))), "")</f>
        <v>611</v>
      </c>
      <c r="I18" s="39">
        <f>IFERROR(INT(TRIM(SUBSTITUTE(VLOOKUP($A18&amp;"*",各都道府県の状況!$A:$I,I$3,FALSE), "※5", ""))), "")</f>
        <v>27</v>
      </c>
    </row>
    <row r="19" spans="1:9" x14ac:dyDescent="0.55000000000000004">
      <c r="A19" s="24" t="s">
        <v>243</v>
      </c>
      <c r="B19" s="27">
        <f t="shared" si="0"/>
        <v>44090</v>
      </c>
      <c r="C19" s="19" t="s">
        <v>61</v>
      </c>
      <c r="D19" s="39">
        <f>IFERROR(INT(TRIM(SUBSTITUTE(VLOOKUP($A19&amp;"*",各都道府県の状況!$A:$I,D$3,FALSE), "※5", ""))), "")</f>
        <v>153</v>
      </c>
      <c r="E19" s="39">
        <f>IFERROR(INT(TRIM(SUBSTITUTE(VLOOKUP($A19&amp;"*",各都道府県の状況!$A:$I,E$3,FALSE), "※5", ""))), "")</f>
        <v>14164</v>
      </c>
      <c r="F19" s="39">
        <f>IFERROR(INT(TRIM(SUBSTITUTE(VLOOKUP($A19&amp;"*",各都道府県の状況!$A:$I,F$3,FALSE), "※5", ""))), "")</f>
        <v>144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9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44090</v>
      </c>
      <c r="C20" s="19" t="s">
        <v>30</v>
      </c>
      <c r="D20" s="39">
        <f>IFERROR(INT(TRIM(SUBSTITUTE(VLOOKUP($A20&amp;"*",各都道府県の状況!$A:$I,D$3,FALSE), "※5", ""))), "")</f>
        <v>408</v>
      </c>
      <c r="E20" s="39">
        <f>IFERROR(INT(TRIM(SUBSTITUTE(VLOOKUP($A20&amp;"*",各都道府県の状況!$A:$I,E$3,FALSE), "※5", ""))), "")</f>
        <v>11180</v>
      </c>
      <c r="F20" s="39">
        <f>IFERROR(INT(TRIM(SUBSTITUTE(VLOOKUP($A20&amp;"*",各都道府県の状況!$A:$I,F$3,FALSE), "※5", ""))), "")</f>
        <v>371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12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44090</v>
      </c>
      <c r="C21" s="19" t="s">
        <v>31</v>
      </c>
      <c r="D21" s="39">
        <f>IFERROR(INT(TRIM(SUBSTITUTE(VLOOKUP($A21&amp;"*",各都道府県の状況!$A:$I,D$3,FALSE), "※5", ""))), "")</f>
        <v>736</v>
      </c>
      <c r="E21" s="39">
        <f>IFERROR(INT(TRIM(SUBSTITUTE(VLOOKUP($A21&amp;"*",各都道府県の状況!$A:$I,E$3,FALSE), "※5", ""))), "")</f>
        <v>11213</v>
      </c>
      <c r="F21" s="39">
        <f>IFERROR(INT(TRIM(SUBSTITUTE(VLOOKUP($A21&amp;"*",各都道府県の状況!$A:$I,F$3,FALSE), "※5", ""))), "")</f>
        <v>627</v>
      </c>
      <c r="G21" s="39">
        <f>IFERROR(INT(TRIM(SUBSTITUTE(VLOOKUP($A21&amp;"*",各都道府県の状況!$A:$I,G$3,FALSE), "※5", ""))), "")</f>
        <v>44</v>
      </c>
      <c r="H21" s="39">
        <f>IFERROR(INT(TRIM(SUBSTITUTE(VLOOKUP($A21&amp;"*",各都道府県の状況!$A:$I,H$3,FALSE), "※5", ""))), "")</f>
        <v>65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44090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9320</v>
      </c>
      <c r="F22" s="39">
        <f>IFERROR(INT(TRIM(SUBSTITUTE(VLOOKUP($A22&amp;"*",各都道府県の状況!$A:$I,F$3,FALSE), "※5", ""))), "")</f>
        <v>213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21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44090</v>
      </c>
      <c r="C23" s="19" t="s">
        <v>33</v>
      </c>
      <c r="D23" s="39">
        <f>IFERROR(INT(TRIM(SUBSTITUTE(VLOOKUP($A23&amp;"*",各都道府県の状況!$A:$I,D$3,FALSE), "※5", ""))), "")</f>
        <v>179</v>
      </c>
      <c r="E23" s="39">
        <f>IFERROR(INT(TRIM(SUBSTITUTE(VLOOKUP($A23&amp;"*",各都道府県の状況!$A:$I,E$3,FALSE), "※5", ""))), "")</f>
        <v>10186</v>
      </c>
      <c r="F23" s="39">
        <f>IFERROR(INT(TRIM(SUBSTITUTE(VLOOKUP($A23&amp;"*",各都道府県の状況!$A:$I,F$3,FALSE), "※5", ""))), "")</f>
        <v>165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9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44090</v>
      </c>
      <c r="C24" s="19" t="s">
        <v>34</v>
      </c>
      <c r="D24" s="39">
        <f>IFERROR(INT(TRIM(SUBSTITUTE(VLOOKUP($A24&amp;"*",各都道府県の状況!$A:$I,D$3,FALSE), "※5", ""))), "")</f>
        <v>299</v>
      </c>
      <c r="E24" s="39">
        <f>IFERROR(INT(TRIM(SUBSTITUTE(VLOOKUP($A24&amp;"*",各都道府県の状況!$A:$I,E$3,FALSE), "※5", ""))), "")</f>
        <v>17601</v>
      </c>
      <c r="F24" s="39">
        <f>IFERROR(INT(TRIM(SUBSTITUTE(VLOOKUP($A24&amp;"*",各都道府県の状況!$A:$I,F$3,FALSE), "※5", ""))), "")</f>
        <v>288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16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44090</v>
      </c>
      <c r="C25" s="19" t="s">
        <v>35</v>
      </c>
      <c r="D25" s="39">
        <f>IFERROR(INT(TRIM(SUBSTITUTE(VLOOKUP($A25&amp;"*",各都道府県の状況!$A:$I,D$3,FALSE), "※5", ""))), "")</f>
        <v>596</v>
      </c>
      <c r="E25" s="39">
        <f>IFERROR(INT(TRIM(SUBSTITUTE(VLOOKUP($A25&amp;"*",各都道府県の状況!$A:$I,E$3,FALSE), "※5", ""))), "")</f>
        <v>20648</v>
      </c>
      <c r="F25" s="39">
        <f>IFERROR(INT(TRIM(SUBSTITUTE(VLOOKUP($A25&amp;"*",各都道府県の状況!$A:$I,F$3,FALSE), "※5", ""))), "")</f>
        <v>551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35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44090</v>
      </c>
      <c r="C26" s="19" t="s">
        <v>36</v>
      </c>
      <c r="D26" s="39">
        <f>IFERROR(INT(TRIM(SUBSTITUTE(VLOOKUP($A26&amp;"*",各都道府県の状況!$A:$I,D$3,FALSE), "※5", ""))), "")</f>
        <v>509</v>
      </c>
      <c r="E26" s="39">
        <f>IFERROR(INT(TRIM(SUBSTITUTE(VLOOKUP($A26&amp;"*",各都道府県の状況!$A:$I,E$3,FALSE), "※5", ""))), "")</f>
        <v>30701</v>
      </c>
      <c r="F26" s="39">
        <f>IFERROR(INT(TRIM(SUBSTITUTE(VLOOKUP($A26&amp;"*",各都道府県の状況!$A:$I,F$3,FALSE), "※5", ""))), "")</f>
        <v>488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20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44090</v>
      </c>
      <c r="C27" s="19" t="s">
        <v>37</v>
      </c>
      <c r="D27" s="39">
        <f>IFERROR(INT(TRIM(SUBSTITUTE(VLOOKUP($A27&amp;"*",各都道府県の状況!$A:$I,D$3,FALSE), "※5", ""))), "")</f>
        <v>4941</v>
      </c>
      <c r="E27" s="39">
        <f>IFERROR(INT(TRIM(SUBSTITUTE(VLOOKUP($A27&amp;"*",各都道府県の状況!$A:$I,E$3,FALSE), "※5", ""))), "")</f>
        <v>64981</v>
      </c>
      <c r="F27" s="39">
        <f>IFERROR(INT(TRIM(SUBSTITUTE(VLOOKUP($A27&amp;"*",各都道府県の状況!$A:$I,F$3,FALSE), "※5", ""))), "")</f>
        <v>4493</v>
      </c>
      <c r="G27" s="39">
        <f>IFERROR(INT(TRIM(SUBSTITUTE(VLOOKUP($A27&amp;"*",各都道府県の状況!$A:$I,G$3,FALSE), "※5", ""))), "")</f>
        <v>77</v>
      </c>
      <c r="H27" s="39">
        <f>IFERROR(INT(TRIM(SUBSTITUTE(VLOOKUP($A27&amp;"*",各都道府県の状況!$A:$I,H$3,FALSE), "※5", ""))), "")</f>
        <v>371</v>
      </c>
      <c r="I27" s="39">
        <f>IFERROR(INT(TRIM(SUBSTITUTE(VLOOKUP($A27&amp;"*",各都道府県の状況!$A:$I,I$3,FALSE), "※5", ""))), "")</f>
        <v>19</v>
      </c>
    </row>
    <row r="28" spans="1:9" x14ac:dyDescent="0.55000000000000004">
      <c r="A28" s="24" t="s">
        <v>252</v>
      </c>
      <c r="B28" s="26">
        <f t="shared" si="0"/>
        <v>44090</v>
      </c>
      <c r="C28" s="28" t="s">
        <v>38</v>
      </c>
      <c r="D28" s="39">
        <f>IFERROR(INT(TRIM(SUBSTITUTE(VLOOKUP($A28&amp;"*",各都道府県の状況!$A:$I,D$3,FALSE), "※5", ""))), "")</f>
        <v>464</v>
      </c>
      <c r="E28" s="39">
        <f>IFERROR(INT(TRIM(SUBSTITUTE(VLOOKUP($A28&amp;"*",各都道府県の状況!$A:$I,E$3,FALSE), "※5", ""))), "")</f>
        <v>11392</v>
      </c>
      <c r="F28" s="39">
        <f>IFERROR(INT(TRIM(SUBSTITUTE(VLOOKUP($A28&amp;"*",各都道府県の状況!$A:$I,F$3,FALSE), "※5", ""))), "")</f>
        <v>378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81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44090</v>
      </c>
      <c r="C29" s="19" t="s">
        <v>39</v>
      </c>
      <c r="D29" s="39">
        <f>IFERROR(INT(TRIM(SUBSTITUTE(VLOOKUP($A29&amp;"*",各都道府県の状況!$A:$I,D$3,FALSE), "※5", ""))), "")</f>
        <v>474</v>
      </c>
      <c r="E29" s="39">
        <f>IFERROR(INT(TRIM(SUBSTITUTE(VLOOKUP($A29&amp;"*",各都道府県の状況!$A:$I,E$3,FALSE), "※5", ""))), "")</f>
        <v>10783</v>
      </c>
      <c r="F29" s="39">
        <f>IFERROR(INT(TRIM(SUBSTITUTE(VLOOKUP($A29&amp;"*",各都道府県の状況!$A:$I,F$3,FALSE), "※5", ""))), "")</f>
        <v>439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28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44090</v>
      </c>
      <c r="C30" s="19" t="s">
        <v>40</v>
      </c>
      <c r="D30" s="39">
        <f>IFERROR(INT(TRIM(SUBSTITUTE(VLOOKUP($A30&amp;"*",各都道府県の状況!$A:$I,D$3,FALSE), "※5", ""))), "")</f>
        <v>1641</v>
      </c>
      <c r="E30" s="39">
        <f>IFERROR(INT(TRIM(SUBSTITUTE(VLOOKUP($A30&amp;"*",各都道府県の状況!$A:$I,E$3,FALSE), "※5", ""))), "")</f>
        <v>37313</v>
      </c>
      <c r="F30" s="39">
        <f>IFERROR(INT(TRIM(SUBSTITUTE(VLOOKUP($A30&amp;"*",各都道府県の状況!$A:$I,F$3,FALSE), "※5", ""))), "")</f>
        <v>1537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79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44090</v>
      </c>
      <c r="C31" s="19" t="s">
        <v>41</v>
      </c>
      <c r="D31" s="39">
        <f>IFERROR(INT(TRIM(SUBSTITUTE(VLOOKUP($A31&amp;"*",各都道府県の状況!$A:$I,D$3,FALSE), "※5", ""))), "")</f>
        <v>9803</v>
      </c>
      <c r="E31" s="39">
        <f>IFERROR(INT(TRIM(SUBSTITUTE(VLOOKUP($A31&amp;"*",各都道府県の状況!$A:$I,E$3,FALSE), "※5", ""))), "")</f>
        <v>163589</v>
      </c>
      <c r="F31" s="39">
        <f>IFERROR(INT(TRIM(SUBSTITUTE(VLOOKUP($A31&amp;"*",各都道府県の状況!$A:$I,F$3,FALSE), "※5", ""))), "")</f>
        <v>8794</v>
      </c>
      <c r="G31" s="39">
        <f>IFERROR(INT(TRIM(SUBSTITUTE(VLOOKUP($A31&amp;"*",各都道府県の状況!$A:$I,G$3,FALSE), "※5", ""))), "")</f>
        <v>188</v>
      </c>
      <c r="H31" s="39">
        <f>IFERROR(INT(TRIM(SUBSTITUTE(VLOOKUP($A31&amp;"*",各都道府県の状況!$A:$I,H$3,FALSE), "※5", ""))), "")</f>
        <v>812</v>
      </c>
      <c r="I31" s="39">
        <f>IFERROR(INT(TRIM(SUBSTITUTE(VLOOKUP($A31&amp;"*",各都道府県の状況!$A:$I,I$3,FALSE), "※5", ""))), "")</f>
        <v>28</v>
      </c>
    </row>
    <row r="32" spans="1:9" x14ac:dyDescent="0.55000000000000004">
      <c r="A32" s="24" t="s">
        <v>256</v>
      </c>
      <c r="B32" s="27">
        <f t="shared" si="0"/>
        <v>44090</v>
      </c>
      <c r="C32" s="19" t="s">
        <v>42</v>
      </c>
      <c r="D32" s="39">
        <f>IFERROR(INT(TRIM(SUBSTITUTE(VLOOKUP($A32&amp;"*",各都道府県の状況!$A:$I,D$3,FALSE), "※5", ""))), "")</f>
        <v>2502</v>
      </c>
      <c r="E32" s="39">
        <f>IFERROR(INT(TRIM(SUBSTITUTE(VLOOKUP($A32&amp;"*",各都道府県の状況!$A:$I,E$3,FALSE), "※5", ""))), "")</f>
        <v>50737</v>
      </c>
      <c r="F32" s="39">
        <f>IFERROR(INT(TRIM(SUBSTITUTE(VLOOKUP($A32&amp;"*",各都道府県の状況!$A:$I,F$3,FALSE), "※5", ""))), "")</f>
        <v>2321</v>
      </c>
      <c r="G32" s="39">
        <f>IFERROR(INT(TRIM(SUBSTITUTE(VLOOKUP($A32&amp;"*",各都道府県の状況!$A:$I,G$3,FALSE), "※5", ""))), "")</f>
        <v>55</v>
      </c>
      <c r="H32" s="39">
        <f>IFERROR(INT(TRIM(SUBSTITUTE(VLOOKUP($A32&amp;"*",各都道府県の状況!$A:$I,H$3,FALSE), "※5", ""))), "")</f>
        <v>126</v>
      </c>
      <c r="I32" s="39">
        <f>IFERROR(INT(TRIM(SUBSTITUTE(VLOOKUP($A32&amp;"*",各都道府県の状況!$A:$I,I$3,FALSE), "※5", ""))), "")</f>
        <v>10</v>
      </c>
    </row>
    <row r="33" spans="1:9" x14ac:dyDescent="0.55000000000000004">
      <c r="A33" s="24" t="s">
        <v>257</v>
      </c>
      <c r="B33" s="27">
        <f t="shared" si="0"/>
        <v>44090</v>
      </c>
      <c r="C33" s="19" t="s">
        <v>43</v>
      </c>
      <c r="D33" s="39">
        <f>IFERROR(INT(TRIM(SUBSTITUTE(VLOOKUP($A33&amp;"*",各都道府県の状況!$A:$I,D$3,FALSE), "※5", ""))), "")</f>
        <v>550</v>
      </c>
      <c r="E33" s="39">
        <f>IFERROR(INT(TRIM(SUBSTITUTE(VLOOKUP($A33&amp;"*",各都道府県の状況!$A:$I,E$3,FALSE), "※5", ""))), "")</f>
        <v>18813</v>
      </c>
      <c r="F33" s="39">
        <f>IFERROR(INT(TRIM(SUBSTITUTE(VLOOKUP($A33&amp;"*",各都道府県の状況!$A:$I,F$3,FALSE), "※5", ""))), "")</f>
        <v>522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19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44090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8950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44090</v>
      </c>
      <c r="C35" s="19" t="s">
        <v>45</v>
      </c>
      <c r="D35" s="39">
        <f>IFERROR(INT(TRIM(SUBSTITUTE(VLOOKUP($A35&amp;"*",各都道府県の状況!$A:$I,D$3,FALSE), "※5", ""))), "")</f>
        <v>34</v>
      </c>
      <c r="E35" s="39">
        <f>IFERROR(INT(TRIM(SUBSTITUTE(VLOOKUP($A35&amp;"*",各都道府県の状況!$A:$I,E$3,FALSE), "※5", ""))), "")</f>
        <v>4805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44090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5246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44090</v>
      </c>
      <c r="C37" s="19" t="s">
        <v>47</v>
      </c>
      <c r="D37" s="39">
        <f>IFERROR(INT(TRIM(SUBSTITUTE(VLOOKUP($A37&amp;"*",各都道府県の状況!$A:$I,D$3,FALSE), "※5", ""))), "")</f>
        <v>147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44090</v>
      </c>
      <c r="C38" s="19" t="s">
        <v>48</v>
      </c>
      <c r="D38" s="39">
        <f>IFERROR(INT(TRIM(SUBSTITUTE(VLOOKUP($A38&amp;"*",各都道府県の状況!$A:$I,D$3,FALSE), "※5", ""))), "")</f>
        <v>474</v>
      </c>
      <c r="E38" s="39">
        <f>IFERROR(INT(TRIM(SUBSTITUTE(VLOOKUP($A38&amp;"*",各都道府県の状況!$A:$I,E$3,FALSE), "※5", ""))), "")</f>
        <v>19137</v>
      </c>
      <c r="F38" s="39">
        <f>IFERROR(INT(TRIM(SUBSTITUTE(VLOOKUP($A38&amp;"*",各都道府県の状況!$A:$I,F$3,FALSE), "※5", ""))), "")</f>
        <v>459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44090</v>
      </c>
      <c r="C39" s="19" t="s">
        <v>49</v>
      </c>
      <c r="D39" s="39">
        <f>IFERROR(INT(TRIM(SUBSTITUTE(VLOOKUP($A39&amp;"*",各都道府県の状況!$A:$I,D$3,FALSE), "※5", ""))), "")</f>
        <v>194</v>
      </c>
      <c r="E39" s="39">
        <f>IFERROR(INT(TRIM(SUBSTITUTE(VLOOKUP($A39&amp;"*",各都道府県の状況!$A:$I,E$3,FALSE), "※5", ""))), "")</f>
        <v>8534</v>
      </c>
      <c r="F39" s="39">
        <f>IFERROR(INT(TRIM(SUBSTITUTE(VLOOKUP($A39&amp;"*",各都道府県の状況!$A:$I,F$3,FALSE), "※5", ""))), "")</f>
        <v>168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25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44090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6690</v>
      </c>
      <c r="F40" s="39">
        <f>IFERROR(INT(TRIM(SUBSTITUTE(VLOOKUP($A40&amp;"*",各都道府県の状況!$A:$I,F$3,FALSE), "※5", ""))), "")</f>
        <v>102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33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44090</v>
      </c>
      <c r="C41" s="19" t="s">
        <v>51</v>
      </c>
      <c r="D41" s="39">
        <f>IFERROR(INT(TRIM(SUBSTITUTE(VLOOKUP($A41&amp;"*",各都道府県の状況!$A:$I,D$3,FALSE), "※5", ""))), "")</f>
        <v>92</v>
      </c>
      <c r="E41" s="39">
        <f>IFERROR(INT(TRIM(SUBSTITUTE(VLOOKUP($A41&amp;"*",各都道府県の状況!$A:$I,E$3,FALSE), "※5", ""))), "")</f>
        <v>9801</v>
      </c>
      <c r="F41" s="39">
        <f>IFERROR(INT(TRIM(SUBSTITUTE(VLOOKUP($A41&amp;"*",各都道府県の状況!$A:$I,F$3,FALSE), "※5", ""))), "")</f>
        <v>79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44090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3955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44090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3335</v>
      </c>
      <c r="F43" s="39">
        <f>IFERROR(INT(TRIM(SUBSTITUTE(VLOOKUP($A43&amp;"*",各都道府県の状況!$A:$I,F$3,FALSE), "※5", ""))), "")</f>
        <v>126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7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44090</v>
      </c>
      <c r="C44" s="19" t="s">
        <v>53</v>
      </c>
      <c r="D44" s="39">
        <f>IFERROR(INT(TRIM(SUBSTITUTE(VLOOKUP($A44&amp;"*",各都道府県の状況!$A:$I,D$3,FALSE), "※5", ""))), "")</f>
        <v>4959</v>
      </c>
      <c r="E44" s="39">
        <f>IFERROR(INT(TRIM(SUBSTITUTE(VLOOKUP($A44&amp;"*",各都道府県の状況!$A:$I,E$3,FALSE), "※5", ""))), "")</f>
        <v>45127</v>
      </c>
      <c r="F44" s="39">
        <f>IFERROR(INT(TRIM(SUBSTITUTE(VLOOKUP($A44&amp;"*",各都道府県の状況!$A:$I,F$3,FALSE), "※5", ""))), "")</f>
        <v>4557</v>
      </c>
      <c r="G44" s="39">
        <f>IFERROR(INT(TRIM(SUBSTITUTE(VLOOKUP($A44&amp;"*",各都道府県の状況!$A:$I,G$3,FALSE), "※5", ""))), "")</f>
        <v>84</v>
      </c>
      <c r="H44" s="39">
        <f>IFERROR(INT(TRIM(SUBSTITUTE(VLOOKUP($A44&amp;"*",各都道府県の状況!$A:$I,H$3,FALSE), "※5", ""))), "")</f>
        <v>318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44090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5588</v>
      </c>
      <c r="F45" s="39">
        <f>IFERROR(INT(TRIM(SUBSTITUTE(VLOOKUP($A45&amp;"*",各都道府県の状況!$A:$I,F$3,FALSE), "※5", ""))), "")</f>
        <v>243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44090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16811</v>
      </c>
      <c r="F46" s="39">
        <f>IFERROR(INT(TRIM(SUBSTITUTE(VLOOKUP($A46&amp;"*",各都道府県の状況!$A:$I,F$3,FALSE), "※5", ""))), "")</f>
        <v>226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8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44090</v>
      </c>
      <c r="C47" s="19" t="s">
        <v>56</v>
      </c>
      <c r="D47" s="39">
        <f>IFERROR(INT(TRIM(SUBSTITUTE(VLOOKUP($A47&amp;"*",各都道府県の状況!$A:$I,D$3,FALSE), "※5", ""))), "")</f>
        <v>570</v>
      </c>
      <c r="E47" s="39">
        <f>IFERROR(INT(TRIM(SUBSTITUTE(VLOOKUP($A47&amp;"*",各都道府県の状況!$A:$I,E$3,FALSE), "※5", ""))), "")</f>
        <v>13039</v>
      </c>
      <c r="F47" s="39">
        <f>IFERROR(INT(TRIM(SUBSTITUTE(VLOOKUP($A47&amp;"*",各都道府県の状況!$A:$I,F$3,FALSE), "※5", ""))), "")</f>
        <v>523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36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44090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14944</v>
      </c>
      <c r="F48" s="39">
        <f>IFERROR(INT(TRIM(SUBSTITUTE(VLOOKUP($A48&amp;"*",各都道府県の状況!$A:$I,F$3,FALSE), "※5", ""))), "")</f>
        <v>149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7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44090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8416</v>
      </c>
      <c r="F49" s="39">
        <f>IFERROR(INT(TRIM(SUBSTITUTE(VLOOKUP($A49&amp;"*",各都道府県の状況!$A:$I,F$3,FALSE), "※5", ""))), "")</f>
        <v>338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6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44090</v>
      </c>
      <c r="C50" s="19" t="s">
        <v>59</v>
      </c>
      <c r="D50" s="39">
        <f>IFERROR(INT(TRIM(SUBSTITUTE(VLOOKUP($A50&amp;"*",各都道府県の状況!$A:$I,D$3,FALSE), "※5", ""))), "")</f>
        <v>373</v>
      </c>
      <c r="E50" s="39">
        <f>IFERROR(INT(TRIM(SUBSTITUTE(VLOOKUP($A50&amp;"*",各都道府県の状況!$A:$I,E$3,FALSE), "※5", ""))), "")</f>
        <v>17421</v>
      </c>
      <c r="F50" s="39">
        <f>IFERROR(INT(TRIM(SUBSTITUTE(VLOOKUP($A50&amp;"*",各都道府県の状況!$A:$I,F$3,FALSE), "※5", ""))), "")</f>
        <v>372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44090</v>
      </c>
      <c r="C51" s="19" t="s">
        <v>60</v>
      </c>
      <c r="D51" s="39">
        <f>IFERROR(INT(TRIM(SUBSTITUTE(VLOOKUP($A51&amp;"*",各都道府県の状況!$A:$I,D$3,FALSE), "※5", ""))), "")</f>
        <v>2305</v>
      </c>
      <c r="E51" s="39">
        <f>IFERROR(INT(TRIM(SUBSTITUTE(VLOOKUP($A51&amp;"*",各都道府県の状況!$A:$I,E$3,FALSE), "※5", ""))), "")</f>
        <v>34207</v>
      </c>
      <c r="F51" s="39">
        <f>IFERROR(INT(TRIM(SUBSTITUTE(VLOOKUP($A51&amp;"*",各都道府県の状況!$A:$I,F$3,FALSE), "※5", ""))), "")</f>
        <v>2094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170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1892</v>
      </c>
      <c r="D6" s="63">
        <v>50527</v>
      </c>
      <c r="E6" s="64">
        <v>62</v>
      </c>
      <c r="F6" s="64">
        <v>2</v>
      </c>
      <c r="G6" s="63">
        <v>1724</v>
      </c>
      <c r="H6" s="64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2247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23</v>
      </c>
      <c r="D8" s="63">
        <v>3759</v>
      </c>
      <c r="E8" s="64">
        <v>1</v>
      </c>
      <c r="F8" s="64">
        <v>0</v>
      </c>
      <c r="G8" s="64">
        <v>22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331</v>
      </c>
      <c r="D9" s="63">
        <v>9138</v>
      </c>
      <c r="E9" s="64">
        <v>82</v>
      </c>
      <c r="F9" s="64">
        <v>0</v>
      </c>
      <c r="G9" s="64">
        <v>247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51</v>
      </c>
      <c r="D10" s="63">
        <v>1892</v>
      </c>
      <c r="E10" s="64">
        <v>1</v>
      </c>
      <c r="F10" s="64">
        <v>0</v>
      </c>
      <c r="G10" s="64">
        <v>50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5011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217</v>
      </c>
      <c r="D12" s="63">
        <v>17695</v>
      </c>
      <c r="E12" s="64">
        <v>45</v>
      </c>
      <c r="F12" s="64">
        <v>2</v>
      </c>
      <c r="G12" s="64">
        <v>172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618</v>
      </c>
      <c r="D13" s="63">
        <v>11944</v>
      </c>
      <c r="E13" s="64">
        <v>49</v>
      </c>
      <c r="F13" s="64">
        <v>5</v>
      </c>
      <c r="G13" s="64">
        <v>553</v>
      </c>
      <c r="H13" s="64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369</v>
      </c>
      <c r="D14" s="63">
        <v>26252</v>
      </c>
      <c r="E14" s="64">
        <v>63</v>
      </c>
      <c r="F14" s="64">
        <v>2</v>
      </c>
      <c r="G14" s="64">
        <v>304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591</v>
      </c>
      <c r="D15" s="63">
        <v>18160</v>
      </c>
      <c r="E15" s="64">
        <v>95</v>
      </c>
      <c r="F15" s="64">
        <v>1</v>
      </c>
      <c r="G15" s="64">
        <v>453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4349</v>
      </c>
      <c r="D16" s="63">
        <v>128883</v>
      </c>
      <c r="E16" s="64">
        <v>292</v>
      </c>
      <c r="F16" s="64">
        <v>8</v>
      </c>
      <c r="G16" s="63">
        <v>3960</v>
      </c>
      <c r="H16" s="64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3483</v>
      </c>
      <c r="D17" s="63">
        <v>70565</v>
      </c>
      <c r="E17" s="64">
        <v>296</v>
      </c>
      <c r="F17" s="64">
        <v>6</v>
      </c>
      <c r="G17" s="63">
        <v>3120</v>
      </c>
      <c r="H17" s="64">
        <v>67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23437</v>
      </c>
      <c r="D18" s="63">
        <v>397811</v>
      </c>
      <c r="E18" s="63">
        <v>2211</v>
      </c>
      <c r="F18" s="64">
        <v>23</v>
      </c>
      <c r="G18" s="63">
        <v>20837</v>
      </c>
      <c r="H18" s="64">
        <v>389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6112</v>
      </c>
      <c r="D19" s="63">
        <v>134316</v>
      </c>
      <c r="E19" s="64">
        <v>611</v>
      </c>
      <c r="F19" s="64">
        <v>27</v>
      </c>
      <c r="G19" s="63">
        <v>5371</v>
      </c>
      <c r="H19" s="64">
        <v>130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153</v>
      </c>
      <c r="D20" s="63">
        <v>14164</v>
      </c>
      <c r="E20" s="64">
        <v>9</v>
      </c>
      <c r="F20" s="64">
        <v>1</v>
      </c>
      <c r="G20" s="64">
        <v>144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408</v>
      </c>
      <c r="D21" s="63">
        <v>11180</v>
      </c>
      <c r="E21" s="64">
        <v>12</v>
      </c>
      <c r="F21" s="64">
        <v>0</v>
      </c>
      <c r="G21" s="64">
        <v>371</v>
      </c>
      <c r="H21" s="64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736</v>
      </c>
      <c r="D22" s="63">
        <v>11213</v>
      </c>
      <c r="E22" s="64">
        <v>65</v>
      </c>
      <c r="F22" s="64">
        <v>0</v>
      </c>
      <c r="G22" s="64">
        <v>627</v>
      </c>
      <c r="H22" s="64">
        <v>44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244</v>
      </c>
      <c r="D23" s="63">
        <v>9320</v>
      </c>
      <c r="E23" s="64">
        <v>21</v>
      </c>
      <c r="F23" s="64">
        <v>4</v>
      </c>
      <c r="G23" s="64">
        <v>213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179</v>
      </c>
      <c r="D24" s="63">
        <v>10186</v>
      </c>
      <c r="E24" s="64">
        <v>9</v>
      </c>
      <c r="F24" s="64">
        <v>2</v>
      </c>
      <c r="G24" s="64">
        <v>165</v>
      </c>
      <c r="H24" s="64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299</v>
      </c>
      <c r="D25" s="63">
        <v>17601</v>
      </c>
      <c r="E25" s="64">
        <v>16</v>
      </c>
      <c r="F25" s="64">
        <v>0</v>
      </c>
      <c r="G25" s="64">
        <v>288</v>
      </c>
      <c r="H25" s="64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596</v>
      </c>
      <c r="D26" s="63">
        <v>20648</v>
      </c>
      <c r="E26" s="64">
        <v>35</v>
      </c>
      <c r="F26" s="64">
        <v>1</v>
      </c>
      <c r="G26" s="64">
        <v>551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509</v>
      </c>
      <c r="D27" s="63">
        <v>30701</v>
      </c>
      <c r="E27" s="64">
        <v>20</v>
      </c>
      <c r="F27" s="64">
        <v>1</v>
      </c>
      <c r="G27" s="64">
        <v>488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4941</v>
      </c>
      <c r="D28" s="63">
        <v>64981</v>
      </c>
      <c r="E28" s="64">
        <v>371</v>
      </c>
      <c r="F28" s="64">
        <v>19</v>
      </c>
      <c r="G28" s="63">
        <v>4493</v>
      </c>
      <c r="H28" s="64">
        <v>77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464</v>
      </c>
      <c r="D29" s="63">
        <v>11392</v>
      </c>
      <c r="E29" s="64">
        <v>81</v>
      </c>
      <c r="F29" s="64">
        <v>1</v>
      </c>
      <c r="G29" s="64">
        <v>378</v>
      </c>
      <c r="H29" s="64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474</v>
      </c>
      <c r="D30" s="63">
        <v>10783</v>
      </c>
      <c r="E30" s="64">
        <v>28</v>
      </c>
      <c r="F30" s="64">
        <v>0</v>
      </c>
      <c r="G30" s="64">
        <v>439</v>
      </c>
      <c r="H30" s="64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1641</v>
      </c>
      <c r="D31" s="63">
        <v>37313</v>
      </c>
      <c r="E31" s="64">
        <v>79</v>
      </c>
      <c r="F31" s="64">
        <v>1</v>
      </c>
      <c r="G31" s="63">
        <v>1537</v>
      </c>
      <c r="H31" s="64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9803</v>
      </c>
      <c r="D32" s="63">
        <v>163589</v>
      </c>
      <c r="E32" s="64">
        <v>812</v>
      </c>
      <c r="F32" s="64">
        <v>28</v>
      </c>
      <c r="G32" s="63">
        <v>8794</v>
      </c>
      <c r="H32" s="64">
        <v>188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2502</v>
      </c>
      <c r="D33" s="63">
        <v>50737</v>
      </c>
      <c r="E33" s="64">
        <v>126</v>
      </c>
      <c r="F33" s="64">
        <v>10</v>
      </c>
      <c r="G33" s="63">
        <v>2321</v>
      </c>
      <c r="H33" s="64">
        <v>55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550</v>
      </c>
      <c r="D34" s="63">
        <v>18813</v>
      </c>
      <c r="E34" s="64">
        <v>19</v>
      </c>
      <c r="F34" s="64">
        <v>1</v>
      </c>
      <c r="G34" s="64">
        <v>522</v>
      </c>
      <c r="H34" s="64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236</v>
      </c>
      <c r="D35" s="63">
        <v>8950</v>
      </c>
      <c r="E35" s="64">
        <v>4</v>
      </c>
      <c r="F35" s="64">
        <v>0</v>
      </c>
      <c r="G35" s="64">
        <v>225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34</v>
      </c>
      <c r="D36" s="63">
        <v>4805</v>
      </c>
      <c r="E36" s="64">
        <v>12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5246</v>
      </c>
      <c r="E37" s="64">
        <v>0</v>
      </c>
      <c r="F37" s="64">
        <v>0</v>
      </c>
      <c r="G37" s="64">
        <v>137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147</v>
      </c>
      <c r="D38" s="63">
        <v>7511</v>
      </c>
      <c r="E38" s="64">
        <v>1</v>
      </c>
      <c r="F38" s="65" t="s">
        <v>342</v>
      </c>
      <c r="G38" s="64">
        <v>145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474</v>
      </c>
      <c r="D39" s="63">
        <v>19137</v>
      </c>
      <c r="E39" s="64">
        <v>12</v>
      </c>
      <c r="F39" s="64">
        <v>0</v>
      </c>
      <c r="G39" s="64">
        <v>459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194</v>
      </c>
      <c r="D40" s="63">
        <v>8534</v>
      </c>
      <c r="E40" s="64">
        <v>25</v>
      </c>
      <c r="F40" s="64">
        <v>1</v>
      </c>
      <c r="G40" s="64">
        <v>168</v>
      </c>
      <c r="H40" s="64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147</v>
      </c>
      <c r="D41" s="63">
        <v>6690</v>
      </c>
      <c r="E41" s="64">
        <v>33</v>
      </c>
      <c r="F41" s="64">
        <v>1</v>
      </c>
      <c r="G41" s="64">
        <v>102</v>
      </c>
      <c r="H41" s="64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92</v>
      </c>
      <c r="D42" s="63">
        <v>9801</v>
      </c>
      <c r="E42" s="64">
        <v>11</v>
      </c>
      <c r="F42" s="64">
        <v>0</v>
      </c>
      <c r="G42" s="64">
        <v>79</v>
      </c>
      <c r="H42" s="64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3955</v>
      </c>
      <c r="E43" s="64">
        <v>1</v>
      </c>
      <c r="F43" s="64">
        <v>0</v>
      </c>
      <c r="G43" s="64">
        <v>107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137</v>
      </c>
      <c r="D44" s="63">
        <v>3335</v>
      </c>
      <c r="E44" s="64">
        <v>7</v>
      </c>
      <c r="F44" s="64">
        <v>0</v>
      </c>
      <c r="G44" s="64">
        <v>126</v>
      </c>
      <c r="H44" s="64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4959</v>
      </c>
      <c r="D45" s="63">
        <v>45127</v>
      </c>
      <c r="E45" s="64">
        <v>318</v>
      </c>
      <c r="F45" s="64">
        <v>10</v>
      </c>
      <c r="G45" s="63">
        <v>4557</v>
      </c>
      <c r="H45" s="64">
        <v>84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244</v>
      </c>
      <c r="D46" s="63">
        <v>5588</v>
      </c>
      <c r="E46" s="64">
        <v>1</v>
      </c>
      <c r="F46" s="64">
        <v>0</v>
      </c>
      <c r="G46" s="64">
        <v>243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236</v>
      </c>
      <c r="D47" s="63">
        <v>16811</v>
      </c>
      <c r="E47" s="64">
        <v>8</v>
      </c>
      <c r="F47" s="64">
        <v>0</v>
      </c>
      <c r="G47" s="64">
        <v>226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570</v>
      </c>
      <c r="D48" s="63">
        <v>13039</v>
      </c>
      <c r="E48" s="64">
        <v>36</v>
      </c>
      <c r="F48" s="64">
        <v>0</v>
      </c>
      <c r="G48" s="64">
        <v>523</v>
      </c>
      <c r="H48" s="64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158</v>
      </c>
      <c r="D49" s="63">
        <v>14944</v>
      </c>
      <c r="E49" s="64">
        <v>7</v>
      </c>
      <c r="F49" s="64">
        <v>0</v>
      </c>
      <c r="G49" s="64">
        <v>149</v>
      </c>
      <c r="H49" s="64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344</v>
      </c>
      <c r="D50" s="63">
        <v>8416</v>
      </c>
      <c r="E50" s="64">
        <v>6</v>
      </c>
      <c r="F50" s="64">
        <v>0</v>
      </c>
      <c r="G50" s="64">
        <v>338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373</v>
      </c>
      <c r="D51" s="63">
        <v>17421</v>
      </c>
      <c r="E51" s="64">
        <v>7</v>
      </c>
      <c r="F51" s="64">
        <v>1</v>
      </c>
      <c r="G51" s="64">
        <v>372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2305</v>
      </c>
      <c r="D52" s="63">
        <v>34207</v>
      </c>
      <c r="E52" s="64">
        <v>170</v>
      </c>
      <c r="F52" s="64">
        <v>8</v>
      </c>
      <c r="G52" s="63">
        <v>2094</v>
      </c>
      <c r="H52" s="64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76135</v>
      </c>
      <c r="D54" s="63">
        <v>1594338</v>
      </c>
      <c r="E54" s="63">
        <v>6174</v>
      </c>
      <c r="F54" s="64">
        <v>167</v>
      </c>
      <c r="G54" s="63">
        <v>68473</v>
      </c>
      <c r="H54" s="63">
        <v>1472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2020-09-17T12:36:24Z</dcterms:modified>
</cp:coreProperties>
</file>