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E5C5F5E5-9433-4017-8D1B-14FB5F94B911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<sst xmlns="http://schemas.openxmlformats.org/spreadsheetml/2006/main" count="15245" uniqueCount="343">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</sst>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center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center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05"/>
  <sheetViews>
    <sheetView zoomScaleNormal="100" workbookViewId="0">
      <pane xSplit="1" ySplit="1" topLeftCell="B594" activePane="bottomRight" state="frozen"/>
      <selection activeCell="A8086" sqref="A8086"/>
      <selection pane="topRight" activeCell="A8086" sqref="A8086"/>
      <selection pane="bottomLeft" activeCell="A8086" sqref="A8086"/>
      <selection pane="bottomRight" activeCell="A8086" sqref="A808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085"/>
  <sheetViews>
    <sheetView workbookViewId="0">
      <pane xSplit="1" ySplit="1" topLeftCell="B8077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8086" sqref="A808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44080</v>
      </c>
      <c r="B3" s="7" t="s">
        <v>6</v>
      </c>
      <c r="C3" s="7">
        <f>IF(C13="", "", C13)</f>
        <v>70592</v>
      </c>
      <c r="D3" s="7">
        <f>IF(B13="", "", B13)</f>
        <v>1414717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7908</v>
      </c>
      <c r="I3" s="7" t="str">
        <f>IF(I13="", "", I13)</f>
        <v/>
      </c>
      <c r="J3" s="7">
        <f t="shared" ref="J3:L3" si="1">IF(J13="", "", J13)</f>
        <v>211</v>
      </c>
      <c r="K3" s="7" t="str">
        <f t="shared" si="1"/>
        <v/>
      </c>
      <c r="L3" s="7" t="str">
        <f t="shared" si="1"/>
        <v/>
      </c>
      <c r="M3" s="7">
        <f>IF(N13="", "", N13)</f>
        <v>61357</v>
      </c>
      <c r="N3" s="7">
        <f>IF(O13="", "", O13)</f>
        <v>1356</v>
      </c>
    </row>
    <row r="4" spans="1:15" x14ac:dyDescent="0.55000000000000004">
      <c r="A4" s="6">
        <f t="shared" ref="A4:A5" si="2">DATE($B$9, $C$9, $D$9)</f>
        <v>44080</v>
      </c>
      <c r="B4" s="7" t="s">
        <v>7</v>
      </c>
      <c r="C4" s="7">
        <f t="shared" ref="C4:C5" si="3">IF(C14="", "", C14)</f>
        <v>812</v>
      </c>
      <c r="D4" s="7">
        <f t="shared" ref="D4:D5" si="4">IF(B14="", "", B14)</f>
        <v>175349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704</v>
      </c>
      <c r="N4" s="7">
        <f t="shared" si="8"/>
        <v>1</v>
      </c>
    </row>
    <row r="5" spans="1:15" x14ac:dyDescent="0.55000000000000004">
      <c r="A5" s="6">
        <f t="shared" si="2"/>
        <v>44080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6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1414717</v>
      </c>
      <c r="C13" s="9">
        <v>70592</v>
      </c>
      <c r="D13" s="8"/>
      <c r="E13" s="8"/>
      <c r="F13" s="8"/>
      <c r="G13" s="8"/>
      <c r="H13" s="9">
        <v>7908</v>
      </c>
      <c r="I13" s="8"/>
      <c r="J13" s="9">
        <v>211</v>
      </c>
      <c r="K13" s="8"/>
      <c r="L13" s="8"/>
      <c r="M13" s="31">
        <f>F13</f>
        <v>0</v>
      </c>
      <c r="N13" s="9">
        <v>61357</v>
      </c>
      <c r="O13" s="9">
        <v>1356</v>
      </c>
    </row>
    <row r="14" spans="1:15" x14ac:dyDescent="0.55000000000000004">
      <c r="A14" s="7" t="s">
        <v>64</v>
      </c>
      <c r="B14" s="9">
        <v>175349</v>
      </c>
      <c r="C14" s="9">
        <v>812</v>
      </c>
      <c r="D14" s="8"/>
      <c r="E14" s="8"/>
      <c r="F14" s="8"/>
      <c r="G14" s="8"/>
      <c r="H14" s="9">
        <v>107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704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1590895</v>
      </c>
      <c r="C16" s="7">
        <f t="shared" ref="C16:O16" si="13">SUM(C13:C15)</f>
        <v>71419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8015</v>
      </c>
      <c r="I16" s="7">
        <f t="shared" si="13"/>
        <v>0</v>
      </c>
      <c r="J16" s="7">
        <f t="shared" si="13"/>
        <v>211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62076</v>
      </c>
      <c r="O16" s="7">
        <f t="shared" si="13"/>
        <v>1357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5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44079</v>
      </c>
      <c r="C5" s="28" t="s">
        <v>17</v>
      </c>
      <c r="D5" s="39">
        <f>IFERROR(INT(TRIM(SUBSTITUTE(VLOOKUP($A5&amp;"*",各都道府県の状況!$A:$I,D$3,FALSE), "※5", ""))), "")</f>
        <v>1814</v>
      </c>
      <c r="E5" s="39">
        <f>IFERROR(INT(TRIM(SUBSTITUTE(VLOOKUP($A5&amp;"*",各都道府県の状況!$A:$I,E$3,FALSE), "※5", ""))), "")</f>
        <v>46499</v>
      </c>
      <c r="F5" s="39">
        <f>IFERROR(INT(TRIM(SUBSTITUTE(VLOOKUP($A5&amp;"*",各都道府県の状況!$A:$I,F$3,FALSE), "※5", ""))), "")</f>
        <v>1607</v>
      </c>
      <c r="G5" s="39">
        <f>IFERROR(INT(TRIM(SUBSTITUTE(VLOOKUP($A5&amp;"*",各都道府県の状況!$A:$I,G$3,FALSE), "※5", ""))), "")</f>
        <v>104</v>
      </c>
      <c r="H5" s="39">
        <f>IFERROR(INT(TRIM(SUBSTITUTE(VLOOKUP($A5&amp;"*",各都道府県の状況!$A:$I,H$3,FALSE), "※5", ""))), "")</f>
        <v>103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44079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2104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44079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3380</v>
      </c>
      <c r="F7" s="39">
        <f>IFERROR(INT(TRIM(SUBSTITUTE(VLOOKUP($A7&amp;"*",各都道府県の状況!$A:$I,F$3,FALSE), "※5", ""))), "")</f>
        <v>17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6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44079</v>
      </c>
      <c r="C8" s="19" t="s">
        <v>20</v>
      </c>
      <c r="D8" s="39">
        <f>IFERROR(INT(TRIM(SUBSTITUTE(VLOOKUP($A8&amp;"*",各都道府県の状況!$A:$I,D$3,FALSE), "※5", ""))), "")</f>
        <v>231</v>
      </c>
      <c r="E8" s="39">
        <f>IFERROR(INT(TRIM(SUBSTITUTE(VLOOKUP($A8&amp;"*",各都道府県の状況!$A:$I,E$3,FALSE), "※5", ""))), "")</f>
        <v>8173</v>
      </c>
      <c r="F8" s="39">
        <f>IFERROR(INT(TRIM(SUBSTITUTE(VLOOKUP($A8&amp;"*",各都道府県の状況!$A:$I,F$3,FALSE), "※5", ""))), "")</f>
        <v>192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37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44079</v>
      </c>
      <c r="C9" s="19" t="s">
        <v>21</v>
      </c>
      <c r="D9" s="39">
        <f>IFERROR(INT(TRIM(SUBSTITUTE(VLOOKUP($A9&amp;"*",各都道府県の状況!$A:$I,D$3,FALSE), "※5", ""))), "")</f>
        <v>50</v>
      </c>
      <c r="E9" s="39">
        <f>IFERROR(INT(TRIM(SUBSTITUTE(VLOOKUP($A9&amp;"*",各都道府県の状況!$A:$I,E$3,FALSE), "※5", ""))), "")</f>
        <v>1816</v>
      </c>
      <c r="F9" s="39">
        <f>IFERROR(INT(TRIM(SUBSTITUTE(VLOOKUP($A9&amp;"*",各都道府県の状況!$A:$I,F$3,FALSE), "※5", ""))), "")</f>
        <v>47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44079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3126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44079</v>
      </c>
      <c r="C11" s="19" t="s">
        <v>62</v>
      </c>
      <c r="D11" s="39">
        <f>IFERROR(INT(TRIM(SUBSTITUTE(VLOOKUP($A11&amp;"*",各都道府県の状況!$A:$I,D$3,FALSE), "※5", ""))), "")</f>
        <v>175</v>
      </c>
      <c r="E11" s="39">
        <f>IFERROR(INT(TRIM(SUBSTITUTE(VLOOKUP($A11&amp;"*",各都道府県の状況!$A:$I,E$3,FALSE), "※5", ""))), "")</f>
        <v>15723</v>
      </c>
      <c r="F11" s="39">
        <f>IFERROR(INT(TRIM(SUBSTITUTE(VLOOKUP($A11&amp;"*",各都道府県の状況!$A:$I,F$3,FALSE), "※5", ""))), "")</f>
        <v>126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49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44079</v>
      </c>
      <c r="C12" s="19" t="s">
        <v>23</v>
      </c>
      <c r="D12" s="39">
        <f>IFERROR(INT(TRIM(SUBSTITUTE(VLOOKUP($A12&amp;"*",各都道府県の状況!$A:$I,D$3,FALSE), "※5", ""))), "")</f>
        <v>573</v>
      </c>
      <c r="E12" s="39">
        <f>IFERROR(INT(TRIM(SUBSTITUTE(VLOOKUP($A12&amp;"*",各都道府県の状況!$A:$I,E$3,FALSE), "※5", ""))), "")</f>
        <v>11063</v>
      </c>
      <c r="F12" s="39">
        <f>IFERROR(INT(TRIM(SUBSTITUTE(VLOOKUP($A12&amp;"*",各都道府県の状況!$A:$I,F$3,FALSE), "※5", ""))), "")</f>
        <v>499</v>
      </c>
      <c r="G12" s="39">
        <f>IFERROR(INT(TRIM(SUBSTITUTE(VLOOKUP($A12&amp;"*",各都道府県の状況!$A:$I,G$3,FALSE), "※5", ""))), "")</f>
        <v>14</v>
      </c>
      <c r="H12" s="39">
        <f>IFERROR(INT(TRIM(SUBSTITUTE(VLOOKUP($A12&amp;"*",各都道府県の状況!$A:$I,H$3,FALSE), "※5", ""))), "")</f>
        <v>60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44079</v>
      </c>
      <c r="C13" s="19" t="s">
        <v>24</v>
      </c>
      <c r="D13" s="39">
        <f>IFERROR(INT(TRIM(SUBSTITUTE(VLOOKUP($A13&amp;"*",各都道府県の状況!$A:$I,D$3,FALSE), "※5", ""))), "")</f>
        <v>309</v>
      </c>
      <c r="E13" s="39">
        <f>IFERROR(INT(TRIM(SUBSTITUTE(VLOOKUP($A13&amp;"*",各都道府県の状況!$A:$I,E$3,FALSE), "※5", ""))), "")</f>
        <v>23646</v>
      </c>
      <c r="F13" s="39">
        <f>IFERROR(INT(TRIM(SUBSTITUTE(VLOOKUP($A13&amp;"*",各都道府県の状況!$A:$I,F$3,FALSE), "※5", ""))), "")</f>
        <v>292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20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44079</v>
      </c>
      <c r="C14" s="19" t="s">
        <v>25</v>
      </c>
      <c r="D14" s="39">
        <f>IFERROR(INT(TRIM(SUBSTITUTE(VLOOKUP($A14&amp;"*",各都道府県の状況!$A:$I,D$3,FALSE), "※5", ""))), "")</f>
        <v>474</v>
      </c>
      <c r="E14" s="39">
        <f>IFERROR(INT(TRIM(SUBSTITUTE(VLOOKUP($A14&amp;"*",各都道府県の状況!$A:$I,E$3,FALSE), "※5", ""))), "")</f>
        <v>15468</v>
      </c>
      <c r="F14" s="39">
        <f>IFERROR(INT(TRIM(SUBSTITUTE(VLOOKUP($A14&amp;"*",各都道府県の状況!$A:$I,F$3,FALSE), "※5", ""))), "")</f>
        <v>392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63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44079</v>
      </c>
      <c r="C15" s="19" t="s">
        <v>26</v>
      </c>
      <c r="D15" s="39">
        <f>IFERROR(INT(TRIM(SUBSTITUTE(VLOOKUP($A15&amp;"*",各都道府県の状況!$A:$I,D$3,FALSE), "※5", ""))), "")</f>
        <v>4101</v>
      </c>
      <c r="E15" s="39">
        <f>IFERROR(INT(TRIM(SUBSTITUTE(VLOOKUP($A15&amp;"*",各都道府県の状況!$A:$I,E$3,FALSE), "※5", ""))), "")</f>
        <v>114373</v>
      </c>
      <c r="F15" s="39">
        <f>IFERROR(INT(TRIM(SUBSTITUTE(VLOOKUP($A15&amp;"*",各都道府県の状況!$A:$I,F$3,FALSE), "※5", ""))), "")</f>
        <v>3564</v>
      </c>
      <c r="G15" s="39">
        <f>IFERROR(INT(TRIM(SUBSTITUTE(VLOOKUP($A15&amp;"*",各都道府県の状況!$A:$I,G$3,FALSE), "※5", ""))), "")</f>
        <v>92</v>
      </c>
      <c r="H15" s="39">
        <f>IFERROR(INT(TRIM(SUBSTITUTE(VLOOKUP($A15&amp;"*",各都道府県の状況!$A:$I,H$3,FALSE), "※5", ""))), "")</f>
        <v>445</v>
      </c>
      <c r="I15" s="39">
        <f>IFERROR(INT(TRIM(SUBSTITUTE(VLOOKUP($A15&amp;"*",各都道府県の状況!$A:$I,I$3,FALSE), "※5", ""))), "")</f>
        <v>11</v>
      </c>
    </row>
    <row r="16" spans="1:10" x14ac:dyDescent="0.55000000000000004">
      <c r="A16" s="24" t="s">
        <v>240</v>
      </c>
      <c r="B16" s="27">
        <f t="shared" si="0"/>
        <v>44079</v>
      </c>
      <c r="C16" s="19" t="s">
        <v>27</v>
      </c>
      <c r="D16" s="39">
        <f>IFERROR(INT(TRIM(SUBSTITUTE(VLOOKUP($A16&amp;"*",各都道府県の状況!$A:$I,D$3,FALSE), "※5", ""))), "")</f>
        <v>3188</v>
      </c>
      <c r="E16" s="39">
        <f>IFERROR(INT(TRIM(SUBSTITUTE(VLOOKUP($A16&amp;"*",各都道府県の状況!$A:$I,E$3,FALSE), "※5", ""))), "")</f>
        <v>58879</v>
      </c>
      <c r="F16" s="39">
        <f>IFERROR(INT(TRIM(SUBSTITUTE(VLOOKUP($A16&amp;"*",各都道府県の状況!$A:$I,F$3,FALSE), "※5", ""))), "")</f>
        <v>2776</v>
      </c>
      <c r="G16" s="39">
        <f>IFERROR(INT(TRIM(SUBSTITUTE(VLOOKUP($A16&amp;"*",各都道府県の状況!$A:$I,G$3,FALSE), "※5", ""))), "")</f>
        <v>63</v>
      </c>
      <c r="H16" s="39">
        <f>IFERROR(INT(TRIM(SUBSTITUTE(VLOOKUP($A16&amp;"*",各都道府県の状況!$A:$I,H$3,FALSE), "※5", ""))), "")</f>
        <v>349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44079</v>
      </c>
      <c r="C17" s="19" t="s">
        <v>28</v>
      </c>
      <c r="D17" s="39">
        <f>IFERROR(INT(TRIM(SUBSTITUTE(VLOOKUP($A17&amp;"*",各都道府県の状況!$A:$I,D$3,FALSE), "※5", ""))), "")</f>
        <v>21656</v>
      </c>
      <c r="E17" s="39">
        <f>IFERROR(INT(TRIM(SUBSTITUTE(VLOOKUP($A17&amp;"*",各都道府県の状況!$A:$I,E$3,FALSE), "※5", ""))), "")</f>
        <v>348595</v>
      </c>
      <c r="F17" s="39">
        <f>IFERROR(INT(TRIM(SUBSTITUTE(VLOOKUP($A17&amp;"*",各都道府県の状況!$A:$I,F$3,FALSE), "※5", ""))), "")</f>
        <v>18875</v>
      </c>
      <c r="G17" s="39">
        <f>IFERROR(INT(TRIM(SUBSTITUTE(VLOOKUP($A17&amp;"*",各都道府県の状況!$A:$I,G$3,FALSE), "※5", ""))), "")</f>
        <v>369</v>
      </c>
      <c r="H17" s="39">
        <f>IFERROR(INT(TRIM(SUBSTITUTE(VLOOKUP($A17&amp;"*",各都道府県の状況!$A:$I,H$3,FALSE), "※5", ""))), "")</f>
        <v>2412</v>
      </c>
      <c r="I17" s="39">
        <f>IFERROR(INT(TRIM(SUBSTITUTE(VLOOKUP($A17&amp;"*",各都道府県の状況!$A:$I,I$3,FALSE), "※5", ""))), "")</f>
        <v>27</v>
      </c>
    </row>
    <row r="18" spans="1:9" x14ac:dyDescent="0.55000000000000004">
      <c r="A18" s="24" t="s">
        <v>242</v>
      </c>
      <c r="B18" s="27">
        <f t="shared" si="0"/>
        <v>44079</v>
      </c>
      <c r="C18" s="19" t="s">
        <v>29</v>
      </c>
      <c r="D18" s="39">
        <f>IFERROR(INT(TRIM(SUBSTITUTE(VLOOKUP($A18&amp;"*",各都道府県の状況!$A:$I,D$3,FALSE), "※5", ""))), "")</f>
        <v>5352</v>
      </c>
      <c r="E18" s="39">
        <f>IFERROR(INT(TRIM(SUBSTITUTE(VLOOKUP($A18&amp;"*",各都道府県の状況!$A:$I,E$3,FALSE), "※5", ""))), "")</f>
        <v>120662</v>
      </c>
      <c r="F18" s="39">
        <f>IFERROR(INT(TRIM(SUBSTITUTE(VLOOKUP($A18&amp;"*",各都道府県の状況!$A:$I,F$3,FALSE), "※5", ""))), "")</f>
        <v>4637</v>
      </c>
      <c r="G18" s="39">
        <f>IFERROR(INT(TRIM(SUBSTITUTE(VLOOKUP($A18&amp;"*",各都道府県の状況!$A:$I,G$3,FALSE), "※5", ""))), "")</f>
        <v>126</v>
      </c>
      <c r="H18" s="39">
        <f>IFERROR(INT(TRIM(SUBSTITUTE(VLOOKUP($A18&amp;"*",各都道府県の状況!$A:$I,H$3,FALSE), "※5", ""))), "")</f>
        <v>589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44079</v>
      </c>
      <c r="C19" s="19" t="s">
        <v>61</v>
      </c>
      <c r="D19" s="39">
        <f>IFERROR(INT(TRIM(SUBSTITUTE(VLOOKUP($A19&amp;"*",各都道府県の状況!$A:$I,D$3,FALSE), "※5", ""))), "")</f>
        <v>146</v>
      </c>
      <c r="E19" s="39">
        <f>IFERROR(INT(TRIM(SUBSTITUTE(VLOOKUP($A19&amp;"*",各都道府県の状況!$A:$I,E$3,FALSE), "※5", ""))), "")</f>
        <v>13222</v>
      </c>
      <c r="F19" s="39">
        <f>IFERROR(INT(TRIM(SUBSTITUTE(VLOOKUP($A19&amp;"*",各都道府県の状況!$A:$I,F$3,FALSE), "※5", ""))), "")</f>
        <v>137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44079</v>
      </c>
      <c r="C20" s="19" t="s">
        <v>30</v>
      </c>
      <c r="D20" s="39">
        <f>IFERROR(INT(TRIM(SUBSTITUTE(VLOOKUP($A20&amp;"*",各都道府県の状況!$A:$I,D$3,FALSE), "※5", ""))), "")</f>
        <v>402</v>
      </c>
      <c r="E20" s="39">
        <f>IFERROR(INT(TRIM(SUBSTITUTE(VLOOKUP($A20&amp;"*",各都道府県の状況!$A:$I,E$3,FALSE), "※5", ""))), "")</f>
        <v>9850</v>
      </c>
      <c r="F20" s="39">
        <f>IFERROR(INT(TRIM(SUBSTITUTE(VLOOKUP($A20&amp;"*",各都道府県の状況!$A:$I,F$3,FALSE), "※5", ""))), "")</f>
        <v>333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54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44079</v>
      </c>
      <c r="C21" s="19" t="s">
        <v>31</v>
      </c>
      <c r="D21" s="39">
        <f>IFERROR(INT(TRIM(SUBSTITUTE(VLOOKUP($A21&amp;"*",各都道府県の状況!$A:$I,D$3,FALSE), "※5", ""))), "")</f>
        <v>697</v>
      </c>
      <c r="E21" s="39">
        <f>IFERROR(INT(TRIM(SUBSTITUTE(VLOOKUP($A21&amp;"*",各都道府県の状況!$A:$I,E$3,FALSE), "※5", ""))), "")</f>
        <v>9317</v>
      </c>
      <c r="F21" s="39">
        <f>IFERROR(INT(TRIM(SUBSTITUTE(VLOOKUP($A21&amp;"*",各都道府県の状況!$A:$I,F$3,FALSE), "※5", ""))), "")</f>
        <v>568</v>
      </c>
      <c r="G21" s="39">
        <f>IFERROR(INT(TRIM(SUBSTITUTE(VLOOKUP($A21&amp;"*",各都道府県の状況!$A:$I,G$3,FALSE), "※5", ""))), "")</f>
        <v>37</v>
      </c>
      <c r="H21" s="39">
        <f>IFERROR(INT(TRIM(SUBSTITUTE(VLOOKUP($A21&amp;"*",各都道府県の状況!$A:$I,H$3,FALSE), "※5", ""))), "")</f>
        <v>129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44079</v>
      </c>
      <c r="C22" s="19" t="s">
        <v>32</v>
      </c>
      <c r="D22" s="39">
        <f>IFERROR(INT(TRIM(SUBSTITUTE(VLOOKUP($A22&amp;"*",各都道府県の状況!$A:$I,D$3,FALSE), "※5", ""))), "")</f>
        <v>241</v>
      </c>
      <c r="E22" s="39">
        <f>IFERROR(INT(TRIM(SUBSTITUTE(VLOOKUP($A22&amp;"*",各都道府県の状況!$A:$I,E$3,FALSE), "※5", ""))), "")</f>
        <v>8766</v>
      </c>
      <c r="F22" s="39">
        <f>IFERROR(INT(TRIM(SUBSTITUTE(VLOOKUP($A22&amp;"*",各都道府県の状況!$A:$I,F$3,FALSE), "※5", ""))), "")</f>
        <v>163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70</v>
      </c>
      <c r="I22" s="39">
        <f>IFERROR(INT(TRIM(SUBSTITUTE(VLOOKUP($A22&amp;"*",各都道府県の状況!$A:$I,I$3,FALSE), "※5", ""))), "")</f>
        <v>5</v>
      </c>
    </row>
    <row r="23" spans="1:9" ht="21" customHeight="1" x14ac:dyDescent="0.55000000000000004">
      <c r="A23" s="24" t="s">
        <v>247</v>
      </c>
      <c r="B23" s="27">
        <f t="shared" si="0"/>
        <v>44079</v>
      </c>
      <c r="C23" s="19" t="s">
        <v>33</v>
      </c>
      <c r="D23" s="39">
        <f>IFERROR(INT(TRIM(SUBSTITUTE(VLOOKUP($A23&amp;"*",各都道府県の状況!$A:$I,D$3,FALSE), "※5", ""))), "")</f>
        <v>174</v>
      </c>
      <c r="E23" s="39">
        <f>IFERROR(INT(TRIM(SUBSTITUTE(VLOOKUP($A23&amp;"*",各都道府県の状況!$A:$I,E$3,FALSE), "※5", ""))), "")</f>
        <v>9693</v>
      </c>
      <c r="F23" s="39">
        <f>IFERROR(INT(TRIM(SUBSTITUTE(VLOOKUP($A23&amp;"*",各都道府県の状況!$A:$I,F$3,FALSE), "※5", ""))), "")</f>
        <v>158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11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44079</v>
      </c>
      <c r="C24" s="19" t="s">
        <v>34</v>
      </c>
      <c r="D24" s="39">
        <f>IFERROR(INT(TRIM(SUBSTITUTE(VLOOKUP($A24&amp;"*",各都道府県の状況!$A:$I,D$3,FALSE), "※5", ""))), "")</f>
        <v>286</v>
      </c>
      <c r="E24" s="39">
        <f>IFERROR(INT(TRIM(SUBSTITUTE(VLOOKUP($A24&amp;"*",各都道府県の状況!$A:$I,E$3,FALSE), "※5", ""))), "")</f>
        <v>15833</v>
      </c>
      <c r="F24" s="39">
        <f>IFERROR(INT(TRIM(SUBSTITUTE(VLOOKUP($A24&amp;"*",各都道府県の状況!$A:$I,F$3,FALSE), "※5", ""))), "")</f>
        <v>226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65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44079</v>
      </c>
      <c r="C25" s="19" t="s">
        <v>35</v>
      </c>
      <c r="D25" s="39">
        <f>IFERROR(INT(TRIM(SUBSTITUTE(VLOOKUP($A25&amp;"*",各都道府県の状況!$A:$I,D$3,FALSE), "※5", ""))), "")</f>
        <v>564</v>
      </c>
      <c r="E25" s="39">
        <f>IFERROR(INT(TRIM(SUBSTITUTE(VLOOKUP($A25&amp;"*",各都道府県の状況!$A:$I,E$3,FALSE), "※5", ""))), "")</f>
        <v>18877</v>
      </c>
      <c r="F25" s="39">
        <f>IFERROR(INT(TRIM(SUBSTITUTE(VLOOKUP($A25&amp;"*",各都道府県の状況!$A:$I,F$3,FALSE), "※5", ""))), "")</f>
        <v>531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23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44079</v>
      </c>
      <c r="C26" s="19" t="s">
        <v>36</v>
      </c>
      <c r="D26" s="39">
        <f>IFERROR(INT(TRIM(SUBSTITUTE(VLOOKUP($A26&amp;"*",各都道府県の状況!$A:$I,D$3,FALSE), "※5", ""))), "")</f>
        <v>487</v>
      </c>
      <c r="E26" s="39">
        <f>IFERROR(INT(TRIM(SUBSTITUTE(VLOOKUP($A26&amp;"*",各都道府県の状況!$A:$I,E$3,FALSE), "※5", ""))), "")</f>
        <v>26858</v>
      </c>
      <c r="F26" s="39">
        <f>IFERROR(INT(TRIM(SUBSTITUTE(VLOOKUP($A26&amp;"*",各都道府県の状況!$A:$I,F$3,FALSE), "※5", ""))), "")</f>
        <v>451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35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44079</v>
      </c>
      <c r="C27" s="19" t="s">
        <v>37</v>
      </c>
      <c r="D27" s="39">
        <f>IFERROR(INT(TRIM(SUBSTITUTE(VLOOKUP($A27&amp;"*",各都道府県の状況!$A:$I,D$3,FALSE), "※5", ""))), "")</f>
        <v>4637</v>
      </c>
      <c r="E27" s="39">
        <f>IFERROR(INT(TRIM(SUBSTITUTE(VLOOKUP($A27&amp;"*",各都道府県の状況!$A:$I,E$3,FALSE), "※5", ""))), "")</f>
        <v>57481</v>
      </c>
      <c r="F27" s="39">
        <f>IFERROR(INT(TRIM(SUBSTITUTE(VLOOKUP($A27&amp;"*",各都道府県の状況!$A:$I,F$3,FALSE), "※5", ""))), "")</f>
        <v>3977</v>
      </c>
      <c r="G27" s="39">
        <f>IFERROR(INT(TRIM(SUBSTITUTE(VLOOKUP($A27&amp;"*",各都道府県の状況!$A:$I,G$3,FALSE), "※5", ""))), "")</f>
        <v>73</v>
      </c>
      <c r="H27" s="39">
        <f>IFERROR(INT(TRIM(SUBSTITUTE(VLOOKUP($A27&amp;"*",各都道府県の状況!$A:$I,H$3,FALSE), "※5", ""))), "")</f>
        <v>587</v>
      </c>
      <c r="I27" s="39">
        <f>IFERROR(INT(TRIM(SUBSTITUTE(VLOOKUP($A27&amp;"*",各都道府県の状況!$A:$I,I$3,FALSE), "※5", ""))), "")</f>
        <v>19</v>
      </c>
    </row>
    <row r="28" spans="1:9" x14ac:dyDescent="0.55000000000000004">
      <c r="A28" s="24" t="s">
        <v>252</v>
      </c>
      <c r="B28" s="26">
        <f t="shared" si="0"/>
        <v>44079</v>
      </c>
      <c r="C28" s="28" t="s">
        <v>38</v>
      </c>
      <c r="D28" s="39">
        <f>IFERROR(INT(TRIM(SUBSTITUTE(VLOOKUP($A28&amp;"*",各都道府県の状況!$A:$I,D$3,FALSE), "※5", ""))), "")</f>
        <v>399</v>
      </c>
      <c r="E28" s="39">
        <f>IFERROR(INT(TRIM(SUBSTITUTE(VLOOKUP($A28&amp;"*",各都道府県の状況!$A:$I,E$3,FALSE), "※5", ""))), "")</f>
        <v>10326</v>
      </c>
      <c r="F28" s="39">
        <f>IFERROR(INT(TRIM(SUBSTITUTE(VLOOKUP($A28&amp;"*",各都道府県の状況!$A:$I,F$3,FALSE), "※5", ""))), "")</f>
        <v>339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58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44079</v>
      </c>
      <c r="C29" s="19" t="s">
        <v>39</v>
      </c>
      <c r="D29" s="39">
        <f>IFERROR(INT(TRIM(SUBSTITUTE(VLOOKUP($A29&amp;"*",各都道府県の状況!$A:$I,D$3,FALSE), "※5", ""))), "")</f>
        <v>462</v>
      </c>
      <c r="E29" s="39">
        <f>IFERROR(INT(TRIM(SUBSTITUTE(VLOOKUP($A29&amp;"*",各都道府県の状況!$A:$I,E$3,FALSE), "※5", ""))), "")</f>
        <v>9755</v>
      </c>
      <c r="F29" s="39">
        <f>IFERROR(INT(TRIM(SUBSTITUTE(VLOOKUP($A29&amp;"*",各都道府県の状況!$A:$I,F$3,FALSE), "※5", ""))), "")</f>
        <v>396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59</v>
      </c>
      <c r="I29" s="39">
        <f>IFERROR(INT(TRIM(SUBSTITUTE(VLOOKUP($A29&amp;"*",各都道府県の状況!$A:$I,I$3,FALSE), "※5", ""))), "")</f>
        <v>3</v>
      </c>
    </row>
    <row r="30" spans="1:9" x14ac:dyDescent="0.55000000000000004">
      <c r="A30" s="24" t="s">
        <v>254</v>
      </c>
      <c r="B30" s="27">
        <f t="shared" si="0"/>
        <v>44079</v>
      </c>
      <c r="C30" s="19" t="s">
        <v>40</v>
      </c>
      <c r="D30" s="39">
        <f>IFERROR(INT(TRIM(SUBSTITUTE(VLOOKUP($A30&amp;"*",各都道府県の状況!$A:$I,D$3,FALSE), "※5", ""))), "")</f>
        <v>1512</v>
      </c>
      <c r="E30" s="39">
        <f>IFERROR(INT(TRIM(SUBSTITUTE(VLOOKUP($A30&amp;"*",各都道府県の状況!$A:$I,E$3,FALSE), "※5", ""))), "")</f>
        <v>32853</v>
      </c>
      <c r="F30" s="39">
        <f>IFERROR(INT(TRIM(SUBSTITUTE(VLOOKUP($A30&amp;"*",各都道府県の状況!$A:$I,F$3,FALSE), "※5", ""))), "")</f>
        <v>1340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147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44079</v>
      </c>
      <c r="C31" s="19" t="s">
        <v>41</v>
      </c>
      <c r="D31" s="39">
        <f>IFERROR(INT(TRIM(SUBSTITUTE(VLOOKUP($A31&amp;"*",各都道府県の状況!$A:$I,D$3,FALSE), "※5", ""))), "")</f>
        <v>8976</v>
      </c>
      <c r="E31" s="39">
        <f>IFERROR(INT(TRIM(SUBSTITUTE(VLOOKUP($A31&amp;"*",各都道府県の状況!$A:$I,E$3,FALSE), "※5", ""))), "")</f>
        <v>144989</v>
      </c>
      <c r="F31" s="39">
        <f>IFERROR(INT(TRIM(SUBSTITUTE(VLOOKUP($A31&amp;"*",各都道府県の状況!$A:$I,F$3,FALSE), "※5", ""))), "")</f>
        <v>7868</v>
      </c>
      <c r="G31" s="39">
        <f>IFERROR(INT(TRIM(SUBSTITUTE(VLOOKUP($A31&amp;"*",各都道府県の状況!$A:$I,G$3,FALSE), "※5", ""))), "")</f>
        <v>163</v>
      </c>
      <c r="H31" s="39">
        <f>IFERROR(INT(TRIM(SUBSTITUTE(VLOOKUP($A31&amp;"*",各都道府県の状況!$A:$I,H$3,FALSE), "※5", ""))), "")</f>
        <v>938</v>
      </c>
      <c r="I31" s="39">
        <f>IFERROR(INT(TRIM(SUBSTITUTE(VLOOKUP($A31&amp;"*",各都道府県の状況!$A:$I,I$3,FALSE), "※5", ""))), "")</f>
        <v>47</v>
      </c>
    </row>
    <row r="32" spans="1:9" x14ac:dyDescent="0.55000000000000004">
      <c r="A32" s="24" t="s">
        <v>256</v>
      </c>
      <c r="B32" s="27">
        <f t="shared" si="0"/>
        <v>44079</v>
      </c>
      <c r="C32" s="19" t="s">
        <v>42</v>
      </c>
      <c r="D32" s="39">
        <f>IFERROR(INT(TRIM(SUBSTITUTE(VLOOKUP($A32&amp;"*",各都道府県の状況!$A:$I,D$3,FALSE), "※5", ""))), "")</f>
        <v>2335</v>
      </c>
      <c r="E32" s="39">
        <f>IFERROR(INT(TRIM(SUBSTITUTE(VLOOKUP($A32&amp;"*",各都道府県の状況!$A:$I,E$3,FALSE), "※5", ""))), "")</f>
        <v>46553</v>
      </c>
      <c r="F32" s="39">
        <f>IFERROR(INT(TRIM(SUBSTITUTE(VLOOKUP($A32&amp;"*",各都道府県の状況!$A:$I,F$3,FALSE), "※5", ""))), "")</f>
        <v>2160</v>
      </c>
      <c r="G32" s="39">
        <f>IFERROR(INT(TRIM(SUBSTITUTE(VLOOKUP($A32&amp;"*",各都道府県の状況!$A:$I,G$3,FALSE), "※5", ""))), "")</f>
        <v>54</v>
      </c>
      <c r="H32" s="39">
        <f>IFERROR(INT(TRIM(SUBSTITUTE(VLOOKUP($A32&amp;"*",各都道府県の状況!$A:$I,H$3,FALSE), "※5", ""))), "")</f>
        <v>121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44079</v>
      </c>
      <c r="C33" s="19" t="s">
        <v>43</v>
      </c>
      <c r="D33" s="39">
        <f>IFERROR(INT(TRIM(SUBSTITUTE(VLOOKUP($A33&amp;"*",各都道府県の状況!$A:$I,D$3,FALSE), "※5", ""))), "")</f>
        <v>534</v>
      </c>
      <c r="E33" s="39">
        <f>IFERROR(INT(TRIM(SUBSTITUTE(VLOOKUP($A33&amp;"*",各都道府県の状況!$A:$I,E$3,FALSE), "※5", ""))), "")</f>
        <v>15262</v>
      </c>
      <c r="F33" s="39">
        <f>IFERROR(INT(TRIM(SUBSTITUTE(VLOOKUP($A33&amp;"*",各都道府県の状況!$A:$I,F$3,FALSE), "※5", ""))), "")</f>
        <v>483</v>
      </c>
      <c r="G33" s="39">
        <f>IFERROR(INT(TRIM(SUBSTITUTE(VLOOKUP($A33&amp;"*",各都道府県の状況!$A:$I,G$3,FALSE), "※5", ""))), "")</f>
        <v>8</v>
      </c>
      <c r="H33" s="39">
        <f>IFERROR(INT(TRIM(SUBSTITUTE(VLOOKUP($A33&amp;"*",各都道府県の状況!$A:$I,H$3,FALSE), "※5", ""))), "")</f>
        <v>43</v>
      </c>
      <c r="I33" s="39">
        <f>IFERROR(INT(TRIM(SUBSTITUTE(VLOOKUP($A33&amp;"*",各都道府県の状況!$A:$I,I$3,FALSE), "※5", ""))), "")</f>
        <v>3</v>
      </c>
    </row>
    <row r="34" spans="1:9" x14ac:dyDescent="0.55000000000000004">
      <c r="A34" s="24" t="s">
        <v>258</v>
      </c>
      <c r="B34" s="27">
        <f t="shared" si="0"/>
        <v>44079</v>
      </c>
      <c r="C34" s="19" t="s">
        <v>44</v>
      </c>
      <c r="D34" s="39">
        <f>IFERROR(INT(TRIM(SUBSTITUTE(VLOOKUP($A34&amp;"*",各都道府県の状況!$A:$I,D$3,FALSE), "※5", ""))), "")</f>
        <v>232</v>
      </c>
      <c r="E34" s="39">
        <f>IFERROR(INT(TRIM(SUBSTITUTE(VLOOKUP($A34&amp;"*",各都道府県の状況!$A:$I,E$3,FALSE), "※5", ""))), "")</f>
        <v>8751</v>
      </c>
      <c r="F34" s="39">
        <f>IFERROR(INT(TRIM(SUBSTITUTE(VLOOKUP($A34&amp;"*",各都道府県の状況!$A:$I,F$3,FALSE), "※5", ""))), "")</f>
        <v>222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44079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4580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44079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4973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44079</v>
      </c>
      <c r="C37" s="19" t="s">
        <v>47</v>
      </c>
      <c r="D37" s="39">
        <f>IFERROR(INT(TRIM(SUBSTITUTE(VLOOKUP($A37&amp;"*",各都道府県の状況!$A:$I,D$3,FALSE), "※5", ""))), "")</f>
        <v>146</v>
      </c>
      <c r="E37" s="39">
        <f>IFERROR(INT(TRIM(SUBSTITUTE(VLOOKUP($A37&amp;"*",各都道府県の状況!$A:$I,E$3,FALSE), "※5", ""))), "")</f>
        <v>7049</v>
      </c>
      <c r="F37" s="39">
        <f>IFERROR(INT(TRIM(SUBSTITUTE(VLOOKUP($A37&amp;"*",各都道府県の状況!$A:$I,F$3,FALSE), "※5", ""))), "")</f>
        <v>141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44079</v>
      </c>
      <c r="C38" s="19" t="s">
        <v>48</v>
      </c>
      <c r="D38" s="39">
        <f>IFERROR(INT(TRIM(SUBSTITUTE(VLOOKUP($A38&amp;"*",各都道府県の状況!$A:$I,D$3,FALSE), "※5", ""))), "")</f>
        <v>459</v>
      </c>
      <c r="E38" s="39">
        <f>IFERROR(INT(TRIM(SUBSTITUTE(VLOOKUP($A38&amp;"*",各都道府県の状況!$A:$I,E$3,FALSE), "※5", ""))), "")</f>
        <v>18176</v>
      </c>
      <c r="F38" s="39">
        <f>IFERROR(INT(TRIM(SUBSTITUTE(VLOOKUP($A38&amp;"*",各都道府県の状況!$A:$I,F$3,FALSE), "※5", ""))), "")</f>
        <v>445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44079</v>
      </c>
      <c r="C39" s="19" t="s">
        <v>49</v>
      </c>
      <c r="D39" s="39">
        <f>IFERROR(INT(TRIM(SUBSTITUTE(VLOOKUP($A39&amp;"*",各都道府県の状況!$A:$I,D$3,FALSE), "※5", ""))), "")</f>
        <v>181</v>
      </c>
      <c r="E39" s="39">
        <f>IFERROR(INT(TRIM(SUBSTITUTE(VLOOKUP($A39&amp;"*",各都道府県の状況!$A:$I,E$3,FALSE), "※5", ""))), "")</f>
        <v>7236</v>
      </c>
      <c r="F39" s="39">
        <f>IFERROR(INT(TRIM(SUBSTITUTE(VLOOKUP($A39&amp;"*",各都道府県の状況!$A:$I,F$3,FALSE), "※5", ""))), "")</f>
        <v>108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73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44079</v>
      </c>
      <c r="C40" s="19" t="s">
        <v>50</v>
      </c>
      <c r="D40" s="39">
        <f>IFERROR(INT(TRIM(SUBSTITUTE(VLOOKUP($A40&amp;"*",各都道府県の状況!$A:$I,D$3,FALSE), "※5", ""))), "")</f>
        <v>145</v>
      </c>
      <c r="E40" s="39">
        <f>IFERROR(INT(TRIM(SUBSTITUTE(VLOOKUP($A40&amp;"*",各都道府県の状況!$A:$I,E$3,FALSE), "※5", ""))), "")</f>
        <v>6291</v>
      </c>
      <c r="F40" s="39">
        <f>IFERROR(INT(TRIM(SUBSTITUTE(VLOOKUP($A40&amp;"*",各都道府県の状況!$A:$I,F$3,FALSE), "※5", ""))), "")</f>
        <v>77</v>
      </c>
      <c r="G40" s="39">
        <f>IFERROR(INT(TRIM(SUBSTITUTE(VLOOKUP($A40&amp;"*",各都道府県の状況!$A:$I,G$3,FALSE), "※5", ""))), "")</f>
        <v>4</v>
      </c>
      <c r="H40" s="39">
        <f>IFERROR(INT(TRIM(SUBSTITUTE(VLOOKUP($A40&amp;"*",各都道府県の状況!$A:$I,H$3,FALSE), "※5", ""))), "")</f>
        <v>63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44079</v>
      </c>
      <c r="C41" s="19" t="s">
        <v>51</v>
      </c>
      <c r="D41" s="39">
        <f>IFERROR(INT(TRIM(SUBSTITUTE(VLOOKUP($A41&amp;"*",各都道府県の状況!$A:$I,D$3,FALSE), "※5", ""))), "")</f>
        <v>84</v>
      </c>
      <c r="E41" s="39">
        <f>IFERROR(INT(TRIM(SUBSTITUTE(VLOOKUP($A41&amp;"*",各都道府県の状況!$A:$I,E$3,FALSE), "※5", ""))), "")</f>
        <v>8677</v>
      </c>
      <c r="F41" s="39">
        <f>IFERROR(INT(TRIM(SUBSTITUTE(VLOOKUP($A41&amp;"*",各都道府県の状況!$A:$I,F$3,FALSE), "※5", ""))), "")</f>
        <v>72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44079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3855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44079</v>
      </c>
      <c r="C43" s="19" t="s">
        <v>169</v>
      </c>
      <c r="D43" s="39">
        <f>IFERROR(INT(TRIM(SUBSTITUTE(VLOOKUP($A43&amp;"*",各都道府県の状況!$A:$I,D$3,FALSE), "※5", ""))), "")</f>
        <v>131</v>
      </c>
      <c r="E43" s="39">
        <f>IFERROR(INT(TRIM(SUBSTITUTE(VLOOKUP($A43&amp;"*",各都道府県の状況!$A:$I,E$3,FALSE), "※5", ""))), "")</f>
        <v>3201</v>
      </c>
      <c r="F43" s="39">
        <f>IFERROR(INT(TRIM(SUBSTITUTE(VLOOKUP($A43&amp;"*",各都道府県の状況!$A:$I,F$3,FALSE), "※5", ""))), "")</f>
        <v>116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12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44079</v>
      </c>
      <c r="C44" s="19" t="s">
        <v>53</v>
      </c>
      <c r="D44" s="39">
        <f>IFERROR(INT(TRIM(SUBSTITUTE(VLOOKUP($A44&amp;"*",各都道府県の状況!$A:$I,D$3,FALSE), "※5", ""))), "")</f>
        <v>4782</v>
      </c>
      <c r="E44" s="39">
        <f>IFERROR(INT(TRIM(SUBSTITUTE(VLOOKUP($A44&amp;"*",各都道府県の状況!$A:$I,E$3,FALSE), "※5", ""))), "")</f>
        <v>42849</v>
      </c>
      <c r="F44" s="39">
        <f>IFERROR(INT(TRIM(SUBSTITUTE(VLOOKUP($A44&amp;"*",各都道府県の状況!$A:$I,F$3,FALSE), "※5", ""))), "")</f>
        <v>3997</v>
      </c>
      <c r="G44" s="39">
        <f>IFERROR(INT(TRIM(SUBSTITUTE(VLOOKUP($A44&amp;"*",各都道府県の状況!$A:$I,G$3,FALSE), "※5", ""))), "")</f>
        <v>68</v>
      </c>
      <c r="H44" s="39">
        <f>IFERROR(INT(TRIM(SUBSTITUTE(VLOOKUP($A44&amp;"*",各都道府県の状況!$A:$I,H$3,FALSE), "※5", ""))), "")</f>
        <v>717</v>
      </c>
      <c r="I44" s="39">
        <f>IFERROR(INT(TRIM(SUBSTITUTE(VLOOKUP($A44&amp;"*",各都道府県の状況!$A:$I,I$3,FALSE), "※5", ""))), "")</f>
        <v>15</v>
      </c>
    </row>
    <row r="45" spans="1:9" x14ac:dyDescent="0.55000000000000004">
      <c r="A45" s="24" t="s">
        <v>267</v>
      </c>
      <c r="B45" s="27">
        <f t="shared" si="0"/>
        <v>44079</v>
      </c>
      <c r="C45" s="19" t="s">
        <v>54</v>
      </c>
      <c r="D45" s="39">
        <f>IFERROR(INT(TRIM(SUBSTITUTE(VLOOKUP($A45&amp;"*",各都道府県の状況!$A:$I,D$3,FALSE), "※5", ""))), "")</f>
        <v>240</v>
      </c>
      <c r="E45" s="39">
        <f>IFERROR(INT(TRIM(SUBSTITUTE(VLOOKUP($A45&amp;"*",各都道府県の状況!$A:$I,E$3,FALSE), "※5", ""))), "")</f>
        <v>5265</v>
      </c>
      <c r="F45" s="39">
        <f>IFERROR(INT(TRIM(SUBSTITUTE(VLOOKUP($A45&amp;"*",各都道府県の状況!$A:$I,F$3,FALSE), "※5", ""))), "")</f>
        <v>230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44079</v>
      </c>
      <c r="C46" s="19" t="s">
        <v>55</v>
      </c>
      <c r="D46" s="39">
        <f>IFERROR(INT(TRIM(SUBSTITUTE(VLOOKUP($A46&amp;"*",各都道府県の状況!$A:$I,D$3,FALSE), "※5", ""))), "")</f>
        <v>234</v>
      </c>
      <c r="E46" s="39">
        <f>IFERROR(INT(TRIM(SUBSTITUTE(VLOOKUP($A46&amp;"*",各都道府県の状況!$A:$I,E$3,FALSE), "※5", ""))), "")</f>
        <v>15430</v>
      </c>
      <c r="F46" s="39">
        <f>IFERROR(INT(TRIM(SUBSTITUTE(VLOOKUP($A46&amp;"*",各都道府県の状況!$A:$I,F$3,FALSE), "※5", ""))), "")</f>
        <v>201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44079</v>
      </c>
      <c r="C47" s="19" t="s">
        <v>56</v>
      </c>
      <c r="D47" s="39">
        <f>IFERROR(INT(TRIM(SUBSTITUTE(VLOOKUP($A47&amp;"*",各都道府県の状況!$A:$I,D$3,FALSE), "※5", ""))), "")</f>
        <v>540</v>
      </c>
      <c r="E47" s="39">
        <f>IFERROR(INT(TRIM(SUBSTITUTE(VLOOKUP($A47&amp;"*",各都道府県の状況!$A:$I,E$3,FALSE), "※5", ""))), "")</f>
        <v>12165</v>
      </c>
      <c r="F47" s="39">
        <f>IFERROR(INT(TRIM(SUBSTITUTE(VLOOKUP($A47&amp;"*",各都道府県の状況!$A:$I,F$3,FALSE), "※5", ""))), "")</f>
        <v>468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57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44079</v>
      </c>
      <c r="C48" s="19" t="s">
        <v>57</v>
      </c>
      <c r="D48" s="39">
        <f>IFERROR(INT(TRIM(SUBSTITUTE(VLOOKUP($A48&amp;"*",各都道府県の状況!$A:$I,D$3,FALSE), "※5", ""))), "")</f>
        <v>157</v>
      </c>
      <c r="E48" s="39">
        <f>IFERROR(INT(TRIM(SUBSTITUTE(VLOOKUP($A48&amp;"*",各都道府県の状況!$A:$I,E$3,FALSE), "※5", ""))), "")</f>
        <v>13460</v>
      </c>
      <c r="F48" s="39">
        <f>IFERROR(INT(TRIM(SUBSTITUTE(VLOOKUP($A48&amp;"*",各都道府県の状況!$A:$I,F$3,FALSE), "※5", ""))), "")</f>
        <v>136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19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44079</v>
      </c>
      <c r="C49" s="19" t="s">
        <v>58</v>
      </c>
      <c r="D49" s="39">
        <f>IFERROR(INT(TRIM(SUBSTITUTE(VLOOKUP($A49&amp;"*",各都道府県の状況!$A:$I,D$3,FALSE), "※5", ""))), "")</f>
        <v>338</v>
      </c>
      <c r="E49" s="39">
        <f>IFERROR(INT(TRIM(SUBSTITUTE(VLOOKUP($A49&amp;"*",各都道府県の状況!$A:$I,E$3,FALSE), "※5", ""))), "")</f>
        <v>8161</v>
      </c>
      <c r="F49" s="39">
        <f>IFERROR(INT(TRIM(SUBSTITUTE(VLOOKUP($A49&amp;"*",各都道府県の状況!$A:$I,F$3,FALSE), "※5", ""))), "")</f>
        <v>318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20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44079</v>
      </c>
      <c r="C50" s="19" t="s">
        <v>59</v>
      </c>
      <c r="D50" s="39">
        <f>IFERROR(INT(TRIM(SUBSTITUTE(VLOOKUP($A50&amp;"*",各都道府県の状況!$A:$I,D$3,FALSE), "※5", ""))), "")</f>
        <v>370</v>
      </c>
      <c r="E50" s="39">
        <f>IFERROR(INT(TRIM(SUBSTITUTE(VLOOKUP($A50&amp;"*",各都道府県の状況!$A:$I,E$3,FALSE), "※5", ""))), "")</f>
        <v>16322</v>
      </c>
      <c r="F50" s="39">
        <f>IFERROR(INT(TRIM(SUBSTITUTE(VLOOKUP($A50&amp;"*",各都道府県の状況!$A:$I,F$3,FALSE), "※5", ""))), "")</f>
        <v>302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49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44079</v>
      </c>
      <c r="C51" s="19" t="s">
        <v>60</v>
      </c>
      <c r="D51" s="39">
        <f>IFERROR(INT(TRIM(SUBSTITUTE(VLOOKUP($A51&amp;"*",各都道府県の状況!$A:$I,D$3,FALSE), "※5", ""))), "")</f>
        <v>2220</v>
      </c>
      <c r="E51" s="39">
        <f>IFERROR(INT(TRIM(SUBSTITUTE(VLOOKUP($A51&amp;"*",各都道府県の状況!$A:$I,E$3,FALSE), "※5", ""))), "")</f>
        <v>25134</v>
      </c>
      <c r="F51" s="39">
        <f>IFERROR(INT(TRIM(SUBSTITUTE(VLOOKUP($A51&amp;"*",各都道府県の状況!$A:$I,F$3,FALSE), "※5", ""))), "")</f>
        <v>1847</v>
      </c>
      <c r="G51" s="39">
        <f>IFERROR(INT(TRIM(SUBSTITUTE(VLOOKUP($A51&amp;"*",各都道府県の状況!$A:$I,G$3,FALSE), "※5", ""))), "")</f>
        <v>32</v>
      </c>
      <c r="H51" s="39">
        <f>IFERROR(INT(TRIM(SUBSTITUTE(VLOOKUP($A51&amp;"*",各都道府県の状況!$A:$I,H$3,FALSE), "※5", ""))), "")</f>
        <v>345</v>
      </c>
      <c r="I51" s="39">
        <f>IFERROR(INT(TRIM(SUBSTITUTE(VLOOKUP($A51&amp;"*",各都道府県の状況!$A:$I,I$3,FALSE),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topLeftCell="A43"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1814</v>
      </c>
      <c r="D6" s="44">
        <v>46499</v>
      </c>
      <c r="E6" s="45">
        <v>103</v>
      </c>
      <c r="F6" s="45">
        <v>2</v>
      </c>
      <c r="G6" s="44">
        <v>1607</v>
      </c>
      <c r="H6" s="45">
        <v>104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2104</v>
      </c>
      <c r="E7" s="45">
        <v>2</v>
      </c>
      <c r="F7" s="45">
        <v>0</v>
      </c>
      <c r="G7" s="45">
        <v>32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3380</v>
      </c>
      <c r="E8" s="45">
        <v>6</v>
      </c>
      <c r="F8" s="45">
        <v>0</v>
      </c>
      <c r="G8" s="45">
        <v>17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231</v>
      </c>
      <c r="D9" s="44">
        <v>8173</v>
      </c>
      <c r="E9" s="45">
        <v>37</v>
      </c>
      <c r="F9" s="45">
        <v>0</v>
      </c>
      <c r="G9" s="45">
        <v>192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50</v>
      </c>
      <c r="D10" s="44">
        <v>1816</v>
      </c>
      <c r="E10" s="45">
        <v>3</v>
      </c>
      <c r="F10" s="45">
        <v>0</v>
      </c>
      <c r="G10" s="45">
        <v>47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3126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175</v>
      </c>
      <c r="D12" s="44">
        <v>15723</v>
      </c>
      <c r="E12" s="45">
        <v>49</v>
      </c>
      <c r="F12" s="45">
        <v>2</v>
      </c>
      <c r="G12" s="45">
        <v>126</v>
      </c>
      <c r="H12" s="45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573</v>
      </c>
      <c r="D13" s="44">
        <v>11063</v>
      </c>
      <c r="E13" s="45">
        <v>60</v>
      </c>
      <c r="F13" s="45">
        <v>3</v>
      </c>
      <c r="G13" s="45">
        <v>499</v>
      </c>
      <c r="H13" s="45">
        <v>14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309</v>
      </c>
      <c r="D14" s="44">
        <v>23646</v>
      </c>
      <c r="E14" s="45">
        <v>20</v>
      </c>
      <c r="F14" s="45">
        <v>3</v>
      </c>
      <c r="G14" s="45">
        <v>292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474</v>
      </c>
      <c r="D15" s="44">
        <v>15468</v>
      </c>
      <c r="E15" s="45">
        <v>63</v>
      </c>
      <c r="F15" s="45">
        <v>0</v>
      </c>
      <c r="G15" s="45">
        <v>392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4101</v>
      </c>
      <c r="D16" s="44">
        <v>114373</v>
      </c>
      <c r="E16" s="45">
        <v>445</v>
      </c>
      <c r="F16" s="45">
        <v>11</v>
      </c>
      <c r="G16" s="44">
        <v>3564</v>
      </c>
      <c r="H16" s="45">
        <v>92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3188</v>
      </c>
      <c r="D17" s="44">
        <v>58879</v>
      </c>
      <c r="E17" s="45">
        <v>349</v>
      </c>
      <c r="F17" s="45">
        <v>10</v>
      </c>
      <c r="G17" s="44">
        <v>2776</v>
      </c>
      <c r="H17" s="45">
        <v>63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21656</v>
      </c>
      <c r="D18" s="44">
        <v>348595</v>
      </c>
      <c r="E18" s="44">
        <v>2412</v>
      </c>
      <c r="F18" s="45">
        <v>27</v>
      </c>
      <c r="G18" s="44">
        <v>18875</v>
      </c>
      <c r="H18" s="45">
        <v>369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5352</v>
      </c>
      <c r="D19" s="44">
        <v>120662</v>
      </c>
      <c r="E19" s="45">
        <v>589</v>
      </c>
      <c r="F19" s="45">
        <v>22</v>
      </c>
      <c r="G19" s="44">
        <v>4637</v>
      </c>
      <c r="H19" s="45">
        <v>126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146</v>
      </c>
      <c r="D20" s="44">
        <v>13222</v>
      </c>
      <c r="E20" s="45">
        <v>9</v>
      </c>
      <c r="F20" s="45">
        <v>1</v>
      </c>
      <c r="G20" s="45">
        <v>137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402</v>
      </c>
      <c r="D21" s="44">
        <v>9850</v>
      </c>
      <c r="E21" s="45">
        <v>54</v>
      </c>
      <c r="F21" s="45">
        <v>1</v>
      </c>
      <c r="G21" s="45">
        <v>333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697</v>
      </c>
      <c r="D22" s="44">
        <v>9317</v>
      </c>
      <c r="E22" s="45">
        <v>129</v>
      </c>
      <c r="F22" s="45">
        <v>2</v>
      </c>
      <c r="G22" s="45">
        <v>568</v>
      </c>
      <c r="H22" s="45">
        <v>37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241</v>
      </c>
      <c r="D23" s="44">
        <v>8766</v>
      </c>
      <c r="E23" s="45">
        <v>70</v>
      </c>
      <c r="F23" s="45">
        <v>5</v>
      </c>
      <c r="G23" s="45">
        <v>163</v>
      </c>
      <c r="H23" s="45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174</v>
      </c>
      <c r="D24" s="44">
        <v>9693</v>
      </c>
      <c r="E24" s="45">
        <v>11</v>
      </c>
      <c r="F24" s="45">
        <v>1</v>
      </c>
      <c r="G24" s="45">
        <v>158</v>
      </c>
      <c r="H24" s="45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286</v>
      </c>
      <c r="D25" s="44">
        <v>15833</v>
      </c>
      <c r="E25" s="45">
        <v>65</v>
      </c>
      <c r="F25" s="45">
        <v>0</v>
      </c>
      <c r="G25" s="45">
        <v>226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564</v>
      </c>
      <c r="D26" s="44">
        <v>18877</v>
      </c>
      <c r="E26" s="45">
        <v>23</v>
      </c>
      <c r="F26" s="45">
        <v>2</v>
      </c>
      <c r="G26" s="45">
        <v>531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487</v>
      </c>
      <c r="D27" s="44">
        <v>26858</v>
      </c>
      <c r="E27" s="45">
        <v>35</v>
      </c>
      <c r="F27" s="45">
        <v>2</v>
      </c>
      <c r="G27" s="45">
        <v>451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4637</v>
      </c>
      <c r="D28" s="44">
        <v>57481</v>
      </c>
      <c r="E28" s="45">
        <v>587</v>
      </c>
      <c r="F28" s="45">
        <v>19</v>
      </c>
      <c r="G28" s="44">
        <v>3977</v>
      </c>
      <c r="H28" s="45">
        <v>73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399</v>
      </c>
      <c r="D29" s="44">
        <v>10326</v>
      </c>
      <c r="E29" s="45">
        <v>58</v>
      </c>
      <c r="F29" s="45">
        <v>3</v>
      </c>
      <c r="G29" s="45">
        <v>339</v>
      </c>
      <c r="H29" s="45">
        <v>2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462</v>
      </c>
      <c r="D30" s="44">
        <v>9755</v>
      </c>
      <c r="E30" s="45">
        <v>59</v>
      </c>
      <c r="F30" s="45">
        <v>3</v>
      </c>
      <c r="G30" s="45">
        <v>396</v>
      </c>
      <c r="H30" s="45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1512</v>
      </c>
      <c r="D31" s="44">
        <v>32853</v>
      </c>
      <c r="E31" s="45">
        <v>147</v>
      </c>
      <c r="F31" s="45">
        <v>3</v>
      </c>
      <c r="G31" s="44">
        <v>1340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8976</v>
      </c>
      <c r="D32" s="44">
        <v>144989</v>
      </c>
      <c r="E32" s="45">
        <v>938</v>
      </c>
      <c r="F32" s="45">
        <v>47</v>
      </c>
      <c r="G32" s="44">
        <v>7868</v>
      </c>
      <c r="H32" s="45">
        <v>163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2335</v>
      </c>
      <c r="D33" s="44">
        <v>46553</v>
      </c>
      <c r="E33" s="45">
        <v>121</v>
      </c>
      <c r="F33" s="45">
        <v>8</v>
      </c>
      <c r="G33" s="44">
        <v>2160</v>
      </c>
      <c r="H33" s="45">
        <v>54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534</v>
      </c>
      <c r="D34" s="44">
        <v>15262</v>
      </c>
      <c r="E34" s="45">
        <v>43</v>
      </c>
      <c r="F34" s="45">
        <v>3</v>
      </c>
      <c r="G34" s="45">
        <v>483</v>
      </c>
      <c r="H34" s="45">
        <v>8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232</v>
      </c>
      <c r="D35" s="44">
        <v>8751</v>
      </c>
      <c r="E35" s="45">
        <v>3</v>
      </c>
      <c r="F35" s="45">
        <v>0</v>
      </c>
      <c r="G35" s="45">
        <v>222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22</v>
      </c>
      <c r="D36" s="44">
        <v>4580</v>
      </c>
      <c r="E36" s="45">
        <v>0</v>
      </c>
      <c r="F36" s="45">
        <v>0</v>
      </c>
      <c r="G36" s="45">
        <v>22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137</v>
      </c>
      <c r="D37" s="44">
        <v>4973</v>
      </c>
      <c r="E37" s="45">
        <v>1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146</v>
      </c>
      <c r="D38" s="44">
        <v>7049</v>
      </c>
      <c r="E38" s="45">
        <v>4</v>
      </c>
      <c r="F38" s="46" t="s">
        <v>335</v>
      </c>
      <c r="G38" s="45">
        <v>141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459</v>
      </c>
      <c r="D39" s="44">
        <v>18176</v>
      </c>
      <c r="E39" s="45">
        <v>11</v>
      </c>
      <c r="F39" s="45">
        <v>0</v>
      </c>
      <c r="G39" s="45">
        <v>445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181</v>
      </c>
      <c r="D40" s="44">
        <v>7236</v>
      </c>
      <c r="E40" s="45">
        <v>73</v>
      </c>
      <c r="F40" s="45">
        <v>0</v>
      </c>
      <c r="G40" s="45">
        <v>108</v>
      </c>
      <c r="H40" s="45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145</v>
      </c>
      <c r="D41" s="44">
        <v>6291</v>
      </c>
      <c r="E41" s="45">
        <v>63</v>
      </c>
      <c r="F41" s="45">
        <v>2</v>
      </c>
      <c r="G41" s="45">
        <v>77</v>
      </c>
      <c r="H41" s="45">
        <v>4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84</v>
      </c>
      <c r="D42" s="44">
        <v>8677</v>
      </c>
      <c r="E42" s="45">
        <v>11</v>
      </c>
      <c r="F42" s="45">
        <v>0</v>
      </c>
      <c r="G42" s="45">
        <v>72</v>
      </c>
      <c r="H42" s="45">
        <v>1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3855</v>
      </c>
      <c r="E43" s="45">
        <v>1</v>
      </c>
      <c r="F43" s="45">
        <v>0</v>
      </c>
      <c r="G43" s="45">
        <v>107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131</v>
      </c>
      <c r="D44" s="44">
        <v>3201</v>
      </c>
      <c r="E44" s="45">
        <v>12</v>
      </c>
      <c r="F44" s="45">
        <v>1</v>
      </c>
      <c r="G44" s="45">
        <v>116</v>
      </c>
      <c r="H44" s="45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4782</v>
      </c>
      <c r="D45" s="44">
        <v>42849</v>
      </c>
      <c r="E45" s="45">
        <v>717</v>
      </c>
      <c r="F45" s="45">
        <v>15</v>
      </c>
      <c r="G45" s="44">
        <v>3997</v>
      </c>
      <c r="H45" s="45">
        <v>68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240</v>
      </c>
      <c r="D46" s="44">
        <v>5265</v>
      </c>
      <c r="E46" s="45">
        <v>10</v>
      </c>
      <c r="F46" s="45">
        <v>0</v>
      </c>
      <c r="G46" s="45">
        <v>230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234</v>
      </c>
      <c r="D47" s="44">
        <v>15430</v>
      </c>
      <c r="E47" s="45">
        <v>23</v>
      </c>
      <c r="F47" s="45">
        <v>0</v>
      </c>
      <c r="G47" s="45">
        <v>201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540</v>
      </c>
      <c r="D48" s="44">
        <v>12165</v>
      </c>
      <c r="E48" s="45">
        <v>57</v>
      </c>
      <c r="F48" s="45">
        <v>1</v>
      </c>
      <c r="G48" s="45">
        <v>468</v>
      </c>
      <c r="H48" s="45">
        <v>7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157</v>
      </c>
      <c r="D49" s="44">
        <v>13460</v>
      </c>
      <c r="E49" s="45">
        <v>19</v>
      </c>
      <c r="F49" s="45">
        <v>0</v>
      </c>
      <c r="G49" s="45">
        <v>136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338</v>
      </c>
      <c r="D50" s="44">
        <v>8161</v>
      </c>
      <c r="E50" s="45">
        <v>20</v>
      </c>
      <c r="F50" s="45">
        <v>0</v>
      </c>
      <c r="G50" s="45">
        <v>318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370</v>
      </c>
      <c r="D51" s="44">
        <v>16322</v>
      </c>
      <c r="E51" s="45">
        <v>49</v>
      </c>
      <c r="F51" s="45">
        <v>1</v>
      </c>
      <c r="G51" s="45">
        <v>302</v>
      </c>
      <c r="H51" s="45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2220</v>
      </c>
      <c r="D52" s="44">
        <v>25134</v>
      </c>
      <c r="E52" s="45">
        <v>345</v>
      </c>
      <c r="F52" s="45">
        <v>10</v>
      </c>
      <c r="G52" s="44">
        <v>1847</v>
      </c>
      <c r="H52" s="45">
        <v>32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70592</v>
      </c>
      <c r="D54" s="44">
        <v>1414717</v>
      </c>
      <c r="E54" s="44">
        <v>7908</v>
      </c>
      <c r="F54" s="45">
        <v>211</v>
      </c>
      <c r="G54" s="44">
        <v>61357</v>
      </c>
      <c r="H54" s="44">
        <v>1356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2020-09-06T14:45:09Z</dcterms:modified>
</cp:coreProperties>
</file>