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429411F6-3519-4C45-AF67-B5A2A2AECA12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<sst xmlns="http://schemas.openxmlformats.org/spreadsheetml/2006/main" count="17720" uniqueCount="342">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</sst>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13"/>
  <sheetViews>
    <sheetView zoomScaleNormal="100" workbookViewId="0">
      <pane xSplit="1" ySplit="1" topLeftCell="B702" activePane="bottomRight" state="frozen"/>
      <selection activeCell="A9778" sqref="A9778"/>
      <selection pane="topRight" activeCell="A9778" sqref="A9778"/>
      <selection pane="bottomLeft" activeCell="A9778" sqref="A9778"/>
      <selection pane="bottomRight" activeCell="A9778" sqref="A977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777"/>
  <sheetViews>
    <sheetView workbookViewId="0">
      <pane xSplit="1" ySplit="1" topLeftCell="B9772" activePane="bottomRight" state="frozen"/>
      <selection activeCell="A9778" sqref="A9778"/>
      <selection pane="topRight" activeCell="A9778" sqref="A9778"/>
      <selection pane="bottomLeft" activeCell="A9778" sqref="A9778"/>
      <selection pane="bottomRight" activeCell="A9778" sqref="A977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44116</v>
      </c>
      <c r="B3" s="7" t="s">
        <v>6</v>
      </c>
      <c r="C3" s="7">
        <f>IF(C13="", "", C13)</f>
        <v>88288</v>
      </c>
      <c r="D3" s="7">
        <f>IF(B13="", "", B13)</f>
        <v>2068353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5443</v>
      </c>
      <c r="I3" s="7" t="str">
        <f>IF(I13="", "", I13)</f>
        <v/>
      </c>
      <c r="J3" s="7">
        <f t="shared" ref="J3:L3" si="1">IF(J13="", "", J13)</f>
        <v>146</v>
      </c>
      <c r="K3" s="7" t="str">
        <f t="shared" si="1"/>
        <v/>
      </c>
      <c r="L3" s="7" t="str">
        <f t="shared" si="1"/>
        <v/>
      </c>
      <c r="M3" s="7">
        <f>IF(N13="", "", N13)</f>
        <v>81182</v>
      </c>
      <c r="N3" s="7">
        <f>IF(O13="", "", O13)</f>
        <v>1628</v>
      </c>
    </row>
    <row r="4" spans="1:15" x14ac:dyDescent="0.55000000000000004">
      <c r="A4" s="6">
        <f t="shared" ref="A4:A5" si="2">DATE($B$9, $C$9, $D$9)</f>
        <v>44116</v>
      </c>
      <c r="B4" s="7" t="s">
        <v>7</v>
      </c>
      <c r="C4" s="7">
        <f t="shared" ref="C4:C5" si="3">IF(C14="", "", C14)</f>
        <v>1044</v>
      </c>
      <c r="D4" s="7">
        <f t="shared" ref="D4:D5" si="4">IF(B14="", "", B14)</f>
        <v>236851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916</v>
      </c>
      <c r="N4" s="7">
        <f t="shared" si="8"/>
        <v>1</v>
      </c>
    </row>
    <row r="5" spans="1:15" x14ac:dyDescent="0.55000000000000004">
      <c r="A5" s="6">
        <f t="shared" si="2"/>
        <v>44116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12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2068353</v>
      </c>
      <c r="C13" s="9">
        <v>88288</v>
      </c>
      <c r="D13" s="8"/>
      <c r="E13" s="8"/>
      <c r="F13" s="8"/>
      <c r="G13" s="8"/>
      <c r="H13" s="9">
        <v>5443</v>
      </c>
      <c r="I13" s="8"/>
      <c r="J13" s="9">
        <v>146</v>
      </c>
      <c r="K13" s="8"/>
      <c r="L13" s="8"/>
      <c r="M13" s="31">
        <f>F13</f>
        <v>0</v>
      </c>
      <c r="N13" s="9">
        <v>81182</v>
      </c>
      <c r="O13" s="9">
        <v>1628</v>
      </c>
    </row>
    <row r="14" spans="1:15" x14ac:dyDescent="0.55000000000000004">
      <c r="A14" s="7" t="s">
        <v>64</v>
      </c>
      <c r="B14" s="9">
        <v>236851</v>
      </c>
      <c r="C14" s="9">
        <v>1044</v>
      </c>
      <c r="D14" s="8"/>
      <c r="E14" s="8"/>
      <c r="F14" s="8"/>
      <c r="G14" s="8"/>
      <c r="H14" s="9">
        <v>127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2306033</v>
      </c>
      <c r="C16" s="7">
        <f t="shared" ref="C16:O16" si="13">SUM(C13:C15)</f>
        <v>89347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5570</v>
      </c>
      <c r="I16" s="7">
        <f t="shared" si="13"/>
        <v>0</v>
      </c>
      <c r="J16" s="7">
        <f t="shared" si="13"/>
        <v>146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82113</v>
      </c>
      <c r="O16" s="7">
        <f t="shared" si="13"/>
        <v>1629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11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44115</v>
      </c>
      <c r="C5" s="28" t="s">
        <v>17</v>
      </c>
      <c r="D5" s="39">
        <f>IFERROR(INT(TRIM(SUBSTITUTE(VLOOKUP($A5&amp;"*",各都道府県の状況!$A:$I,D$3,FALSE), "※5", ""))), "")</f>
        <v>2347</v>
      </c>
      <c r="E5" s="39">
        <f>IFERROR(INT(TRIM(SUBSTITUTE(VLOOKUP($A5&amp;"*",各都道府県の状況!$A:$I,E$3,FALSE), "※5", ""))), "")</f>
        <v>64209</v>
      </c>
      <c r="F5" s="39">
        <f>IFERROR(INT(TRIM(SUBSTITUTE(VLOOKUP($A5&amp;"*",各都道府県の状況!$A:$I,F$3,FALSE), "※5", ""))), "")</f>
        <v>2029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211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44115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2590</v>
      </c>
      <c r="F6" s="39">
        <f>IFERROR(INT(TRIM(SUBSTITUTE(VLOOKUP($A6&amp;"*",各都道府県の状況!$A:$I,F$3,FALSE), "※5", ""))), "")</f>
        <v>35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44115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4599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44115</v>
      </c>
      <c r="C8" s="19" t="s">
        <v>20</v>
      </c>
      <c r="D8" s="39">
        <f>IFERROR(INT(TRIM(SUBSTITUTE(VLOOKUP($A8&amp;"*",各都道府県の状況!$A:$I,D$3,FALSE), "※5", ""))), "")</f>
        <v>484</v>
      </c>
      <c r="E8" s="39">
        <f>IFERROR(INT(TRIM(SUBSTITUTE(VLOOKUP($A8&amp;"*",各都道府県の状況!$A:$I,E$3,FALSE), "※5", ""))), "")</f>
        <v>11436</v>
      </c>
      <c r="F8" s="39">
        <f>IFERROR(INT(TRIM(SUBSTITUTE(VLOOKUP($A8&amp;"*",各都道府県の状況!$A:$I,F$3,FALSE), "※5", ""))), "")</f>
        <v>420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62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44115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2309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44115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5283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44115</v>
      </c>
      <c r="C11" s="19" t="s">
        <v>62</v>
      </c>
      <c r="D11" s="39">
        <f>IFERROR(INT(TRIM(SUBSTITUTE(VLOOKUP($A11&amp;"*",各都道府県の状況!$A:$I,D$3,FALSE), "※5", ""))), "")</f>
        <v>314</v>
      </c>
      <c r="E11" s="39">
        <f>IFERROR(INT(TRIM(SUBSTITUTE(VLOOKUP($A11&amp;"*",各都道府県の状況!$A:$I,E$3,FALSE), "※5", ""))), "")</f>
        <v>22904</v>
      </c>
      <c r="F11" s="39">
        <f>IFERROR(INT(TRIM(SUBSTITUTE(VLOOKUP($A11&amp;"*",各都道府県の状況!$A:$I,F$3,FALSE), "※5", ""))), "")</f>
        <v>240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70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44115</v>
      </c>
      <c r="C12" s="19" t="s">
        <v>23</v>
      </c>
      <c r="D12" s="39">
        <f>IFERROR(INT(TRIM(SUBSTITUTE(VLOOKUP($A12&amp;"*",各都道府県の状況!$A:$I,D$3,FALSE), "※5", ""))), "")</f>
        <v>709</v>
      </c>
      <c r="E12" s="39">
        <f>IFERROR(INT(TRIM(SUBSTITUTE(VLOOKUP($A12&amp;"*",各都道府県の状況!$A:$I,E$3,FALSE), "※5", ""))), "")</f>
        <v>12878</v>
      </c>
      <c r="F12" s="39">
        <f>IFERROR(INT(TRIM(SUBSTITUTE(VLOOKUP($A12&amp;"*",各都道府県の状況!$A:$I,F$3,FALSE), "※5", ""))), "")</f>
        <v>639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53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44115</v>
      </c>
      <c r="C13" s="19" t="s">
        <v>24</v>
      </c>
      <c r="D13" s="39">
        <f>IFERROR(INT(TRIM(SUBSTITUTE(VLOOKUP($A13&amp;"*",各都道府県の状況!$A:$I,D$3,FALSE), "※5", ""))), "")</f>
        <v>445</v>
      </c>
      <c r="E13" s="39">
        <f>IFERROR(INT(TRIM(SUBSTITUTE(VLOOKUP($A13&amp;"*",各都道府県の状況!$A:$I,E$3,FALSE), "※5", ""))), "")</f>
        <v>33448</v>
      </c>
      <c r="F13" s="39">
        <f>IFERROR(INT(TRIM(SUBSTITUTE(VLOOKUP($A13&amp;"*",各都道府県の状況!$A:$I,F$3,FALSE), "※5", ""))), "")</f>
        <v>424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23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44115</v>
      </c>
      <c r="C14" s="19" t="s">
        <v>25</v>
      </c>
      <c r="D14" s="39">
        <f>IFERROR(INT(TRIM(SUBSTITUTE(VLOOKUP($A14&amp;"*",各都道府県の状況!$A:$I,D$3,FALSE), "※5", ""))), "")</f>
        <v>759</v>
      </c>
      <c r="E14" s="39">
        <f>IFERROR(INT(TRIM(SUBSTITUTE(VLOOKUP($A14&amp;"*",各都道府県の状況!$A:$I,E$3,FALSE), "※5", ""))), "")</f>
        <v>24772</v>
      </c>
      <c r="F14" s="39">
        <f>IFERROR(INT(TRIM(SUBSTITUTE(VLOOKUP($A14&amp;"*",各都道府県の状況!$A:$I,F$3,FALSE), "※5", ""))), "")</f>
        <v>692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44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44115</v>
      </c>
      <c r="C15" s="19" t="s">
        <v>26</v>
      </c>
      <c r="D15" s="39">
        <f>IFERROR(INT(TRIM(SUBSTITUTE(VLOOKUP($A15&amp;"*",各都道府県の状況!$A:$I,D$3,FALSE), "※5", ""))), "")</f>
        <v>5082</v>
      </c>
      <c r="E15" s="39">
        <f>IFERROR(INT(TRIM(SUBSTITUTE(VLOOKUP($A15&amp;"*",各都道府県の状況!$A:$I,E$3,FALSE), "※5", ""))), "")</f>
        <v>152740</v>
      </c>
      <c r="F15" s="39">
        <f>IFERROR(INT(TRIM(SUBSTITUTE(VLOOKUP($A15&amp;"*",各都道府県の状況!$A:$I,F$3,FALSE), "※5", ""))), "")</f>
        <v>4573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407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44115</v>
      </c>
      <c r="C16" s="19" t="s">
        <v>27</v>
      </c>
      <c r="D16" s="39">
        <f>IFERROR(INT(TRIM(SUBSTITUTE(VLOOKUP($A16&amp;"*",各都道府県の状況!$A:$I,D$3,FALSE), "※5", ""))), "")</f>
        <v>4311</v>
      </c>
      <c r="E16" s="39">
        <f>IFERROR(INT(TRIM(SUBSTITUTE(VLOOKUP($A16&amp;"*",各都道府県の状況!$A:$I,E$3,FALSE), "※5", ""))), "")</f>
        <v>104962</v>
      </c>
      <c r="F16" s="39">
        <f>IFERROR(INT(TRIM(SUBSTITUTE(VLOOKUP($A16&amp;"*",各都道府県の状況!$A:$I,F$3,FALSE), "※5", ""))), "")</f>
        <v>3889</v>
      </c>
      <c r="G16" s="39">
        <f>IFERROR(INT(TRIM(SUBSTITUTE(VLOOKUP($A16&amp;"*",各都道府県の状況!$A:$I,G$3,FALSE), "※5", ""))), "")</f>
        <v>73</v>
      </c>
      <c r="H16" s="39">
        <f>IFERROR(INT(TRIM(SUBSTITUTE(VLOOKUP($A16&amp;"*",各都道府県の状況!$A:$I,H$3,FALSE), "※5", ""))), "")</f>
        <v>349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44115</v>
      </c>
      <c r="C17" s="19" t="s">
        <v>28</v>
      </c>
      <c r="D17" s="39">
        <f>IFERROR(INT(TRIM(SUBSTITUTE(VLOOKUP($A17&amp;"*",各都道府県の状況!$A:$I,D$3,FALSE), "※5", ""))), "")</f>
        <v>27715</v>
      </c>
      <c r="E17" s="39">
        <f>IFERROR(INT(TRIM(SUBSTITUTE(VLOOKUP($A17&amp;"*",各都道府県の状況!$A:$I,E$3,FALSE), "※5", ""))), "")</f>
        <v>503424</v>
      </c>
      <c r="F17" s="39">
        <f>IFERROR(INT(TRIM(SUBSTITUTE(VLOOKUP($A17&amp;"*",各都道府県の状況!$A:$I,F$3,FALSE), "※5", ""))), "")</f>
        <v>25209</v>
      </c>
      <c r="G17" s="39">
        <f>IFERROR(INT(TRIM(SUBSTITUTE(VLOOKUP($A17&amp;"*",各都道府県の状況!$A:$I,G$3,FALSE), "※5", ""))), "")</f>
        <v>421</v>
      </c>
      <c r="H17" s="39">
        <f>IFERROR(INT(TRIM(SUBSTITUTE(VLOOKUP($A17&amp;"*",各都道府県の状況!$A:$I,H$3,FALSE), "※5", ""))), "")</f>
        <v>2085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44115</v>
      </c>
      <c r="C18" s="19" t="s">
        <v>29</v>
      </c>
      <c r="D18" s="39">
        <f>IFERROR(INT(TRIM(SUBSTITUTE(VLOOKUP($A18&amp;"*",各都道府県の状況!$A:$I,D$3,FALSE), "※5", ""))), "")</f>
        <v>7508</v>
      </c>
      <c r="E18" s="39">
        <f>IFERROR(INT(TRIM(SUBSTITUTE(VLOOKUP($A18&amp;"*",各都道府県の状況!$A:$I,E$3,FALSE), "※5", ""))), "")</f>
        <v>167935</v>
      </c>
      <c r="F18" s="39">
        <f>IFERROR(INT(TRIM(SUBSTITUTE(VLOOKUP($A18&amp;"*",各都道府県の状況!$A:$I,F$3,FALSE), "※5", ""))), "")</f>
        <v>6862</v>
      </c>
      <c r="G18" s="39">
        <f>IFERROR(INT(TRIM(SUBSTITUTE(VLOOKUP($A18&amp;"*",各都道府県の状況!$A:$I,G$3,FALSE), "※5", ""))), "")</f>
        <v>150</v>
      </c>
      <c r="H18" s="39">
        <f>IFERROR(INT(TRIM(SUBSTITUTE(VLOOKUP($A18&amp;"*",各都道府県の状況!$A:$I,H$3,FALSE), "※5", ""))), "")</f>
        <v>496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44115</v>
      </c>
      <c r="C19" s="19" t="s">
        <v>61</v>
      </c>
      <c r="D19" s="39">
        <f>IFERROR(INT(TRIM(SUBSTITUTE(VLOOKUP($A19&amp;"*",各都道府県の状況!$A:$I,D$3,FALSE), "※5", ""))), "")</f>
        <v>179</v>
      </c>
      <c r="E19" s="39">
        <f>IFERROR(INT(TRIM(SUBSTITUTE(VLOOKUP($A19&amp;"*",各都道府県の状況!$A:$I,E$3,FALSE), "※5", ""))), "")</f>
        <v>16249</v>
      </c>
      <c r="F19" s="39">
        <f>IFERROR(INT(TRIM(SUBSTITUTE(VLOOKUP($A19&amp;"*",各都道府県の状況!$A:$I,F$3,FALSE), "※5", ""))), "")</f>
        <v>169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44115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13250</v>
      </c>
      <c r="F20" s="39">
        <f>IFERROR(INT(TRIM(SUBSTITUTE(VLOOKUP($A20&amp;"*",各都道府県の状況!$A:$I,F$3,FALSE), "※5", ""))), "")</f>
        <v>389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44115</v>
      </c>
      <c r="C21" s="19" t="s">
        <v>31</v>
      </c>
      <c r="D21" s="39">
        <f>IFERROR(INT(TRIM(SUBSTITUTE(VLOOKUP($A21&amp;"*",各都道府県の状況!$A:$I,D$3,FALSE), "※5", ""))), "")</f>
        <v>780</v>
      </c>
      <c r="E21" s="39">
        <f>IFERROR(INT(TRIM(SUBSTITUTE(VLOOKUP($A21&amp;"*",各都道府県の状況!$A:$I,E$3,FALSE), "※5", ""))), "")</f>
        <v>14384</v>
      </c>
      <c r="F21" s="39">
        <f>IFERROR(INT(TRIM(SUBSTITUTE(VLOOKUP($A21&amp;"*",各都道府県の状況!$A:$I,F$3,FALSE), "※5", ""))), "")</f>
        <v>712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44115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10194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44115</v>
      </c>
      <c r="C23" s="19" t="s">
        <v>33</v>
      </c>
      <c r="D23" s="39">
        <f>IFERROR(INT(TRIM(SUBSTITUTE(VLOOKUP($A23&amp;"*",各都道府県の状況!$A:$I,D$3,FALSE), "※5", ""))), "")</f>
        <v>196</v>
      </c>
      <c r="E23" s="39">
        <f>IFERROR(INT(TRIM(SUBSTITUTE(VLOOKUP($A23&amp;"*",各都道府県の状況!$A:$I,E$3,FALSE), "※5", ""))), "")</f>
        <v>10962</v>
      </c>
      <c r="F23" s="39">
        <f>IFERROR(INT(TRIM(SUBSTITUTE(VLOOKUP($A23&amp;"*",各都道府県の状況!$A:$I,F$3,FALSE), "※5", ""))), "")</f>
        <v>182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44115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20010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44115</v>
      </c>
      <c r="C25" s="19" t="s">
        <v>35</v>
      </c>
      <c r="D25" s="39">
        <f>IFERROR(INT(TRIM(SUBSTITUTE(VLOOKUP($A25&amp;"*",各都道府県の状況!$A:$I,D$3,FALSE), "※5", ""))), "")</f>
        <v>634</v>
      </c>
      <c r="E25" s="39">
        <f>IFERROR(INT(TRIM(SUBSTITUTE(VLOOKUP($A25&amp;"*",各都道府県の状況!$A:$I,E$3,FALSE), "※5", ""))), "")</f>
        <v>24149</v>
      </c>
      <c r="F25" s="39">
        <f>IFERROR(INT(TRIM(SUBSTITUTE(VLOOKUP($A25&amp;"*",各都道府県の状況!$A:$I,F$3,FALSE), "※5", ""))), "")</f>
        <v>612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12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44115</v>
      </c>
      <c r="C26" s="19" t="s">
        <v>36</v>
      </c>
      <c r="D26" s="39">
        <f>IFERROR(INT(TRIM(SUBSTITUTE(VLOOKUP($A26&amp;"*",各都道府県の状況!$A:$I,D$3,FALSE), "※5", ""))), "")</f>
        <v>565</v>
      </c>
      <c r="E26" s="39">
        <f>IFERROR(INT(TRIM(SUBSTITUTE(VLOOKUP($A26&amp;"*",各都道府県の状況!$A:$I,E$3,FALSE), "※5", ""))), "")</f>
        <v>37352</v>
      </c>
      <c r="F26" s="39">
        <f>IFERROR(INT(TRIM(SUBSTITUTE(VLOOKUP($A26&amp;"*",各都道府県の状況!$A:$I,F$3,FALSE), "※5", ""))), "")</f>
        <v>539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44115</v>
      </c>
      <c r="C27" s="19" t="s">
        <v>37</v>
      </c>
      <c r="D27" s="39">
        <f>IFERROR(INT(TRIM(SUBSTITUTE(VLOOKUP($A27&amp;"*",各都道府県の状況!$A:$I,D$3,FALSE), "※5", ""))), "")</f>
        <v>5525</v>
      </c>
      <c r="E27" s="39">
        <f>IFERROR(INT(TRIM(SUBSTITUTE(VLOOKUP($A27&amp;"*",各都道府県の状況!$A:$I,E$3,FALSE), "※5", ""))), "")</f>
        <v>84316</v>
      </c>
      <c r="F27" s="39">
        <f>IFERROR(INT(TRIM(SUBSTITUTE(VLOOKUP($A27&amp;"*",各都道府県の状況!$A:$I,F$3,FALSE), "※5", ""))), "")</f>
        <v>5179</v>
      </c>
      <c r="G27" s="39">
        <f>IFERROR(INT(TRIM(SUBSTITUTE(VLOOKUP($A27&amp;"*",各都道府県の状況!$A:$I,G$3,FALSE), "※5", ""))), "")</f>
        <v>90</v>
      </c>
      <c r="H27" s="39">
        <f>IFERROR(INT(TRIM(SUBSTITUTE(VLOOKUP($A27&amp;"*",各都道府県の状況!$A:$I,H$3,FALSE), "※5", ""))), "")</f>
        <v>256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44115</v>
      </c>
      <c r="C28" s="28" t="s">
        <v>38</v>
      </c>
      <c r="D28" s="39">
        <f>IFERROR(INT(TRIM(SUBSTITUTE(VLOOKUP($A28&amp;"*",各都道府県の状況!$A:$I,D$3,FALSE), "※5", ""))), "")</f>
        <v>537</v>
      </c>
      <c r="E28" s="39">
        <f>IFERROR(INT(TRIM(SUBSTITUTE(VLOOKUP($A28&amp;"*",各都道府県の状況!$A:$I,E$3,FALSE), "※5", ""))), "")</f>
        <v>14087</v>
      </c>
      <c r="F28" s="39">
        <f>IFERROR(INT(TRIM(SUBSTITUTE(VLOOKUP($A28&amp;"*",各都道府県の状況!$A:$I,F$3,FALSE), "※5", ""))), "")</f>
        <v>500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44115</v>
      </c>
      <c r="C29" s="19" t="s">
        <v>39</v>
      </c>
      <c r="D29" s="39">
        <f>IFERROR(INT(TRIM(SUBSTITUTE(VLOOKUP($A29&amp;"*",各都道府県の状況!$A:$I,D$3,FALSE), "※5", ""))), "")</f>
        <v>514</v>
      </c>
      <c r="E29" s="39">
        <f>IFERROR(INT(TRIM(SUBSTITUTE(VLOOKUP($A29&amp;"*",各都道府県の状況!$A:$I,E$3,FALSE), "※5", ""))), "")</f>
        <v>12837</v>
      </c>
      <c r="F29" s="39">
        <f>IFERROR(INT(TRIM(SUBSTITUTE(VLOOKUP($A29&amp;"*",各都道府県の状況!$A:$I,F$3,FALSE), "※5", ""))), "")</f>
        <v>490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44115</v>
      </c>
      <c r="C30" s="19" t="s">
        <v>40</v>
      </c>
      <c r="D30" s="39">
        <f>IFERROR(INT(TRIM(SUBSTITUTE(VLOOKUP($A30&amp;"*",各都道府県の状況!$A:$I,D$3,FALSE), "※5", ""))), "")</f>
        <v>1809</v>
      </c>
      <c r="E30" s="39">
        <f>IFERROR(INT(TRIM(SUBSTITUTE(VLOOKUP($A30&amp;"*",各都道府県の状況!$A:$I,E$3,FALSE), "※5", ""))), "")</f>
        <v>45380</v>
      </c>
      <c r="F30" s="39">
        <f>IFERROR(INT(TRIM(SUBSTITUTE(VLOOKUP($A30&amp;"*",各都道府県の状況!$A:$I,F$3,FALSE), "※5", ""))), "")</f>
        <v>1719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63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44115</v>
      </c>
      <c r="C31" s="19" t="s">
        <v>41</v>
      </c>
      <c r="D31" s="39">
        <f>IFERROR(INT(TRIM(SUBSTITUTE(VLOOKUP($A31&amp;"*",各都道府県の状況!$A:$I,D$3,FALSE), "※5", ""))), "")</f>
        <v>11154</v>
      </c>
      <c r="E31" s="39">
        <f>IFERROR(INT(TRIM(SUBSTITUTE(VLOOKUP($A31&amp;"*",各都道府県の状況!$A:$I,E$3,FALSE), "※5", ""))), "")</f>
        <v>201310</v>
      </c>
      <c r="F31" s="39">
        <f>IFERROR(INT(TRIM(SUBSTITUTE(VLOOKUP($A31&amp;"*",各都道府県の状況!$A:$I,F$3,FALSE), "※5", ""))), "")</f>
        <v>10448</v>
      </c>
      <c r="G31" s="39">
        <f>IFERROR(INT(TRIM(SUBSTITUTE(VLOOKUP($A31&amp;"*",各都道府県の状況!$A:$I,G$3,FALSE), "※5", ""))), "")</f>
        <v>223</v>
      </c>
      <c r="H31" s="39">
        <f>IFERROR(INT(TRIM(SUBSTITUTE(VLOOKUP($A31&amp;"*",各都道府県の状況!$A:$I,H$3,FALSE), "※5", ""))), "")</f>
        <v>470</v>
      </c>
      <c r="I31" s="39">
        <f>IFERROR(INT(TRIM(SUBSTITUTE(VLOOKUP($A31&amp;"*",各都道府県の状況!$A:$I,I$3,FALSE), "※5", ""))), "")</f>
        <v>24</v>
      </c>
    </row>
    <row r="32" spans="1:9" x14ac:dyDescent="0.55000000000000004">
      <c r="A32" s="24" t="s">
        <v>256</v>
      </c>
      <c r="B32" s="27">
        <f t="shared" si="0"/>
        <v>44115</v>
      </c>
      <c r="C32" s="19" t="s">
        <v>42</v>
      </c>
      <c r="D32" s="39">
        <f>IFERROR(INT(TRIM(SUBSTITUTE(VLOOKUP($A32&amp;"*",各都道府県の状況!$A:$I,D$3,FALSE), "※5", ""))), "")</f>
        <v>2893</v>
      </c>
      <c r="E32" s="39">
        <f>IFERROR(INT(TRIM(SUBSTITUTE(VLOOKUP($A32&amp;"*",各都道府県の状況!$A:$I,E$3,FALSE), "※5", ""))), "")</f>
        <v>60792</v>
      </c>
      <c r="F32" s="39">
        <f>IFERROR(INT(TRIM(SUBSTITUTE(VLOOKUP($A32&amp;"*",各都道府県の状況!$A:$I,F$3,FALSE), "※5", ""))), "")</f>
        <v>2693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141</v>
      </c>
      <c r="I32" s="39">
        <f>IFERROR(INT(TRIM(SUBSTITUTE(VLOOKUP($A32&amp;"*",各都道府県の状況!$A:$I,I$3,FALSE), "※5", ""))), "")</f>
        <v>11</v>
      </c>
    </row>
    <row r="33" spans="1:9" x14ac:dyDescent="0.55000000000000004">
      <c r="A33" s="24" t="s">
        <v>257</v>
      </c>
      <c r="B33" s="27">
        <f t="shared" si="0"/>
        <v>44115</v>
      </c>
      <c r="C33" s="19" t="s">
        <v>43</v>
      </c>
      <c r="D33" s="39">
        <f>IFERROR(INT(TRIM(SUBSTITUTE(VLOOKUP($A33&amp;"*",各都道府県の状況!$A:$I,D$3,FALSE), "※5", ""))), "")</f>
        <v>599</v>
      </c>
      <c r="E33" s="39">
        <f>IFERROR(INT(TRIM(SUBSTITUTE(VLOOKUP($A33&amp;"*",各都道府県の状況!$A:$I,E$3,FALSE), "※5", ""))), "")</f>
        <v>21963</v>
      </c>
      <c r="F33" s="39">
        <f>IFERROR(INT(TRIM(SUBSTITUTE(VLOOKUP($A33&amp;"*",各都道府県の状況!$A:$I,F$3,FALSE), "※5", ""))), "")</f>
        <v>563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44115</v>
      </c>
      <c r="C34" s="19" t="s">
        <v>44</v>
      </c>
      <c r="D34" s="39">
        <f>IFERROR(INT(TRIM(SUBSTITUTE(VLOOKUP($A34&amp;"*",各都道府県の状況!$A:$I,D$3,FALSE), "※5", ""))), "")</f>
        <v>249</v>
      </c>
      <c r="E34" s="39">
        <f>IFERROR(INT(TRIM(SUBSTITUTE(VLOOKUP($A34&amp;"*",各都道府県の状況!$A:$I,E$3,FALSE), "※5", ""))), "")</f>
        <v>9683</v>
      </c>
      <c r="F34" s="39">
        <f>IFERROR(INT(TRIM(SUBSTITUTE(VLOOKUP($A34&amp;"*",各都道府県の状況!$A:$I,F$3,FALSE), "※5", ""))), "")</f>
        <v>234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44115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5528</v>
      </c>
      <c r="F35" s="39">
        <f>IFERROR(INT(TRIM(SUBSTITUTE(VLOOKUP($A35&amp;"*",各都道府県の状況!$A:$I,F$3,FALSE), "※5", ""))), "")</f>
        <v>34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44115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5930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44115</v>
      </c>
      <c r="C37" s="19" t="s">
        <v>47</v>
      </c>
      <c r="D37" s="39">
        <f>IFERROR(INT(TRIM(SUBSTITUTE(VLOOKUP($A37&amp;"*",各都道府県の状況!$A:$I,D$3,FALSE), "※5", ""))), "")</f>
        <v>163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44115</v>
      </c>
      <c r="C38" s="19" t="s">
        <v>48</v>
      </c>
      <c r="D38" s="39">
        <f>IFERROR(INT(TRIM(SUBSTITUTE(VLOOKUP($A38&amp;"*",各都道府県の状況!$A:$I,D$3,FALSE), "※5", ""))), "")</f>
        <v>627</v>
      </c>
      <c r="E38" s="39">
        <f>IFERROR(INT(TRIM(SUBSTITUTE(VLOOKUP($A38&amp;"*",各都道府県の状況!$A:$I,E$3,FALSE), "※5", ""))), "")</f>
        <v>22098</v>
      </c>
      <c r="F38" s="39">
        <f>IFERROR(INT(TRIM(SUBSTITUTE(VLOOKUP($A38&amp;"*",各都道府県の状況!$A:$I,F$3,FALSE), "※5", ""))), "")</f>
        <v>568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55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44115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10628</v>
      </c>
      <c r="F39" s="39">
        <f>IFERROR(INT(TRIM(SUBSTITUTE(VLOOKUP($A39&amp;"*",各都道府県の状況!$A:$I,F$3,FALSE), "※5", ""))), "")</f>
        <v>197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10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44115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7085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44115</v>
      </c>
      <c r="C41" s="19" t="s">
        <v>51</v>
      </c>
      <c r="D41" s="39">
        <f>IFERROR(INT(TRIM(SUBSTITUTE(VLOOKUP($A41&amp;"*",各都道府県の状況!$A:$I,D$3,FALSE), "※5", ""))), "")</f>
        <v>94</v>
      </c>
      <c r="E41" s="39">
        <f>IFERROR(INT(TRIM(SUBSTITUTE(VLOOKUP($A41&amp;"*",各都道府県の状況!$A:$I,E$3,FALSE), "※5", ""))), "")</f>
        <v>11526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44115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4175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44115</v>
      </c>
      <c r="C43" s="19" t="s">
        <v>169</v>
      </c>
      <c r="D43" s="39">
        <f>IFERROR(INT(TRIM(SUBSTITUTE(VLOOKUP($A43&amp;"*",各都道府県の状況!$A:$I,D$3,FALSE), "※5", ""))), "")</f>
        <v>139</v>
      </c>
      <c r="E43" s="39">
        <f>IFERROR(INT(TRIM(SUBSTITUTE(VLOOKUP($A43&amp;"*",各都道府県の状況!$A:$I,E$3,FALSE), "※5", ""))), "")</f>
        <v>3540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44115</v>
      </c>
      <c r="C44" s="19" t="s">
        <v>53</v>
      </c>
      <c r="D44" s="39">
        <f>IFERROR(INT(TRIM(SUBSTITUTE(VLOOKUP($A44&amp;"*",各都道府県の状況!$A:$I,D$3,FALSE), "※5", ""))), "")</f>
        <v>5101</v>
      </c>
      <c r="E44" s="39">
        <f>IFERROR(INT(TRIM(SUBSTITUTE(VLOOKUP($A44&amp;"*",各都道府県の状況!$A:$I,E$3,FALSE), "※5", ""))), "")</f>
        <v>143502</v>
      </c>
      <c r="F44" s="39">
        <f>IFERROR(INT(TRIM(SUBSTITUTE(VLOOKUP($A44&amp;"*",各都道府県の状況!$A:$I,F$3,FALSE), "※5", ""))), "")</f>
        <v>4926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76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44115</v>
      </c>
      <c r="C45" s="19" t="s">
        <v>54</v>
      </c>
      <c r="D45" s="39">
        <f>IFERROR(INT(TRIM(SUBSTITUTE(VLOOKUP($A45&amp;"*",各都道府県の状況!$A:$I,D$3,FALSE), "※5", ""))), "")</f>
        <v>248</v>
      </c>
      <c r="E45" s="39">
        <f>IFERROR(INT(TRIM(SUBSTITUTE(VLOOKUP($A45&amp;"*",各都道府県の状況!$A:$I,E$3,FALSE), "※5", ""))), "")</f>
        <v>6282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44115</v>
      </c>
      <c r="C46" s="19" t="s">
        <v>55</v>
      </c>
      <c r="D46" s="39">
        <f>IFERROR(INT(TRIM(SUBSTITUTE(VLOOKUP($A46&amp;"*",各都道府県の状況!$A:$I,D$3,FALSE), "※5", ""))), "")</f>
        <v>239</v>
      </c>
      <c r="E46" s="39">
        <f>IFERROR(INT(TRIM(SUBSTITUTE(VLOOKUP($A46&amp;"*",各都道府県の状況!$A:$I,E$3,FALSE), "※5", ""))), "")</f>
        <v>19903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44115</v>
      </c>
      <c r="C47" s="19" t="s">
        <v>56</v>
      </c>
      <c r="D47" s="39">
        <f>IFERROR(INT(TRIM(SUBSTITUTE(VLOOKUP($A47&amp;"*",各都道府県の状況!$A:$I,D$3,FALSE), "※5", ""))), "")</f>
        <v>690</v>
      </c>
      <c r="E47" s="39">
        <f>IFERROR(INT(TRIM(SUBSTITUTE(VLOOKUP($A47&amp;"*",各都道府県の状況!$A:$I,E$3,FALSE), "※5", ""))), "")</f>
        <v>17694</v>
      </c>
      <c r="F47" s="39">
        <f>IFERROR(INT(TRIM(SUBSTITUTE(VLOOKUP($A47&amp;"*",各都道府県の状況!$A:$I,F$3,FALSE), "※5", ""))), "")</f>
        <v>590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44115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18138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44115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8656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44115</v>
      </c>
      <c r="C50" s="19" t="s">
        <v>59</v>
      </c>
      <c r="D50" s="39">
        <f>IFERROR(INT(TRIM(SUBSTITUTE(VLOOKUP($A50&amp;"*",各都道府県の状況!$A:$I,D$3,FALSE), "※5", ""))), "")</f>
        <v>447</v>
      </c>
      <c r="E50" s="39">
        <f>IFERROR(INT(TRIM(SUBSTITUTE(VLOOKUP($A50&amp;"*",各都道府県の状況!$A:$I,E$3,FALSE), "※5", ""))), "")</f>
        <v>20254</v>
      </c>
      <c r="F50" s="39">
        <f>IFERROR(INT(TRIM(SUBSTITUTE(VLOOKUP($A50&amp;"*",各都道府県の状況!$A:$I,F$3,FALSE), "※5", ""))), "")</f>
        <v>413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44115</v>
      </c>
      <c r="C51" s="19" t="s">
        <v>60</v>
      </c>
      <c r="D51" s="39">
        <f>IFERROR(INT(TRIM(SUBSTITUTE(VLOOKUP($A51&amp;"*",各都道府県の状況!$A:$I,D$3,FALSE), "※5", ""))), "")</f>
        <v>2740</v>
      </c>
      <c r="E51" s="39">
        <f>IFERROR(INT(TRIM(SUBSTITUTE(VLOOKUP($A51&amp;"*",各都道府県の状況!$A:$I,E$3,FALSE), "※5", ""))), "")</f>
        <v>44353</v>
      </c>
      <c r="F51" s="39">
        <f>IFERROR(INT(TRIM(SUBSTITUTE(VLOOKUP($A51&amp;"*",各都道府県の状況!$A:$I,F$3,FALSE), "※5", ""))), "")</f>
        <v>2436</v>
      </c>
      <c r="G51" s="39">
        <f>IFERROR(INT(TRIM(SUBSTITUTE(VLOOKUP($A51&amp;"*",各都道府県の状況!$A:$I,G$3,FALSE), "※5", ""))), "")</f>
        <v>48</v>
      </c>
      <c r="H51" s="39">
        <f>IFERROR(INT(TRIM(SUBSTITUTE(VLOOKUP($A51&amp;"*",各都道府県の状況!$A:$I,H$3,FALSE), "※5", ""))), "")</f>
        <v>260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2347</v>
      </c>
      <c r="D6" s="62">
        <v>64209</v>
      </c>
      <c r="E6" s="63">
        <v>211</v>
      </c>
      <c r="F6" s="63">
        <v>0</v>
      </c>
      <c r="G6" s="62">
        <v>2029</v>
      </c>
      <c r="H6" s="63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37</v>
      </c>
      <c r="D7" s="62">
        <v>2590</v>
      </c>
      <c r="E7" s="63">
        <v>1</v>
      </c>
      <c r="F7" s="63">
        <v>0</v>
      </c>
      <c r="G7" s="63">
        <v>35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24</v>
      </c>
      <c r="D8" s="62">
        <v>4599</v>
      </c>
      <c r="E8" s="63">
        <v>1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484</v>
      </c>
      <c r="D9" s="62">
        <v>11436</v>
      </c>
      <c r="E9" s="63">
        <v>62</v>
      </c>
      <c r="F9" s="63">
        <v>1</v>
      </c>
      <c r="G9" s="63">
        <v>420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2309</v>
      </c>
      <c r="E10" s="63">
        <v>5</v>
      </c>
      <c r="F10" s="63">
        <v>0</v>
      </c>
      <c r="G10" s="63">
        <v>53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5283</v>
      </c>
      <c r="E11" s="63">
        <v>4</v>
      </c>
      <c r="F11" s="63">
        <v>0</v>
      </c>
      <c r="G11" s="63">
        <v>76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314</v>
      </c>
      <c r="D12" s="62">
        <v>22904</v>
      </c>
      <c r="E12" s="63">
        <v>70</v>
      </c>
      <c r="F12" s="63">
        <v>4</v>
      </c>
      <c r="G12" s="63">
        <v>240</v>
      </c>
      <c r="H12" s="63">
        <v>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709</v>
      </c>
      <c r="D13" s="62">
        <v>12878</v>
      </c>
      <c r="E13" s="63">
        <v>53</v>
      </c>
      <c r="F13" s="63">
        <v>5</v>
      </c>
      <c r="G13" s="63">
        <v>639</v>
      </c>
      <c r="H13" s="63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445</v>
      </c>
      <c r="D14" s="62">
        <v>33448</v>
      </c>
      <c r="E14" s="63">
        <v>23</v>
      </c>
      <c r="F14" s="63">
        <v>0</v>
      </c>
      <c r="G14" s="63">
        <v>424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759</v>
      </c>
      <c r="D15" s="62">
        <v>24772</v>
      </c>
      <c r="E15" s="63">
        <v>44</v>
      </c>
      <c r="F15" s="63">
        <v>5</v>
      </c>
      <c r="G15" s="63">
        <v>692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5082</v>
      </c>
      <c r="D16" s="62">
        <v>152740</v>
      </c>
      <c r="E16" s="63">
        <v>407</v>
      </c>
      <c r="F16" s="63">
        <v>8</v>
      </c>
      <c r="G16" s="62">
        <v>4573</v>
      </c>
      <c r="H16" s="63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4311</v>
      </c>
      <c r="D17" s="62">
        <v>104962</v>
      </c>
      <c r="E17" s="63">
        <v>349</v>
      </c>
      <c r="F17" s="63">
        <v>13</v>
      </c>
      <c r="G17" s="62">
        <v>3889</v>
      </c>
      <c r="H17" s="63">
        <v>73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27715</v>
      </c>
      <c r="D18" s="62">
        <v>503424</v>
      </c>
      <c r="E18" s="62">
        <v>2085</v>
      </c>
      <c r="F18" s="63">
        <v>24</v>
      </c>
      <c r="G18" s="62">
        <v>25209</v>
      </c>
      <c r="H18" s="63">
        <v>421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7508</v>
      </c>
      <c r="D19" s="62">
        <v>167935</v>
      </c>
      <c r="E19" s="63">
        <v>496</v>
      </c>
      <c r="F19" s="63">
        <v>19</v>
      </c>
      <c r="G19" s="62">
        <v>6862</v>
      </c>
      <c r="H19" s="63">
        <v>150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179</v>
      </c>
      <c r="D20" s="62">
        <v>16249</v>
      </c>
      <c r="E20" s="63">
        <v>10</v>
      </c>
      <c r="F20" s="63">
        <v>0</v>
      </c>
      <c r="G20" s="63">
        <v>169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13250</v>
      </c>
      <c r="E21" s="63">
        <v>7</v>
      </c>
      <c r="F21" s="63">
        <v>0</v>
      </c>
      <c r="G21" s="63">
        <v>389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780</v>
      </c>
      <c r="D22" s="62">
        <v>14384</v>
      </c>
      <c r="E22" s="63">
        <v>21</v>
      </c>
      <c r="F22" s="63">
        <v>0</v>
      </c>
      <c r="G22" s="63">
        <v>712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249</v>
      </c>
      <c r="D23" s="62">
        <v>10194</v>
      </c>
      <c r="E23" s="63">
        <v>4</v>
      </c>
      <c r="F23" s="63">
        <v>0</v>
      </c>
      <c r="G23" s="63">
        <v>234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196</v>
      </c>
      <c r="D24" s="62">
        <v>10962</v>
      </c>
      <c r="E24" s="63">
        <v>9</v>
      </c>
      <c r="F24" s="63">
        <v>1</v>
      </c>
      <c r="G24" s="63">
        <v>182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320</v>
      </c>
      <c r="D25" s="62">
        <v>20010</v>
      </c>
      <c r="E25" s="63">
        <v>12</v>
      </c>
      <c r="F25" s="63">
        <v>0</v>
      </c>
      <c r="G25" s="63">
        <v>307</v>
      </c>
      <c r="H25" s="63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634</v>
      </c>
      <c r="D26" s="62">
        <v>24149</v>
      </c>
      <c r="E26" s="63">
        <v>12</v>
      </c>
      <c r="F26" s="63">
        <v>1</v>
      </c>
      <c r="G26" s="63">
        <v>612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565</v>
      </c>
      <c r="D27" s="62">
        <v>37352</v>
      </c>
      <c r="E27" s="63">
        <v>24</v>
      </c>
      <c r="F27" s="63">
        <v>0</v>
      </c>
      <c r="G27" s="63">
        <v>539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5525</v>
      </c>
      <c r="D28" s="62">
        <v>84316</v>
      </c>
      <c r="E28" s="63">
        <v>256</v>
      </c>
      <c r="F28" s="63">
        <v>10</v>
      </c>
      <c r="G28" s="62">
        <v>5179</v>
      </c>
      <c r="H28" s="63">
        <v>90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537</v>
      </c>
      <c r="D29" s="62">
        <v>14087</v>
      </c>
      <c r="E29" s="63">
        <v>30</v>
      </c>
      <c r="F29" s="63">
        <v>0</v>
      </c>
      <c r="G29" s="63">
        <v>500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514</v>
      </c>
      <c r="D30" s="62">
        <v>12837</v>
      </c>
      <c r="E30" s="63">
        <v>16</v>
      </c>
      <c r="F30" s="63">
        <v>0</v>
      </c>
      <c r="G30" s="63">
        <v>490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1809</v>
      </c>
      <c r="D31" s="62">
        <v>45380</v>
      </c>
      <c r="E31" s="63">
        <v>63</v>
      </c>
      <c r="F31" s="63">
        <v>2</v>
      </c>
      <c r="G31" s="62">
        <v>1719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11154</v>
      </c>
      <c r="D32" s="62">
        <v>201310</v>
      </c>
      <c r="E32" s="63">
        <v>470</v>
      </c>
      <c r="F32" s="63">
        <v>24</v>
      </c>
      <c r="G32" s="62">
        <v>10448</v>
      </c>
      <c r="H32" s="63">
        <v>223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2893</v>
      </c>
      <c r="D33" s="62">
        <v>60792</v>
      </c>
      <c r="E33" s="63">
        <v>141</v>
      </c>
      <c r="F33" s="63">
        <v>11</v>
      </c>
      <c r="G33" s="62">
        <v>2693</v>
      </c>
      <c r="H33" s="63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599</v>
      </c>
      <c r="D34" s="62">
        <v>21963</v>
      </c>
      <c r="E34" s="63">
        <v>27</v>
      </c>
      <c r="F34" s="63">
        <v>0</v>
      </c>
      <c r="G34" s="63">
        <v>563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249</v>
      </c>
      <c r="D35" s="62">
        <v>9683</v>
      </c>
      <c r="E35" s="63">
        <v>8</v>
      </c>
      <c r="F35" s="63">
        <v>0</v>
      </c>
      <c r="G35" s="63">
        <v>234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5528</v>
      </c>
      <c r="E36" s="63">
        <v>2</v>
      </c>
      <c r="F36" s="63">
        <v>0</v>
      </c>
      <c r="G36" s="63">
        <v>34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5930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163</v>
      </c>
      <c r="D38" s="62">
        <v>8654</v>
      </c>
      <c r="E38" s="63">
        <v>8</v>
      </c>
      <c r="F38" s="63">
        <v>3</v>
      </c>
      <c r="G38" s="63">
        <v>152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627</v>
      </c>
      <c r="D39" s="62">
        <v>22098</v>
      </c>
      <c r="E39" s="63">
        <v>55</v>
      </c>
      <c r="F39" s="63">
        <v>0</v>
      </c>
      <c r="G39" s="63">
        <v>568</v>
      </c>
      <c r="H39" s="63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10628</v>
      </c>
      <c r="E40" s="63">
        <v>10</v>
      </c>
      <c r="F40" s="63">
        <v>1</v>
      </c>
      <c r="G40" s="63">
        <v>197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149</v>
      </c>
      <c r="D41" s="62">
        <v>7085</v>
      </c>
      <c r="E41" s="63">
        <v>0</v>
      </c>
      <c r="F41" s="63">
        <v>0</v>
      </c>
      <c r="G41" s="63">
        <v>131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94</v>
      </c>
      <c r="D42" s="62">
        <v>11526</v>
      </c>
      <c r="E42" s="63">
        <v>1</v>
      </c>
      <c r="F42" s="63">
        <v>0</v>
      </c>
      <c r="G42" s="63">
        <v>91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115</v>
      </c>
      <c r="D43" s="62">
        <v>4175</v>
      </c>
      <c r="E43" s="63">
        <v>1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139</v>
      </c>
      <c r="D44" s="62">
        <v>3540</v>
      </c>
      <c r="E44" s="63">
        <v>1</v>
      </c>
      <c r="F44" s="63">
        <v>0</v>
      </c>
      <c r="G44" s="63">
        <v>134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5101</v>
      </c>
      <c r="D45" s="62">
        <v>143502</v>
      </c>
      <c r="E45" s="63">
        <v>76</v>
      </c>
      <c r="F45" s="63">
        <v>6</v>
      </c>
      <c r="G45" s="62">
        <v>4926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248</v>
      </c>
      <c r="D46" s="62">
        <v>6282</v>
      </c>
      <c r="E46" s="63">
        <v>3</v>
      </c>
      <c r="F46" s="63">
        <v>0</v>
      </c>
      <c r="G46" s="63">
        <v>247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239</v>
      </c>
      <c r="D47" s="62">
        <v>19903</v>
      </c>
      <c r="E47" s="63">
        <v>3</v>
      </c>
      <c r="F47" s="63">
        <v>0</v>
      </c>
      <c r="G47" s="63">
        <v>233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690</v>
      </c>
      <c r="D48" s="62">
        <v>17694</v>
      </c>
      <c r="E48" s="63">
        <v>70</v>
      </c>
      <c r="F48" s="63">
        <v>1</v>
      </c>
      <c r="G48" s="63">
        <v>590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158</v>
      </c>
      <c r="D49" s="62">
        <v>18138</v>
      </c>
      <c r="E49" s="63">
        <v>1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344</v>
      </c>
      <c r="D50" s="62">
        <v>8656</v>
      </c>
      <c r="E50" s="63">
        <v>0</v>
      </c>
      <c r="F50" s="63">
        <v>0</v>
      </c>
      <c r="G50" s="63">
        <v>344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447</v>
      </c>
      <c r="D51" s="62">
        <v>20254</v>
      </c>
      <c r="E51" s="63">
        <v>31</v>
      </c>
      <c r="F51" s="63">
        <v>0</v>
      </c>
      <c r="G51" s="63">
        <v>413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2740</v>
      </c>
      <c r="D52" s="62">
        <v>44353</v>
      </c>
      <c r="E52" s="63">
        <v>260</v>
      </c>
      <c r="F52" s="63">
        <v>7</v>
      </c>
      <c r="G52" s="62">
        <v>2436</v>
      </c>
      <c r="H52" s="63">
        <v>48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88288</v>
      </c>
      <c r="D54" s="62">
        <v>2068353</v>
      </c>
      <c r="E54" s="62">
        <v>5443</v>
      </c>
      <c r="F54" s="63">
        <v>146</v>
      </c>
      <c r="G54" s="62">
        <v>81182</v>
      </c>
      <c r="H54" s="62">
        <v>1628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2020-10-12T14:11:51Z</dcterms:modified>
</cp:coreProperties>
</file>