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ECDCE632-C6F5-481A-B781-E4E9BA9E0156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<sst xmlns="http://schemas.openxmlformats.org/spreadsheetml/2006/main" count="20869" uniqueCount="342">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</sst>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54"/>
  <sheetViews>
    <sheetView zoomScaleNormal="100" workbookViewId="0">
      <pane xSplit="1" ySplit="1" topLeftCell="B852" activePane="bottomRight" state="frozen"/>
      <selection activeCell="A11987" sqref="A11987"/>
      <selection pane="topRight" activeCell="A11987" sqref="A11987"/>
      <selection pane="bottomLeft" activeCell="A11987" sqref="A11987"/>
      <selection pane="bottomRight" activeCell="A11987" sqref="A1198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986"/>
  <sheetViews>
    <sheetView workbookViewId="0">
      <pane xSplit="1" ySplit="1" topLeftCell="B11983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1987" sqref="A1198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44163</v>
      </c>
      <c r="B3" s="7" t="s">
        <v>6</v>
      </c>
      <c r="C3" s="7">
        <f>IF(C13="", "", C13)</f>
        <v>140568</v>
      </c>
      <c r="D3" s="7">
        <f>IF(B13="", "", B13)</f>
        <v>3137260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19508</v>
      </c>
      <c r="I3" s="7" t="str">
        <f>IF(I13="", "", I13)</f>
        <v/>
      </c>
      <c r="J3" s="7">
        <f t="shared" ref="J3:L3" si="1">IF(J13="", "", J13)</f>
        <v>440</v>
      </c>
      <c r="K3" s="7" t="str">
        <f t="shared" si="1"/>
        <v/>
      </c>
      <c r="L3" s="7" t="str">
        <f t="shared" si="1"/>
        <v/>
      </c>
      <c r="M3" s="7">
        <f>IF(N13="", "", N13)</f>
        <v>118998</v>
      </c>
      <c r="N3" s="7">
        <f>IF(O13="", "", O13)</f>
        <v>2073</v>
      </c>
    </row>
    <row r="4" spans="1:15" x14ac:dyDescent="0.55000000000000004">
      <c r="A4" s="6">
        <f t="shared" ref="A4:A5" si="2">DATE($B$9, $C$9, $D$9)</f>
        <v>44163</v>
      </c>
      <c r="B4" s="7" t="s">
        <v>7</v>
      </c>
      <c r="C4" s="7">
        <f t="shared" ref="C4:C5" si="3">IF(C14="", "", C14)</f>
        <v>1485</v>
      </c>
      <c r="D4" s="7">
        <f t="shared" ref="D4:D5" si="4">IF(B14="", "", B14)</f>
        <v>325583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1346</v>
      </c>
      <c r="N4" s="7">
        <f t="shared" si="8"/>
        <v>1</v>
      </c>
    </row>
    <row r="5" spans="1:15" x14ac:dyDescent="0.55000000000000004">
      <c r="A5" s="6">
        <f t="shared" si="2"/>
        <v>44163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28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3137260</v>
      </c>
      <c r="C13" s="9">
        <v>140568</v>
      </c>
      <c r="D13" s="8"/>
      <c r="E13" s="8"/>
      <c r="F13" s="8"/>
      <c r="G13" s="8"/>
      <c r="H13" s="9">
        <v>19508</v>
      </c>
      <c r="I13" s="8"/>
      <c r="J13" s="9">
        <v>440</v>
      </c>
      <c r="K13" s="8"/>
      <c r="L13" s="8"/>
      <c r="M13" s="31">
        <f>F13</f>
        <v>0</v>
      </c>
      <c r="N13" s="9">
        <v>118998</v>
      </c>
      <c r="O13" s="9">
        <v>2073</v>
      </c>
    </row>
    <row r="14" spans="1:15" x14ac:dyDescent="0.55000000000000004">
      <c r="A14" s="7" t="s">
        <v>64</v>
      </c>
      <c r="B14" s="9">
        <v>325583</v>
      </c>
      <c r="C14" s="9">
        <v>1485</v>
      </c>
      <c r="D14" s="8"/>
      <c r="E14" s="8"/>
      <c r="F14" s="8"/>
      <c r="G14" s="8"/>
      <c r="H14" s="9">
        <v>138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1346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3463672</v>
      </c>
      <c r="C16" s="7">
        <f t="shared" ref="C16:O16" si="13">SUM(C13:C15)</f>
        <v>142068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19646</v>
      </c>
      <c r="I16" s="7">
        <f t="shared" si="13"/>
        <v>0</v>
      </c>
      <c r="J16" s="7">
        <f t="shared" si="13"/>
        <v>440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120359</v>
      </c>
      <c r="O16" s="7">
        <f t="shared" si="13"/>
        <v>2074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27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44162</v>
      </c>
      <c r="C5" s="28" t="s">
        <v>17</v>
      </c>
      <c r="D5" s="39">
        <f>IFERROR(INT(TRIM(SUBSTITUTE(VLOOKUP($A5&amp;"*",各都道府県の状況!$A:$I,D$3,FALSE), "※5", ""))), "")</f>
        <v>8022</v>
      </c>
      <c r="E5" s="39">
        <f>IFERROR(INT(TRIM(SUBSTITUTE(VLOOKUP($A5&amp;"*",各都道府県の状況!$A:$I,E$3,FALSE), "※5", ""))), "")</f>
        <v>139729</v>
      </c>
      <c r="F5" s="39">
        <f>IFERROR(INT(TRIM(SUBSTITUTE(VLOOKUP($A5&amp;"*",各都道府県の状況!$A:$I,F$3,FALSE), "※5", ""))), "")</f>
        <v>5603</v>
      </c>
      <c r="G5" s="39">
        <f>IFERROR(INT(TRIM(SUBSTITUTE(VLOOKUP($A5&amp;"*",各都道府県の状況!$A:$I,G$3,FALSE), "※5", ""))), "")</f>
        <v>171</v>
      </c>
      <c r="H5" s="39">
        <f>IFERROR(INT(TRIM(SUBSTITUTE(VLOOKUP($A5&amp;"*",各都道府県の状況!$A:$I,H$3,FALSE), "※5", ""))), "")</f>
        <v>2248</v>
      </c>
      <c r="I5" s="39">
        <f>IFERROR(INT(TRIM(SUBSTITUTE(VLOOKUP($A5&amp;"*",各都道府県の状況!$A:$I,I$3,FALSE), "※5", ""))), "")</f>
        <v>21</v>
      </c>
      <c r="J5" s="5"/>
    </row>
    <row r="6" spans="1:10" x14ac:dyDescent="0.55000000000000004">
      <c r="A6" s="24" t="s">
        <v>231</v>
      </c>
      <c r="B6" s="27">
        <f t="shared" si="0"/>
        <v>44162</v>
      </c>
      <c r="C6" s="19" t="s">
        <v>18</v>
      </c>
      <c r="D6" s="39">
        <f>IFERROR(INT(TRIM(SUBSTITUTE(VLOOKUP($A6&amp;"*",各都道府県の状況!$A:$I,D$3,FALSE), "※5", ""))), "")</f>
        <v>287</v>
      </c>
      <c r="E6" s="39">
        <f>IFERROR(INT(TRIM(SUBSTITUTE(VLOOKUP($A6&amp;"*",各都道府県の状況!$A:$I,E$3,FALSE), "※5", ""))), "")</f>
        <v>6569</v>
      </c>
      <c r="F6" s="39">
        <f>IFERROR(INT(TRIM(SUBSTITUTE(VLOOKUP($A6&amp;"*",各都道府県の状況!$A:$I,F$3,FALSE), "※5", ""))), "")</f>
        <v>265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16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44162</v>
      </c>
      <c r="C7" s="19" t="s">
        <v>19</v>
      </c>
      <c r="D7" s="39">
        <f>IFERROR(INT(TRIM(SUBSTITUTE(VLOOKUP($A7&amp;"*",各都道府県の状況!$A:$I,D$3,FALSE), "※5", ""))), "")</f>
        <v>179</v>
      </c>
      <c r="E7" s="39">
        <f>IFERROR(INT(TRIM(SUBSTITUTE(VLOOKUP($A7&amp;"*",各都道府県の状況!$A:$I,E$3,FALSE), "※5", ""))), "")</f>
        <v>8810</v>
      </c>
      <c r="F7" s="39">
        <f>IFERROR(INT(TRIM(SUBSTITUTE(VLOOKUP($A7&amp;"*",各都道府県の状況!$A:$I,F$3,FALSE), "※5", ""))), "")</f>
        <v>85</v>
      </c>
      <c r="G7" s="39">
        <f>IFERROR(INT(TRIM(SUBSTITUTE(VLOOKUP($A7&amp;"*",各都道府県の状況!$A:$I,G$3,FALSE), "※5", ""))), "")</f>
        <v>1</v>
      </c>
      <c r="H7" s="39">
        <f>IFERROR(INT(TRIM(SUBSTITUTE(VLOOKUP($A7&amp;"*",各都道府県の状況!$A:$I,H$3,FALSE), "※5", ""))), "")</f>
        <v>93</v>
      </c>
      <c r="I7" s="39">
        <f>IFERROR(INT(TRIM(SUBSTITUTE(VLOOKUP($A7&amp;"*",各都道府県の状況!$A:$I,I$3,FALSE), "※5", ""))), "")</f>
        <v>1</v>
      </c>
    </row>
    <row r="8" spans="1:10" x14ac:dyDescent="0.55000000000000004">
      <c r="A8" s="24" t="s">
        <v>232</v>
      </c>
      <c r="B8" s="27">
        <f t="shared" si="0"/>
        <v>44162</v>
      </c>
      <c r="C8" s="19" t="s">
        <v>20</v>
      </c>
      <c r="D8" s="39">
        <f>IFERROR(INT(TRIM(SUBSTITUTE(VLOOKUP($A8&amp;"*",各都道府県の状況!$A:$I,D$3,FALSE), "※5", ""))), "")</f>
        <v>1168</v>
      </c>
      <c r="E8" s="39">
        <f>IFERROR(INT(TRIM(SUBSTITUTE(VLOOKUP($A8&amp;"*",各都道府県の状況!$A:$I,E$3,FALSE), "※5", ""))), "")</f>
        <v>18491</v>
      </c>
      <c r="F8" s="39">
        <f>IFERROR(INT(TRIM(SUBSTITUTE(VLOOKUP($A8&amp;"*",各都道府県の状況!$A:$I,F$3,FALSE), "※5", ""))), "")</f>
        <v>969</v>
      </c>
      <c r="G8" s="39">
        <f>IFERROR(INT(TRIM(SUBSTITUTE(VLOOKUP($A8&amp;"*",各都道府県の状況!$A:$I,G$3,FALSE), "※5", ""))), "")</f>
        <v>9</v>
      </c>
      <c r="H8" s="39">
        <f>IFERROR(INT(TRIM(SUBSTITUTE(VLOOKUP($A8&amp;"*",各都道府県の状況!$A:$I,H$3,FALSE), "※5", ""))), "")</f>
        <v>190</v>
      </c>
      <c r="I8" s="39">
        <f>IFERROR(INT(TRIM(SUBSTITUTE(VLOOKUP($A8&amp;"*",各都道府県の状況!$A:$I,I$3,FALSE), "※5", ""))), "")</f>
        <v>7</v>
      </c>
    </row>
    <row r="9" spans="1:10" ht="21" customHeight="1" x14ac:dyDescent="0.55000000000000004">
      <c r="A9" s="24" t="s">
        <v>233</v>
      </c>
      <c r="B9" s="27">
        <f t="shared" si="0"/>
        <v>44162</v>
      </c>
      <c r="C9" s="19" t="s">
        <v>21</v>
      </c>
      <c r="D9" s="39">
        <f>IFERROR(INT(TRIM(SUBSTITUTE(VLOOKUP($A9&amp;"*",各都道府県の状況!$A:$I,D$3,FALSE), "※5", ""))), "")</f>
        <v>89</v>
      </c>
      <c r="E9" s="39">
        <f>IFERROR(INT(TRIM(SUBSTITUTE(VLOOKUP($A9&amp;"*",各都道府県の状況!$A:$I,E$3,FALSE), "※5", ""))), "")</f>
        <v>3500</v>
      </c>
      <c r="F9" s="39">
        <f>IFERROR(INT(TRIM(SUBSTITUTE(VLOOKUP($A9&amp;"*",各都道府県の状況!$A:$I,F$3,FALSE), "※5", ""))), "")</f>
        <v>70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18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44162</v>
      </c>
      <c r="C10" s="19" t="s">
        <v>22</v>
      </c>
      <c r="D10" s="39">
        <f>IFERROR(INT(TRIM(SUBSTITUTE(VLOOKUP($A10&amp;"*",各都道府県の状況!$A:$I,D$3,FALSE), "※5", ""))), "")</f>
        <v>116</v>
      </c>
      <c r="E10" s="39">
        <f>IFERROR(INT(TRIM(SUBSTITUTE(VLOOKUP($A10&amp;"*",各都道府県の状況!$A:$I,E$3,FALSE), "※5", ""))), "")</f>
        <v>7409</v>
      </c>
      <c r="F10" s="39">
        <f>IFERROR(INT(TRIM(SUBSTITUTE(VLOOKUP($A10&amp;"*",各都道府県の状況!$A:$I,F$3,FALSE), "※5", ""))), "")</f>
        <v>97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13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44162</v>
      </c>
      <c r="C11" s="19" t="s">
        <v>62</v>
      </c>
      <c r="D11" s="39">
        <f>IFERROR(INT(TRIM(SUBSTITUTE(VLOOKUP($A11&amp;"*",各都道府県の状況!$A:$I,D$3,FALSE), "※5", ""))), "")</f>
        <v>490</v>
      </c>
      <c r="E11" s="39">
        <f>IFERROR(INT(TRIM(SUBSTITUTE(VLOOKUP($A11&amp;"*",各都道府県の状況!$A:$I,E$3,FALSE), "※5", ""))), "")</f>
        <v>39101</v>
      </c>
      <c r="F11" s="39">
        <f>IFERROR(INT(TRIM(SUBSTITUTE(VLOOKUP($A11&amp;"*",各都道府県の状況!$A:$I,F$3,FALSE), "※5", ""))), "")</f>
        <v>425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59</v>
      </c>
      <c r="I11" s="39">
        <f>IFERROR(INT(TRIM(SUBSTITUTE(VLOOKUP($A11&amp;"*",各都道府県の状況!$A:$I,I$3,FALSE), "※5", ""))), "")</f>
        <v>6</v>
      </c>
    </row>
    <row r="12" spans="1:10" x14ac:dyDescent="0.55000000000000004">
      <c r="A12" s="24" t="s">
        <v>236</v>
      </c>
      <c r="B12" s="27">
        <f t="shared" si="0"/>
        <v>44162</v>
      </c>
      <c r="C12" s="19" t="s">
        <v>23</v>
      </c>
      <c r="D12" s="39">
        <f>IFERROR(INT(TRIM(SUBSTITUTE(VLOOKUP($A12&amp;"*",各都道府県の状況!$A:$I,D$3,FALSE), "※5", ""))), "")</f>
        <v>1442</v>
      </c>
      <c r="E12" s="39">
        <f>IFERROR(INT(TRIM(SUBSTITUTE(VLOOKUP($A12&amp;"*",各都道府県の状況!$A:$I,E$3,FALSE), "※5", ""))), "")</f>
        <v>16407</v>
      </c>
      <c r="F12" s="39">
        <f>IFERROR(INT(TRIM(SUBSTITUTE(VLOOKUP($A12&amp;"*",各都道府県の状況!$A:$I,F$3,FALSE), "※5", ""))), "")</f>
        <v>1077</v>
      </c>
      <c r="G12" s="39">
        <f>IFERROR(INT(TRIM(SUBSTITUTE(VLOOKUP($A12&amp;"*",各都道府県の状況!$A:$I,G$3,FALSE), "※5", ""))), "")</f>
        <v>19</v>
      </c>
      <c r="H12" s="39">
        <f>IFERROR(INT(TRIM(SUBSTITUTE(VLOOKUP($A12&amp;"*",各都道府県の状況!$A:$I,H$3,FALSE), "※5", ""))), "")</f>
        <v>346</v>
      </c>
      <c r="I12" s="39">
        <f>IFERROR(INT(TRIM(SUBSTITUTE(VLOOKUP($A12&amp;"*",各都道府県の状況!$A:$I,I$3,FALSE), "※5", ""))), "")</f>
        <v>11</v>
      </c>
    </row>
    <row r="13" spans="1:10" x14ac:dyDescent="0.55000000000000004">
      <c r="A13" s="24" t="s">
        <v>237</v>
      </c>
      <c r="B13" s="27">
        <f t="shared" si="0"/>
        <v>44162</v>
      </c>
      <c r="C13" s="19" t="s">
        <v>24</v>
      </c>
      <c r="D13" s="39">
        <f>IFERROR(INT(TRIM(SUBSTITUTE(VLOOKUP($A13&amp;"*",各都道府県の状況!$A:$I,D$3,FALSE), "※5", ""))), "")</f>
        <v>607</v>
      </c>
      <c r="E13" s="39">
        <f>IFERROR(INT(TRIM(SUBSTITUTE(VLOOKUP($A13&amp;"*",各都道府県の状況!$A:$I,E$3,FALSE), "※5", ""))), "")</f>
        <v>52980</v>
      </c>
      <c r="F13" s="39">
        <f>IFERROR(INT(TRIM(SUBSTITUTE(VLOOKUP($A13&amp;"*",各都道府県の状況!$A:$I,F$3,FALSE), "※5", ""))), "")</f>
        <v>526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81</v>
      </c>
      <c r="I13" s="39">
        <f>IFERROR(INT(TRIM(SUBSTITUTE(VLOOKUP($A13&amp;"*",各都道府県の状況!$A:$I,I$3,FALSE), "※5", ""))), "")</f>
        <v>6</v>
      </c>
    </row>
    <row r="14" spans="1:10" x14ac:dyDescent="0.55000000000000004">
      <c r="A14" s="24" t="s">
        <v>238</v>
      </c>
      <c r="B14" s="27">
        <f t="shared" si="0"/>
        <v>44162</v>
      </c>
      <c r="C14" s="19" t="s">
        <v>25</v>
      </c>
      <c r="D14" s="39">
        <f>IFERROR(INT(TRIM(SUBSTITUTE(VLOOKUP($A14&amp;"*",各都道府県の状況!$A:$I,D$3,FALSE), "※5", ""))), "")</f>
        <v>1148</v>
      </c>
      <c r="E14" s="39">
        <f>IFERROR(INT(TRIM(SUBSTITUTE(VLOOKUP($A14&amp;"*",各都道府県の状況!$A:$I,E$3,FALSE), "※5", ""))), "")</f>
        <v>35312</v>
      </c>
      <c r="F14" s="39">
        <f>IFERROR(INT(TRIM(SUBSTITUTE(VLOOKUP($A14&amp;"*",各都道府県の状況!$A:$I,F$3,FALSE), "※5", ""))), "")</f>
        <v>956</v>
      </c>
      <c r="G14" s="39">
        <f>IFERROR(INT(TRIM(SUBSTITUTE(VLOOKUP($A14&amp;"*",各都道府県の状況!$A:$I,G$3,FALSE), "※5", ""))), "")</f>
        <v>21</v>
      </c>
      <c r="H14" s="39">
        <f>IFERROR(INT(TRIM(SUBSTITUTE(VLOOKUP($A14&amp;"*",各都道府県の状況!$A:$I,H$3,FALSE), "※5", ""))), "")</f>
        <v>171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44162</v>
      </c>
      <c r="C15" s="19" t="s">
        <v>26</v>
      </c>
      <c r="D15" s="39">
        <f>IFERROR(INT(TRIM(SUBSTITUTE(VLOOKUP($A15&amp;"*",各都道府県の状況!$A:$I,D$3,FALSE), "※5", ""))), "")</f>
        <v>8104</v>
      </c>
      <c r="E15" s="39">
        <f>IFERROR(INT(TRIM(SUBSTITUTE(VLOOKUP($A15&amp;"*",各都道府県の状況!$A:$I,E$3,FALSE), "※5", ""))), "")</f>
        <v>230484</v>
      </c>
      <c r="F15" s="39">
        <f>IFERROR(INT(TRIM(SUBSTITUTE(VLOOKUP($A15&amp;"*",各都道府県の状況!$A:$I,F$3,FALSE), "※5", ""))), "")</f>
        <v>6776</v>
      </c>
      <c r="G15" s="39">
        <f>IFERROR(INT(TRIM(SUBSTITUTE(VLOOKUP($A15&amp;"*",各都道府県の状況!$A:$I,G$3,FALSE), "※5", ""))), "")</f>
        <v>138</v>
      </c>
      <c r="H15" s="39">
        <f>IFERROR(INT(TRIM(SUBSTITUTE(VLOOKUP($A15&amp;"*",各都道府県の状況!$A:$I,H$3,FALSE), "※5", ""))), "")</f>
        <v>1190</v>
      </c>
      <c r="I15" s="39">
        <f>IFERROR(INT(TRIM(SUBSTITUTE(VLOOKUP($A15&amp;"*",各都道府県の状況!$A:$I,I$3,FALSE), "※5", ""))), "")</f>
        <v>29</v>
      </c>
    </row>
    <row r="16" spans="1:10" x14ac:dyDescent="0.55000000000000004">
      <c r="A16" s="24" t="s">
        <v>240</v>
      </c>
      <c r="B16" s="27">
        <f t="shared" si="0"/>
        <v>44162</v>
      </c>
      <c r="C16" s="19" t="s">
        <v>27</v>
      </c>
      <c r="D16" s="39">
        <f>IFERROR(INT(TRIM(SUBSTITUTE(VLOOKUP($A16&amp;"*",各都道府県の状況!$A:$I,D$3,FALSE), "※5", ""))), "")</f>
        <v>6751</v>
      </c>
      <c r="E16" s="39">
        <f>IFERROR(INT(TRIM(SUBSTITUTE(VLOOKUP($A16&amp;"*",各都道府県の状況!$A:$I,E$3,FALSE), "※5", ""))), "")</f>
        <v>160899</v>
      </c>
      <c r="F16" s="39">
        <f>IFERROR(INT(TRIM(SUBSTITUTE(VLOOKUP($A16&amp;"*",各都道府県の状況!$A:$I,F$3,FALSE), "※5", ""))), "")</f>
        <v>5840</v>
      </c>
      <c r="G16" s="39">
        <f>IFERROR(INT(TRIM(SUBSTITUTE(VLOOKUP($A16&amp;"*",各都道府県の状況!$A:$I,G$3,FALSE), "※5", ""))), "")</f>
        <v>86</v>
      </c>
      <c r="H16" s="39">
        <f>IFERROR(INT(TRIM(SUBSTITUTE(VLOOKUP($A16&amp;"*",各都道府県の状況!$A:$I,H$3,FALSE), "※5", ""))), "")</f>
        <v>825</v>
      </c>
      <c r="I16" s="39">
        <f>IFERROR(INT(TRIM(SUBSTITUTE(VLOOKUP($A16&amp;"*",各都道府県の状況!$A:$I,I$3,FALSE), "※5", ""))), "")</f>
        <v>11</v>
      </c>
    </row>
    <row r="17" spans="1:9" x14ac:dyDescent="0.55000000000000004">
      <c r="A17" s="24" t="s">
        <v>241</v>
      </c>
      <c r="B17" s="27">
        <f t="shared" si="0"/>
        <v>44162</v>
      </c>
      <c r="C17" s="19" t="s">
        <v>28</v>
      </c>
      <c r="D17" s="39">
        <f>IFERROR(INT(TRIM(SUBSTITUTE(VLOOKUP($A17&amp;"*",各都道府県の状況!$A:$I,D$3,FALSE), "※5", ""))), "")</f>
        <v>39649</v>
      </c>
      <c r="E17" s="39">
        <f>IFERROR(INT(TRIM(SUBSTITUTE(VLOOKUP($A17&amp;"*",各都道府県の状況!$A:$I,E$3,FALSE), "※5", ""))), "")</f>
        <v>743888</v>
      </c>
      <c r="F17" s="39">
        <f>IFERROR(INT(TRIM(SUBSTITUTE(VLOOKUP($A17&amp;"*",各都道府県の状況!$A:$I,F$3,FALSE), "※5", ""))), "")</f>
        <v>35418</v>
      </c>
      <c r="G17" s="39">
        <f>IFERROR(INT(TRIM(SUBSTITUTE(VLOOKUP($A17&amp;"*",各都道府県の状況!$A:$I,G$3,FALSE), "※5", ""))), "")</f>
        <v>488</v>
      </c>
      <c r="H17" s="39">
        <f>IFERROR(INT(TRIM(SUBSTITUTE(VLOOKUP($A17&amp;"*",各都道府県の状況!$A:$I,H$3,FALSE), "※5", ""))), "")</f>
        <v>3743</v>
      </c>
      <c r="I17" s="39">
        <f>IFERROR(INT(TRIM(SUBSTITUTE(VLOOKUP($A17&amp;"*",各都道府県の状況!$A:$I,I$3,FALSE), "※5", ""))), "")</f>
        <v>61</v>
      </c>
    </row>
    <row r="18" spans="1:9" x14ac:dyDescent="0.55000000000000004">
      <c r="A18" s="24" t="s">
        <v>242</v>
      </c>
      <c r="B18" s="27">
        <f t="shared" si="0"/>
        <v>44162</v>
      </c>
      <c r="C18" s="19" t="s">
        <v>29</v>
      </c>
      <c r="D18" s="39">
        <f>IFERROR(INT(TRIM(SUBSTITUTE(VLOOKUP($A18&amp;"*",各都道府県の状況!$A:$I,D$3,FALSE), "※5", ""))), "")</f>
        <v>12112</v>
      </c>
      <c r="E18" s="39">
        <f>IFERROR(INT(TRIM(SUBSTITUTE(VLOOKUP($A18&amp;"*",各都道府県の状況!$A:$I,E$3,FALSE), "※5", ""))), "")</f>
        <v>249352</v>
      </c>
      <c r="F18" s="39">
        <f>IFERROR(INT(TRIM(SUBSTITUTE(VLOOKUP($A18&amp;"*",各都道府県の状況!$A:$I,F$3,FALSE), "※5", ""))), "")</f>
        <v>10574</v>
      </c>
      <c r="G18" s="39">
        <f>IFERROR(INT(TRIM(SUBSTITUTE(VLOOKUP($A18&amp;"*",各都道府県の状況!$A:$I,G$3,FALSE), "※5", ""))), "")</f>
        <v>192</v>
      </c>
      <c r="H18" s="39">
        <f>IFERROR(INT(TRIM(SUBSTITUTE(VLOOKUP($A18&amp;"*",各都道府県の状況!$A:$I,H$3,FALSE), "※5", ""))), "")</f>
        <v>1346</v>
      </c>
      <c r="I18" s="39">
        <f>IFERROR(INT(TRIM(SUBSTITUTE(VLOOKUP($A18&amp;"*",各都道府県の状況!$A:$I,I$3,FALSE), "※5", ""))), "")</f>
        <v>59</v>
      </c>
    </row>
    <row r="19" spans="1:9" x14ac:dyDescent="0.55000000000000004">
      <c r="A19" s="24" t="s">
        <v>243</v>
      </c>
      <c r="B19" s="27">
        <f t="shared" si="0"/>
        <v>44162</v>
      </c>
      <c r="C19" s="19" t="s">
        <v>61</v>
      </c>
      <c r="D19" s="39">
        <f>IFERROR(INT(TRIM(SUBSTITUTE(VLOOKUP($A19&amp;"*",各都道府県の状況!$A:$I,D$3,FALSE), "※5", ""))), "")</f>
        <v>326</v>
      </c>
      <c r="E19" s="39">
        <f>IFERROR(INT(TRIM(SUBSTITUTE(VLOOKUP($A19&amp;"*",各都道府県の状況!$A:$I,E$3,FALSE), "※5", ""))), "")</f>
        <v>21992</v>
      </c>
      <c r="F19" s="39">
        <f>IFERROR(INT(TRIM(SUBSTITUTE(VLOOKUP($A19&amp;"*",各都道府県の状況!$A:$I,F$3,FALSE), "※5", ""))), "")</f>
        <v>227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44162</v>
      </c>
      <c r="C20" s="19" t="s">
        <v>30</v>
      </c>
      <c r="D20" s="39">
        <f>IFERROR(INT(TRIM(SUBSTITUTE(VLOOKUP($A20&amp;"*",各都道府県の状況!$A:$I,D$3,FALSE), "※5", ""))), "")</f>
        <v>453</v>
      </c>
      <c r="E20" s="39">
        <f>IFERROR(INT(TRIM(SUBSTITUTE(VLOOKUP($A20&amp;"*",各都道府県の状況!$A:$I,E$3,FALSE), "※5", ""))), "")</f>
        <v>16966</v>
      </c>
      <c r="F20" s="39">
        <f>IFERROR(INT(TRIM(SUBSTITUTE(VLOOKUP($A20&amp;"*",各都道府県の状況!$A:$I,F$3,FALSE), "※5", ""))), "")</f>
        <v>407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44162</v>
      </c>
      <c r="C21" s="19" t="s">
        <v>31</v>
      </c>
      <c r="D21" s="39">
        <f>IFERROR(INT(TRIM(SUBSTITUTE(VLOOKUP($A21&amp;"*",各都道府県の状況!$A:$I,D$3,FALSE), "※5", ""))), "")</f>
        <v>846</v>
      </c>
      <c r="E21" s="39">
        <f>IFERROR(INT(TRIM(SUBSTITUTE(VLOOKUP($A21&amp;"*",各都道府県の状況!$A:$I,E$3,FALSE), "※5", ""))), "")</f>
        <v>21523</v>
      </c>
      <c r="F21" s="39">
        <f>IFERROR(INT(TRIM(SUBSTITUTE(VLOOKUP($A21&amp;"*",各都道府県の状況!$A:$I,F$3,FALSE), "※5", ""))), "")</f>
        <v>781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15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44162</v>
      </c>
      <c r="C22" s="19" t="s">
        <v>32</v>
      </c>
      <c r="D22" s="39">
        <f>IFERROR(INT(TRIM(SUBSTITUTE(VLOOKUP($A22&amp;"*",各都道府県の状況!$A:$I,D$3,FALSE), "※5", ""))), "")</f>
        <v>312</v>
      </c>
      <c r="E22" s="39">
        <f>IFERROR(INT(TRIM(SUBSTITUTE(VLOOKUP($A22&amp;"*",各都道府県の状況!$A:$I,E$3,FALSE), "※5", ""))), "")</f>
        <v>14493</v>
      </c>
      <c r="F22" s="39">
        <f>IFERROR(INT(TRIM(SUBSTITUTE(VLOOKUP($A22&amp;"*",各都道府県の状況!$A:$I,F$3,FALSE), "※5", ""))), "")</f>
        <v>270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31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44162</v>
      </c>
      <c r="C23" s="19" t="s">
        <v>33</v>
      </c>
      <c r="D23" s="39">
        <f>IFERROR(INT(TRIM(SUBSTITUTE(VLOOKUP($A23&amp;"*",各都道府県の状況!$A:$I,D$3,FALSE), "※5", ""))), "")</f>
        <v>336</v>
      </c>
      <c r="E23" s="39">
        <f>IFERROR(INT(TRIM(SUBSTITUTE(VLOOKUP($A23&amp;"*",各都道府県の状況!$A:$I,E$3,FALSE), "※5", ""))), "")</f>
        <v>13459</v>
      </c>
      <c r="F23" s="39">
        <f>IFERROR(INT(TRIM(SUBSTITUTE(VLOOKUP($A23&amp;"*",各都道府県の状況!$A:$I,F$3,FALSE), "※5", ""))), "")</f>
        <v>282</v>
      </c>
      <c r="G23" s="39">
        <f>IFERROR(INT(TRIM(SUBSTITUTE(VLOOKUP($A23&amp;"*",各都道府県の状況!$A:$I,G$3,FALSE), "※5", ""))), "")</f>
        <v>8</v>
      </c>
      <c r="H23" s="39">
        <f>IFERROR(INT(TRIM(SUBSTITUTE(VLOOKUP($A23&amp;"*",各都道府県の状況!$A:$I,H$3,FALSE), "※5", ""))), "")</f>
        <v>46</v>
      </c>
      <c r="I23" s="39">
        <f>IFERROR(INT(TRIM(SUBSTITUTE(VLOOKUP($A23&amp;"*",各都道府県の状況!$A:$I,I$3,FALSE), "※5", ""))), "")</f>
        <v>3</v>
      </c>
    </row>
    <row r="24" spans="1:9" x14ac:dyDescent="0.55000000000000004">
      <c r="A24" s="24" t="s">
        <v>248</v>
      </c>
      <c r="B24" s="27">
        <f t="shared" si="0"/>
        <v>44162</v>
      </c>
      <c r="C24" s="19" t="s">
        <v>34</v>
      </c>
      <c r="D24" s="39">
        <f>IFERROR(INT(TRIM(SUBSTITUTE(VLOOKUP($A24&amp;"*",各都道府県の状況!$A:$I,D$3,FALSE), "※5", ""))), "")</f>
        <v>670</v>
      </c>
      <c r="E24" s="39">
        <f>IFERROR(INT(TRIM(SUBSTITUTE(VLOOKUP($A24&amp;"*",各都道府県の状況!$A:$I,E$3,FALSE), "※5", ""))), "")</f>
        <v>30587</v>
      </c>
      <c r="F24" s="39">
        <f>IFERROR(INT(TRIM(SUBSTITUTE(VLOOKUP($A24&amp;"*",各都道府県の状況!$A:$I,F$3,FALSE), "※5", ""))), "")</f>
        <v>534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107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44162</v>
      </c>
      <c r="C25" s="19" t="s">
        <v>35</v>
      </c>
      <c r="D25" s="39">
        <f>IFERROR(INT(TRIM(SUBSTITUTE(VLOOKUP($A25&amp;"*",各都道府県の状況!$A:$I,D$3,FALSE), "※5", ""))), "")</f>
        <v>1014</v>
      </c>
      <c r="E25" s="39">
        <f>IFERROR(INT(TRIM(SUBSTITUTE(VLOOKUP($A25&amp;"*",各都道府県の状況!$A:$I,E$3,FALSE), "※5", ""))), "")</f>
        <v>32891</v>
      </c>
      <c r="F25" s="39">
        <f>IFERROR(INT(TRIM(SUBSTITUTE(VLOOKUP($A25&amp;"*",各都道府県の状況!$A:$I,F$3,FALSE), "※5", ""))), "")</f>
        <v>836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164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44162</v>
      </c>
      <c r="C26" s="19" t="s">
        <v>36</v>
      </c>
      <c r="D26" s="39">
        <f>IFERROR(INT(TRIM(SUBSTITUTE(VLOOKUP($A26&amp;"*",各都道府県の状況!$A:$I,D$3,FALSE), "※5", ""))), "")</f>
        <v>1447</v>
      </c>
      <c r="E26" s="39">
        <f>IFERROR(INT(TRIM(SUBSTITUTE(VLOOKUP($A26&amp;"*",各都道府県の状況!$A:$I,E$3,FALSE), "※5", ""))), "")</f>
        <v>55546</v>
      </c>
      <c r="F26" s="39">
        <f>IFERROR(INT(TRIM(SUBSTITUTE(VLOOKUP($A26&amp;"*",各都道府県の状況!$A:$I,F$3,FALSE), "※5", ""))), "")</f>
        <v>910</v>
      </c>
      <c r="G26" s="39">
        <f>IFERROR(INT(TRIM(SUBSTITUTE(VLOOKUP($A26&amp;"*",各都道府県の状況!$A:$I,G$3,FALSE), "※5", ""))), "")</f>
        <v>4</v>
      </c>
      <c r="H26" s="39">
        <f>IFERROR(INT(TRIM(SUBSTITUTE(VLOOKUP($A26&amp;"*",各都道府県の状況!$A:$I,H$3,FALSE), "※5", ""))), "")</f>
        <v>533</v>
      </c>
      <c r="I26" s="39">
        <f>IFERROR(INT(TRIM(SUBSTITUTE(VLOOKUP($A26&amp;"*",各都道府県の状況!$A:$I,I$3,FALSE), "※5", ""))), "")</f>
        <v>6</v>
      </c>
    </row>
    <row r="27" spans="1:9" x14ac:dyDescent="0.55000000000000004">
      <c r="A27" s="24" t="s">
        <v>251</v>
      </c>
      <c r="B27" s="27">
        <f t="shared" si="0"/>
        <v>44162</v>
      </c>
      <c r="C27" s="19" t="s">
        <v>37</v>
      </c>
      <c r="D27" s="39">
        <f>IFERROR(INT(TRIM(SUBSTITUTE(VLOOKUP($A27&amp;"*",各都道府県の状況!$A:$I,D$3,FALSE), "※5", ""))), "")</f>
        <v>9398</v>
      </c>
      <c r="E27" s="39">
        <f>IFERROR(INT(TRIM(SUBSTITUTE(VLOOKUP($A27&amp;"*",各都道府県の状況!$A:$I,E$3,FALSE), "※5", ""))), "")</f>
        <v>135512</v>
      </c>
      <c r="F27" s="39">
        <f>IFERROR(INT(TRIM(SUBSTITUTE(VLOOKUP($A27&amp;"*",各都道府県の状況!$A:$I,F$3,FALSE), "※5", ""))), "")</f>
        <v>7624</v>
      </c>
      <c r="G27" s="39">
        <f>IFERROR(INT(TRIM(SUBSTITUTE(VLOOKUP($A27&amp;"*",各都道府県の状況!$A:$I,G$3,FALSE), "※5", ""))), "")</f>
        <v>113</v>
      </c>
      <c r="H27" s="39">
        <f>IFERROR(INT(TRIM(SUBSTITUTE(VLOOKUP($A27&amp;"*",各都道府県の状況!$A:$I,H$3,FALSE), "※5", ""))), "")</f>
        <v>1661</v>
      </c>
      <c r="I27" s="39">
        <f>IFERROR(INT(TRIM(SUBSTITUTE(VLOOKUP($A27&amp;"*",各都道府県の状況!$A:$I,I$3,FALSE), "※5", ""))), "")</f>
        <v>22</v>
      </c>
    </row>
    <row r="28" spans="1:9" x14ac:dyDescent="0.55000000000000004">
      <c r="A28" s="24" t="s">
        <v>252</v>
      </c>
      <c r="B28" s="26">
        <f t="shared" si="0"/>
        <v>44162</v>
      </c>
      <c r="C28" s="28" t="s">
        <v>38</v>
      </c>
      <c r="D28" s="39">
        <f>IFERROR(INT(TRIM(SUBSTITUTE(VLOOKUP($A28&amp;"*",各都道府県の状況!$A:$I,D$3,FALSE), "※5", ""))), "")</f>
        <v>797</v>
      </c>
      <c r="E28" s="39">
        <f>IFERROR(INT(TRIM(SUBSTITUTE(VLOOKUP($A28&amp;"*",各都道府県の状況!$A:$I,E$3,FALSE), "※5", ""))), "")</f>
        <v>19848</v>
      </c>
      <c r="F28" s="39">
        <f>IFERROR(INT(TRIM(SUBSTITUTE(VLOOKUP($A28&amp;"*",各都道府県の状況!$A:$I,F$3,FALSE), "※5", ""))), "")</f>
        <v>623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167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44162</v>
      </c>
      <c r="C29" s="19" t="s">
        <v>39</v>
      </c>
      <c r="D29" s="39">
        <f>IFERROR(INT(TRIM(SUBSTITUTE(VLOOKUP($A29&amp;"*",各都道府県の状況!$A:$I,D$3,FALSE), "※5", ""))), "")</f>
        <v>773</v>
      </c>
      <c r="E29" s="39">
        <f>IFERROR(INT(TRIM(SUBSTITUTE(VLOOKUP($A29&amp;"*",各都道府県の状況!$A:$I,E$3,FALSE), "※5", ""))), "")</f>
        <v>27121</v>
      </c>
      <c r="F29" s="39">
        <f>IFERROR(INT(TRIM(SUBSTITUTE(VLOOKUP($A29&amp;"*",各都道府県の状況!$A:$I,F$3,FALSE), "※5", ""))), "")</f>
        <v>680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84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44162</v>
      </c>
      <c r="C30" s="19" t="s">
        <v>40</v>
      </c>
      <c r="D30" s="39">
        <f>IFERROR(INT(TRIM(SUBSTITUTE(VLOOKUP($A30&amp;"*",各都道府県の状況!$A:$I,D$3,FALSE), "※5", ""))), "")</f>
        <v>2585</v>
      </c>
      <c r="E30" s="39">
        <f>IFERROR(INT(TRIM(SUBSTITUTE(VLOOKUP($A30&amp;"*",各都道府県の状況!$A:$I,E$3,FALSE), "※5", ""))), "")</f>
        <v>64192</v>
      </c>
      <c r="F30" s="39">
        <f>IFERROR(INT(TRIM(SUBSTITUTE(VLOOKUP($A30&amp;"*",各都道府県の状況!$A:$I,F$3,FALSE), "※5", ""))), "")</f>
        <v>2281</v>
      </c>
      <c r="G30" s="39">
        <f>IFERROR(INT(TRIM(SUBSTITUTE(VLOOKUP($A30&amp;"*",各都道府県の状況!$A:$I,G$3,FALSE), "※5", ""))), "")</f>
        <v>37</v>
      </c>
      <c r="H30" s="39">
        <f>IFERROR(INT(TRIM(SUBSTITUTE(VLOOKUP($A30&amp;"*",各都道府県の状況!$A:$I,H$3,FALSE), "※5", ""))), "")</f>
        <v>267</v>
      </c>
      <c r="I30" s="39">
        <f>IFERROR(INT(TRIM(SUBSTITUTE(VLOOKUP($A30&amp;"*",各都道府県の状況!$A:$I,I$3,FALSE), "※5", ""))), "")</f>
        <v>5</v>
      </c>
    </row>
    <row r="31" spans="1:9" x14ac:dyDescent="0.55000000000000004">
      <c r="A31" s="24" t="s">
        <v>255</v>
      </c>
      <c r="B31" s="27">
        <f t="shared" si="0"/>
        <v>44162</v>
      </c>
      <c r="C31" s="19" t="s">
        <v>41</v>
      </c>
      <c r="D31" s="39">
        <f>IFERROR(INT(TRIM(SUBSTITUTE(VLOOKUP($A31&amp;"*",各都道府県の状況!$A:$I,D$3,FALSE), "※5", ""))), "")</f>
        <v>19167</v>
      </c>
      <c r="E31" s="39">
        <f>IFERROR(INT(TRIM(SUBSTITUTE(VLOOKUP($A31&amp;"*",各都道府県の状況!$A:$I,E$3,FALSE), "※5", ""))), "")</f>
        <v>313767</v>
      </c>
      <c r="F31" s="39">
        <f>IFERROR(INT(TRIM(SUBSTITUTE(VLOOKUP($A31&amp;"*",各都道府県の状況!$A:$I,F$3,FALSE), "※5", ""))), "")</f>
        <v>15322</v>
      </c>
      <c r="G31" s="39">
        <f>IFERROR(INT(TRIM(SUBSTITUTE(VLOOKUP($A31&amp;"*",各都道府県の状況!$A:$I,G$3,FALSE), "※5", ""))), "")</f>
        <v>302</v>
      </c>
      <c r="H31" s="39">
        <f>IFERROR(INT(TRIM(SUBSTITUTE(VLOOKUP($A31&amp;"*",各都道府県の状況!$A:$I,H$3,FALSE), "※5", ""))), "")</f>
        <v>3524</v>
      </c>
      <c r="I31" s="39">
        <f>IFERROR(INT(TRIM(SUBSTITUTE(VLOOKUP($A31&amp;"*",各都道府県の状況!$A:$I,I$3,FALSE), "※5", ""))), "")</f>
        <v>107</v>
      </c>
    </row>
    <row r="32" spans="1:9" x14ac:dyDescent="0.55000000000000004">
      <c r="A32" s="24" t="s">
        <v>256</v>
      </c>
      <c r="B32" s="27">
        <f t="shared" si="0"/>
        <v>44162</v>
      </c>
      <c r="C32" s="19" t="s">
        <v>42</v>
      </c>
      <c r="D32" s="39">
        <f>IFERROR(INT(TRIM(SUBSTITUTE(VLOOKUP($A32&amp;"*",各都道府県の状況!$A:$I,D$3,FALSE), "※5", ""))), "")</f>
        <v>5211</v>
      </c>
      <c r="E32" s="39">
        <f>IFERROR(INT(TRIM(SUBSTITUTE(VLOOKUP($A32&amp;"*",各都道府県の状況!$A:$I,E$3,FALSE), "※5", ""))), "")</f>
        <v>91975</v>
      </c>
      <c r="F32" s="39">
        <f>IFERROR(INT(TRIM(SUBSTITUTE(VLOOKUP($A32&amp;"*",各都道府県の状況!$A:$I,F$3,FALSE), "※5", ""))), "")</f>
        <v>4388</v>
      </c>
      <c r="G32" s="39">
        <f>IFERROR(INT(TRIM(SUBSTITUTE(VLOOKUP($A32&amp;"*",各都道府県の状況!$A:$I,G$3,FALSE), "※5", ""))), "")</f>
        <v>79</v>
      </c>
      <c r="H32" s="39">
        <f>IFERROR(INT(TRIM(SUBSTITUTE(VLOOKUP($A32&amp;"*",各都道府県の状況!$A:$I,H$3,FALSE), "※5", ""))), "")</f>
        <v>744</v>
      </c>
      <c r="I32" s="39">
        <f>IFERROR(INT(TRIM(SUBSTITUTE(VLOOKUP($A32&amp;"*",各都道府県の状況!$A:$I,I$3,FALSE), "※5", ""))), "")</f>
        <v>31</v>
      </c>
    </row>
    <row r="33" spans="1:9" x14ac:dyDescent="0.55000000000000004">
      <c r="A33" s="24" t="s">
        <v>257</v>
      </c>
      <c r="B33" s="27">
        <f t="shared" si="0"/>
        <v>44162</v>
      </c>
      <c r="C33" s="19" t="s">
        <v>43</v>
      </c>
      <c r="D33" s="39">
        <f>IFERROR(INT(TRIM(SUBSTITUTE(VLOOKUP($A33&amp;"*",各都道府県の状況!$A:$I,D$3,FALSE), "※5", ""))), "")</f>
        <v>1087</v>
      </c>
      <c r="E33" s="39">
        <f>IFERROR(INT(TRIM(SUBSTITUTE(VLOOKUP($A33&amp;"*",各都道府県の状況!$A:$I,E$3,FALSE), "※5", ""))), "")</f>
        <v>31912</v>
      </c>
      <c r="F33" s="39">
        <f>IFERROR(INT(TRIM(SUBSTITUTE(VLOOKUP($A33&amp;"*",各都道府県の状況!$A:$I,F$3,FALSE), "※5", ""))), "")</f>
        <v>870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206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44162</v>
      </c>
      <c r="C34" s="19" t="s">
        <v>44</v>
      </c>
      <c r="D34" s="39">
        <f>IFERROR(INT(TRIM(SUBSTITUTE(VLOOKUP($A34&amp;"*",各都道府県の状況!$A:$I,D$3,FALSE), "※5", ""))), "")</f>
        <v>428</v>
      </c>
      <c r="E34" s="39">
        <f>IFERROR(INT(TRIM(SUBSTITUTE(VLOOKUP($A34&amp;"*",各都道府県の状況!$A:$I,E$3,FALSE), "※5", ""))), "")</f>
        <v>12996</v>
      </c>
      <c r="F34" s="39">
        <f>IFERROR(INT(TRIM(SUBSTITUTE(VLOOKUP($A34&amp;"*",各都道府県の状況!$A:$I,F$3,FALSE), "※5", ""))), "")</f>
        <v>337</v>
      </c>
      <c r="G34" s="39">
        <f>IFERROR(INT(TRIM(SUBSTITUTE(VLOOKUP($A34&amp;"*",各都道府県の状況!$A:$I,G$3,FALSE), "※5", ""))), "")</f>
        <v>6</v>
      </c>
      <c r="H34" s="39">
        <f>IFERROR(INT(TRIM(SUBSTITUTE(VLOOKUP($A34&amp;"*",各都道府県の状況!$A:$I,H$3,FALSE), "※5", ""))), "")</f>
        <v>79</v>
      </c>
      <c r="I34" s="39">
        <f>IFERROR(INT(TRIM(SUBSTITUTE(VLOOKUP($A34&amp;"*",各都道府県の状況!$A:$I,I$3,FALSE), "※5", ""))), "")</f>
        <v>8</v>
      </c>
    </row>
    <row r="35" spans="1:9" x14ac:dyDescent="0.55000000000000004">
      <c r="A35" s="24" t="s">
        <v>226</v>
      </c>
      <c r="B35" s="27">
        <f t="shared" si="0"/>
        <v>44162</v>
      </c>
      <c r="C35" s="19" t="s">
        <v>45</v>
      </c>
      <c r="D35" s="39">
        <f>IFERROR(INT(TRIM(SUBSTITUTE(VLOOKUP($A35&amp;"*",各都道府県の状況!$A:$I,D$3,FALSE), "※5", ""))), "")</f>
        <v>58</v>
      </c>
      <c r="E35" s="39">
        <f>IFERROR(INT(TRIM(SUBSTITUTE(VLOOKUP($A35&amp;"*",各都道府県の状況!$A:$I,E$3,FALSE), "※5", ""))), "")</f>
        <v>16298</v>
      </c>
      <c r="F35" s="39">
        <f>IFERROR(INT(TRIM(SUBSTITUTE(VLOOKUP($A35&amp;"*",各都道府県の状況!$A:$I,F$3,FALSE), "※5", ""))), "")</f>
        <v>49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44162</v>
      </c>
      <c r="C36" s="19" t="s">
        <v>46</v>
      </c>
      <c r="D36" s="39">
        <f>IFERROR(INT(TRIM(SUBSTITUTE(VLOOKUP($A36&amp;"*",各都道府県の状況!$A:$I,D$3,FALSE), "※5", ""))), "")</f>
        <v>145</v>
      </c>
      <c r="E36" s="39">
        <f>IFERROR(INT(TRIM(SUBSTITUTE(VLOOKUP($A36&amp;"*",各都道府県の状況!$A:$I,E$3,FALSE), "※5", ""))), "")</f>
        <v>6772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5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44162</v>
      </c>
      <c r="C37" s="19" t="s">
        <v>47</v>
      </c>
      <c r="D37" s="39">
        <f>IFERROR(INT(TRIM(SUBSTITUTE(VLOOKUP($A37&amp;"*",各都道府県の状況!$A:$I,D$3,FALSE), "※5", ""))), "")</f>
        <v>568</v>
      </c>
      <c r="E37" s="39">
        <f>IFERROR(INT(TRIM(SUBSTITUTE(VLOOKUP($A37&amp;"*",各都道府県の状況!$A:$I,E$3,FALSE), "※5", ""))), "")</f>
        <v>19205</v>
      </c>
      <c r="F37" s="39">
        <f>IFERROR(INT(TRIM(SUBSTITUTE(VLOOKUP($A37&amp;"*",各都道府県の状況!$A:$I,F$3,FALSE), "※5", ""))), "")</f>
        <v>363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156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44162</v>
      </c>
      <c r="C38" s="19" t="s">
        <v>48</v>
      </c>
      <c r="D38" s="39">
        <f>IFERROR(INT(TRIM(SUBSTITUTE(VLOOKUP($A38&amp;"*",各都道府県の状況!$A:$I,D$3,FALSE), "※5", ""))), "")</f>
        <v>785</v>
      </c>
      <c r="E38" s="39">
        <f>IFERROR(INT(TRIM(SUBSTITUTE(VLOOKUP($A38&amp;"*",各都道府県の状況!$A:$I,E$3,FALSE), "※5", ""))), "")</f>
        <v>34211</v>
      </c>
      <c r="F38" s="39">
        <f>IFERROR(INT(TRIM(SUBSTITUTE(VLOOKUP($A38&amp;"*",各都道府県の状況!$A:$I,F$3,FALSE), "※5", ""))), "")</f>
        <v>714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62</v>
      </c>
      <c r="I38" s="39">
        <f>IFERROR(INT(TRIM(SUBSTITUTE(VLOOKUP($A38&amp;"*",各都道府県の状況!$A:$I,I$3,FALSE), "※5", ""))), "")</f>
        <v>2</v>
      </c>
    </row>
    <row r="39" spans="1:9" x14ac:dyDescent="0.55000000000000004">
      <c r="A39" s="24" t="s">
        <v>261</v>
      </c>
      <c r="B39" s="27">
        <f t="shared" si="0"/>
        <v>44162</v>
      </c>
      <c r="C39" s="19" t="s">
        <v>49</v>
      </c>
      <c r="D39" s="39">
        <f>IFERROR(INT(TRIM(SUBSTITUTE(VLOOKUP($A39&amp;"*",各都道府県の状況!$A:$I,D$3,FALSE), "※5", ""))), "")</f>
        <v>372</v>
      </c>
      <c r="E39" s="39">
        <f>IFERROR(INT(TRIM(SUBSTITUTE(VLOOKUP($A39&amp;"*",各都道府県の状況!$A:$I,E$3,FALSE), "※5", ""))), "")</f>
        <v>17013</v>
      </c>
      <c r="F39" s="39">
        <f>IFERROR(INT(TRIM(SUBSTITUTE(VLOOKUP($A39&amp;"*",各都道府県の状況!$A:$I,F$3,FALSE), "※5", ""))), "")</f>
        <v>254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112</v>
      </c>
      <c r="I39" s="39">
        <f>IFERROR(INT(TRIM(SUBSTITUTE(VLOOKUP($A39&amp;"*",各都道府県の状況!$A:$I,I$3,FALSE), "※5", ""))), "")</f>
        <v>2</v>
      </c>
    </row>
    <row r="40" spans="1:9" x14ac:dyDescent="0.55000000000000004">
      <c r="A40" s="24" t="s">
        <v>262</v>
      </c>
      <c r="B40" s="27">
        <f t="shared" si="0"/>
        <v>44162</v>
      </c>
      <c r="C40" s="19" t="s">
        <v>50</v>
      </c>
      <c r="D40" s="39">
        <f>IFERROR(INT(TRIM(SUBSTITUTE(VLOOKUP($A40&amp;"*",各都道府県の状況!$A:$I,D$3,FALSE), "※5", ""))), "")</f>
        <v>181</v>
      </c>
      <c r="E40" s="39">
        <f>IFERROR(INT(TRIM(SUBSTITUTE(VLOOKUP($A40&amp;"*",各都道府県の状況!$A:$I,E$3,FALSE), "※5", ""))), "")</f>
        <v>7779</v>
      </c>
      <c r="F40" s="39">
        <f>IFERROR(INT(TRIM(SUBSTITUTE(VLOOKUP($A40&amp;"*",各都道府県の状況!$A:$I,F$3,FALSE), "※5", ""))), "")</f>
        <v>162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11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44162</v>
      </c>
      <c r="C41" s="19" t="s">
        <v>51</v>
      </c>
      <c r="D41" s="39">
        <f>IFERROR(INT(TRIM(SUBSTITUTE(VLOOKUP($A41&amp;"*",各都道府県の状況!$A:$I,D$3,FALSE), "※5", ""))), "")</f>
        <v>135</v>
      </c>
      <c r="E41" s="39">
        <f>IFERROR(INT(TRIM(SUBSTITUTE(VLOOKUP($A41&amp;"*",各都道府県の状況!$A:$I,E$3,FALSE), "※5", ""))), "")</f>
        <v>16584</v>
      </c>
      <c r="F41" s="39">
        <f>IFERROR(INT(TRIM(SUBSTITUTE(VLOOKUP($A41&amp;"*",各都道府県の状況!$A:$I,F$3,FALSE), "※5", ""))), "")</f>
        <v>116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44162</v>
      </c>
      <c r="C42" s="19" t="s">
        <v>52</v>
      </c>
      <c r="D42" s="39">
        <f>IFERROR(INT(TRIM(SUBSTITUTE(VLOOKUP($A42&amp;"*",各都道府県の状況!$A:$I,D$3,FALSE), "※5", ""))), "")</f>
        <v>296</v>
      </c>
      <c r="E42" s="39">
        <f>IFERROR(INT(TRIM(SUBSTITUTE(VLOOKUP($A42&amp;"*",各都道府県の状況!$A:$I,E$3,FALSE), "※5", ""))), "")</f>
        <v>6776</v>
      </c>
      <c r="F42" s="39">
        <f>IFERROR(INT(TRIM(SUBSTITUTE(VLOOKUP($A42&amp;"*",各都道府県の状況!$A:$I,F$3,FALSE), "※5", ""))), "")</f>
        <v>141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149</v>
      </c>
      <c r="I42" s="39">
        <f>IFERROR(INT(TRIM(SUBSTITUTE(VLOOKUP($A42&amp;"*",各都道府県の状況!$A:$I,I$3,FALSE), "※5", ""))), "")</f>
        <v>3</v>
      </c>
    </row>
    <row r="43" spans="1:9" x14ac:dyDescent="0.55000000000000004">
      <c r="A43" s="24" t="s">
        <v>265</v>
      </c>
      <c r="B43" s="27">
        <f t="shared" si="0"/>
        <v>44162</v>
      </c>
      <c r="C43" s="19" t="s">
        <v>169</v>
      </c>
      <c r="D43" s="39">
        <f>IFERROR(INT(TRIM(SUBSTITUTE(VLOOKUP($A43&amp;"*",各都道府県の状況!$A:$I,D$3,FALSE), "※5", ""))), "")</f>
        <v>149</v>
      </c>
      <c r="E43" s="39">
        <f>IFERROR(INT(TRIM(SUBSTITUTE(VLOOKUP($A43&amp;"*",各都道府県の状況!$A:$I,E$3,FALSE), "※5", ""))), "")</f>
        <v>3747</v>
      </c>
      <c r="F43" s="39">
        <f>IFERROR(INT(TRIM(SUBSTITUTE(VLOOKUP($A43&amp;"*",各都道府県の状況!$A:$I,F$3,FALSE), "※5", ""))), "")</f>
        <v>141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44162</v>
      </c>
      <c r="C44" s="19" t="s">
        <v>53</v>
      </c>
      <c r="D44" s="39">
        <f>IFERROR(INT(TRIM(SUBSTITUTE(VLOOKUP($A44&amp;"*",各都道府県の状況!$A:$I,D$3,FALSE), "※5", ""))), "")</f>
        <v>5644</v>
      </c>
      <c r="E44" s="39">
        <f>IFERROR(INT(TRIM(SUBSTITUTE(VLOOKUP($A44&amp;"*",各都道府県の状況!$A:$I,E$3,FALSE), "※5", ""))), "")</f>
        <v>196941</v>
      </c>
      <c r="F44" s="39">
        <f>IFERROR(INT(TRIM(SUBSTITUTE(VLOOKUP($A44&amp;"*",各都道府県の状況!$A:$I,F$3,FALSE), "※5", ""))), "")</f>
        <v>5306</v>
      </c>
      <c r="G44" s="39">
        <f>IFERROR(INT(TRIM(SUBSTITUTE(VLOOKUP($A44&amp;"*",各都道府県の状況!$A:$I,G$3,FALSE), "※5", ""))), "")</f>
        <v>107</v>
      </c>
      <c r="H44" s="39">
        <f>IFERROR(INT(TRIM(SUBSTITUTE(VLOOKUP($A44&amp;"*",各都道府県の状況!$A:$I,H$3,FALSE), "※5", ""))), "")</f>
        <v>231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44162</v>
      </c>
      <c r="C45" s="19" t="s">
        <v>54</v>
      </c>
      <c r="D45" s="39">
        <f>IFERROR(INT(TRIM(SUBSTITUTE(VLOOKUP($A45&amp;"*",各都道府県の状況!$A:$I,D$3,FALSE), "※5", ""))), "")</f>
        <v>300</v>
      </c>
      <c r="E45" s="39">
        <f>IFERROR(INT(TRIM(SUBSTITUTE(VLOOKUP($A45&amp;"*",各都道府県の状況!$A:$I,E$3,FALSE), "※5", ""))), "")</f>
        <v>9506</v>
      </c>
      <c r="F45" s="39">
        <f>IFERROR(INT(TRIM(SUBSTITUTE(VLOOKUP($A45&amp;"*",各都道府県の状況!$A:$I,F$3,FALSE), "※5", ""))), "")</f>
        <v>283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19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44162</v>
      </c>
      <c r="C46" s="19" t="s">
        <v>55</v>
      </c>
      <c r="D46" s="39">
        <f>IFERROR(INT(TRIM(SUBSTITUTE(VLOOKUP($A46&amp;"*",各都道府県の状況!$A:$I,D$3,FALSE), "※5", ""))), "")</f>
        <v>265</v>
      </c>
      <c r="E46" s="39">
        <f>IFERROR(INT(TRIM(SUBSTITUTE(VLOOKUP($A46&amp;"*",各都道府県の状況!$A:$I,E$3,FALSE), "※5", ""))), "")</f>
        <v>26604</v>
      </c>
      <c r="F46" s="39">
        <f>IFERROR(INT(TRIM(SUBSTITUTE(VLOOKUP($A46&amp;"*",各都道府県の状況!$A:$I,F$3,FALSE), "※5", ""))), "")</f>
        <v>247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17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44162</v>
      </c>
      <c r="C47" s="19" t="s">
        <v>56</v>
      </c>
      <c r="D47" s="39">
        <f>IFERROR(INT(TRIM(SUBSTITUTE(VLOOKUP($A47&amp;"*",各都道府県の状況!$A:$I,D$3,FALSE), "※5", ""))), "")</f>
        <v>999</v>
      </c>
      <c r="E47" s="39">
        <f>IFERROR(INT(TRIM(SUBSTITUTE(VLOOKUP($A47&amp;"*",各都道府県の状況!$A:$I,E$3,FALSE), "※5", ""))), "")</f>
        <v>23481</v>
      </c>
      <c r="F47" s="39">
        <f>IFERROR(INT(TRIM(SUBSTITUTE(VLOOKUP($A47&amp;"*",各都道府県の状況!$A:$I,F$3,FALSE), "※5", ""))), "")</f>
        <v>903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66</v>
      </c>
      <c r="I47" s="39">
        <f>IFERROR(INT(TRIM(SUBSTITUTE(VLOOKUP($A47&amp;"*",各都道府県の状況!$A:$I,I$3,FALSE), "※5", ""))), "")</f>
        <v>6</v>
      </c>
    </row>
    <row r="48" spans="1:9" x14ac:dyDescent="0.55000000000000004">
      <c r="A48" s="24" t="s">
        <v>270</v>
      </c>
      <c r="B48" s="27">
        <f t="shared" si="0"/>
        <v>44162</v>
      </c>
      <c r="C48" s="19" t="s">
        <v>57</v>
      </c>
      <c r="D48" s="39">
        <f>IFERROR(INT(TRIM(SUBSTITUTE(VLOOKUP($A48&amp;"*",各都道府県の状況!$A:$I,D$3,FALSE), "※5", ""))), "")</f>
        <v>255</v>
      </c>
      <c r="E48" s="39">
        <f>IFERROR(INT(TRIM(SUBSTITUTE(VLOOKUP($A48&amp;"*",各都道府県の状況!$A:$I,E$3,FALSE), "※5", ""))), "")</f>
        <v>26669</v>
      </c>
      <c r="F48" s="39">
        <f>IFERROR(INT(TRIM(SUBSTITUTE(VLOOKUP($A48&amp;"*",各都道府県の状況!$A:$I,F$3,FALSE), "※5", ""))), "")</f>
        <v>182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70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44162</v>
      </c>
      <c r="C49" s="19" t="s">
        <v>58</v>
      </c>
      <c r="D49" s="39">
        <f>IFERROR(INT(TRIM(SUBSTITUTE(VLOOKUP($A49&amp;"*",各都道府県の状況!$A:$I,D$3,FALSE), "※5", ""))), "")</f>
        <v>477</v>
      </c>
      <c r="E49" s="39">
        <f>IFERROR(INT(TRIM(SUBSTITUTE(VLOOKUP($A49&amp;"*",各都道府県の状況!$A:$I,E$3,FALSE), "※5", ""))), "")</f>
        <v>9431</v>
      </c>
      <c r="F49" s="39">
        <f>IFERROR(INT(TRIM(SUBSTITUTE(VLOOKUP($A49&amp;"*",各都道府県の状況!$A:$I,F$3,FALSE), "※5", ""))), "")</f>
        <v>384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93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44162</v>
      </c>
      <c r="C50" s="19" t="s">
        <v>59</v>
      </c>
      <c r="D50" s="39">
        <f>IFERROR(INT(TRIM(SUBSTITUTE(VLOOKUP($A50&amp;"*",各都道府県の状況!$A:$I,D$3,FALSE), "※5", ""))), "")</f>
        <v>607</v>
      </c>
      <c r="E50" s="39">
        <f>IFERROR(INT(TRIM(SUBSTITUTE(VLOOKUP($A50&amp;"*",各都道府県の状況!$A:$I,E$3,FALSE), "※5", ""))), "")</f>
        <v>27152</v>
      </c>
      <c r="F50" s="39">
        <f>IFERROR(INT(TRIM(SUBSTITUTE(VLOOKUP($A50&amp;"*",各都道府県の状況!$A:$I,F$3,FALSE), "※5", ""))), "")</f>
        <v>567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40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44162</v>
      </c>
      <c r="C51" s="19" t="s">
        <v>60</v>
      </c>
      <c r="D51" s="39">
        <f>IFERROR(INT(TRIM(SUBSTITUTE(VLOOKUP($A51&amp;"*",各都道府県の状況!$A:$I,D$3,FALSE), "※5", ""))), "")</f>
        <v>4169</v>
      </c>
      <c r="E51" s="39">
        <f>IFERROR(INT(TRIM(SUBSTITUTE(VLOOKUP($A51&amp;"*",各都道府県の状況!$A:$I,E$3,FALSE), "※5", ""))), "")</f>
        <v>71380</v>
      </c>
      <c r="F51" s="39">
        <f>IFERROR(INT(TRIM(SUBSTITUTE(VLOOKUP($A51&amp;"*",各都道府県の状況!$A:$I,F$3,FALSE), "※5", ""))), "")</f>
        <v>3744</v>
      </c>
      <c r="G51" s="39">
        <f>IFERROR(INT(TRIM(SUBSTITUTE(VLOOKUP($A51&amp;"*",各都道府県の状況!$A:$I,G$3,FALSE), "※5", ""))), "")</f>
        <v>68</v>
      </c>
      <c r="H51" s="39">
        <f>IFERROR(INT(TRIM(SUBSTITUTE(VLOOKUP($A51&amp;"*",各都道府県の状況!$A:$I,H$3,FALSE), "※5", ""))), "")</f>
        <v>362</v>
      </c>
      <c r="I51" s="39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8022</v>
      </c>
      <c r="D6" s="62">
        <v>139729</v>
      </c>
      <c r="E6" s="62">
        <v>2248</v>
      </c>
      <c r="F6" s="63">
        <v>21</v>
      </c>
      <c r="G6" s="62">
        <v>5603</v>
      </c>
      <c r="H6" s="63">
        <v>171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287</v>
      </c>
      <c r="D7" s="62">
        <v>6569</v>
      </c>
      <c r="E7" s="63">
        <v>16</v>
      </c>
      <c r="F7" s="63">
        <v>2</v>
      </c>
      <c r="G7" s="63">
        <v>265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179</v>
      </c>
      <c r="D8" s="62">
        <v>8810</v>
      </c>
      <c r="E8" s="63">
        <v>93</v>
      </c>
      <c r="F8" s="63">
        <v>1</v>
      </c>
      <c r="G8" s="63">
        <v>85</v>
      </c>
      <c r="H8" s="63">
        <v>1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1168</v>
      </c>
      <c r="D9" s="62">
        <v>18491</v>
      </c>
      <c r="E9" s="63">
        <v>190</v>
      </c>
      <c r="F9" s="63">
        <v>7</v>
      </c>
      <c r="G9" s="63">
        <v>969</v>
      </c>
      <c r="H9" s="63">
        <v>9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89</v>
      </c>
      <c r="D10" s="62">
        <v>3500</v>
      </c>
      <c r="E10" s="63">
        <v>18</v>
      </c>
      <c r="F10" s="63">
        <v>0</v>
      </c>
      <c r="G10" s="63">
        <v>70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116</v>
      </c>
      <c r="D11" s="62">
        <v>7409</v>
      </c>
      <c r="E11" s="63">
        <v>13</v>
      </c>
      <c r="F11" s="63">
        <v>1</v>
      </c>
      <c r="G11" s="63">
        <v>97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490</v>
      </c>
      <c r="D12" s="62">
        <v>39101</v>
      </c>
      <c r="E12" s="63">
        <v>59</v>
      </c>
      <c r="F12" s="63">
        <v>6</v>
      </c>
      <c r="G12" s="63">
        <v>425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1442</v>
      </c>
      <c r="D13" s="62">
        <v>16407</v>
      </c>
      <c r="E13" s="63">
        <v>346</v>
      </c>
      <c r="F13" s="63">
        <v>11</v>
      </c>
      <c r="G13" s="62">
        <v>1077</v>
      </c>
      <c r="H13" s="63">
        <v>19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607</v>
      </c>
      <c r="D14" s="62">
        <v>52980</v>
      </c>
      <c r="E14" s="63">
        <v>81</v>
      </c>
      <c r="F14" s="63">
        <v>6</v>
      </c>
      <c r="G14" s="63">
        <v>526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1148</v>
      </c>
      <c r="D15" s="62">
        <v>35312</v>
      </c>
      <c r="E15" s="63">
        <v>171</v>
      </c>
      <c r="F15" s="63">
        <v>4</v>
      </c>
      <c r="G15" s="63">
        <v>956</v>
      </c>
      <c r="H15" s="63">
        <v>21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8104</v>
      </c>
      <c r="D16" s="62">
        <v>230484</v>
      </c>
      <c r="E16" s="62">
        <v>1190</v>
      </c>
      <c r="F16" s="63">
        <v>29</v>
      </c>
      <c r="G16" s="62">
        <v>6776</v>
      </c>
      <c r="H16" s="63">
        <v>138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6751</v>
      </c>
      <c r="D17" s="62">
        <v>160899</v>
      </c>
      <c r="E17" s="63">
        <v>825</v>
      </c>
      <c r="F17" s="63">
        <v>11</v>
      </c>
      <c r="G17" s="62">
        <v>5840</v>
      </c>
      <c r="H17" s="63">
        <v>86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39649</v>
      </c>
      <c r="D18" s="62">
        <v>743888</v>
      </c>
      <c r="E18" s="62">
        <v>3743</v>
      </c>
      <c r="F18" s="63">
        <v>61</v>
      </c>
      <c r="G18" s="62">
        <v>35418</v>
      </c>
      <c r="H18" s="63">
        <v>488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12112</v>
      </c>
      <c r="D19" s="62">
        <v>249352</v>
      </c>
      <c r="E19" s="62">
        <v>1346</v>
      </c>
      <c r="F19" s="63">
        <v>59</v>
      </c>
      <c r="G19" s="62">
        <v>10574</v>
      </c>
      <c r="H19" s="63">
        <v>192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326</v>
      </c>
      <c r="D20" s="62">
        <v>21992</v>
      </c>
      <c r="E20" s="63">
        <v>99</v>
      </c>
      <c r="F20" s="63">
        <v>0</v>
      </c>
      <c r="G20" s="63">
        <v>227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453</v>
      </c>
      <c r="D21" s="62">
        <v>16966</v>
      </c>
      <c r="E21" s="63">
        <v>20</v>
      </c>
      <c r="F21" s="63">
        <v>0</v>
      </c>
      <c r="G21" s="63">
        <v>407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846</v>
      </c>
      <c r="D22" s="62">
        <v>21523</v>
      </c>
      <c r="E22" s="63">
        <v>15</v>
      </c>
      <c r="F22" s="63">
        <v>0</v>
      </c>
      <c r="G22" s="63">
        <v>781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312</v>
      </c>
      <c r="D23" s="62">
        <v>14493</v>
      </c>
      <c r="E23" s="63">
        <v>31</v>
      </c>
      <c r="F23" s="63">
        <v>0</v>
      </c>
      <c r="G23" s="63">
        <v>270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336</v>
      </c>
      <c r="D24" s="62">
        <v>13459</v>
      </c>
      <c r="E24" s="63">
        <v>46</v>
      </c>
      <c r="F24" s="63">
        <v>3</v>
      </c>
      <c r="G24" s="63">
        <v>282</v>
      </c>
      <c r="H24" s="63">
        <v>8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670</v>
      </c>
      <c r="D25" s="62">
        <v>30587</v>
      </c>
      <c r="E25" s="63">
        <v>107</v>
      </c>
      <c r="F25" s="63">
        <v>0</v>
      </c>
      <c r="G25" s="63">
        <v>534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1014</v>
      </c>
      <c r="D26" s="62">
        <v>32891</v>
      </c>
      <c r="E26" s="63">
        <v>164</v>
      </c>
      <c r="F26" s="63">
        <v>1</v>
      </c>
      <c r="G26" s="63">
        <v>836</v>
      </c>
      <c r="H26" s="63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1447</v>
      </c>
      <c r="D27" s="62">
        <v>55546</v>
      </c>
      <c r="E27" s="63">
        <v>533</v>
      </c>
      <c r="F27" s="63">
        <v>6</v>
      </c>
      <c r="G27" s="63">
        <v>910</v>
      </c>
      <c r="H27" s="63">
        <v>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9398</v>
      </c>
      <c r="D28" s="62">
        <v>135512</v>
      </c>
      <c r="E28" s="62">
        <v>1661</v>
      </c>
      <c r="F28" s="63">
        <v>22</v>
      </c>
      <c r="G28" s="62">
        <v>7624</v>
      </c>
      <c r="H28" s="63">
        <v>113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797</v>
      </c>
      <c r="D29" s="62">
        <v>19848</v>
      </c>
      <c r="E29" s="63">
        <v>167</v>
      </c>
      <c r="F29" s="63">
        <v>5</v>
      </c>
      <c r="G29" s="63">
        <v>623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773</v>
      </c>
      <c r="D30" s="62">
        <v>27121</v>
      </c>
      <c r="E30" s="63">
        <v>84</v>
      </c>
      <c r="F30" s="63">
        <v>1</v>
      </c>
      <c r="G30" s="63">
        <v>680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2585</v>
      </c>
      <c r="D31" s="62">
        <v>64192</v>
      </c>
      <c r="E31" s="63">
        <v>267</v>
      </c>
      <c r="F31" s="63">
        <v>5</v>
      </c>
      <c r="G31" s="62">
        <v>2281</v>
      </c>
      <c r="H31" s="63">
        <v>37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19167</v>
      </c>
      <c r="D32" s="62">
        <v>313767</v>
      </c>
      <c r="E32" s="62">
        <v>3524</v>
      </c>
      <c r="F32" s="63">
        <v>107</v>
      </c>
      <c r="G32" s="62">
        <v>15322</v>
      </c>
      <c r="H32" s="63">
        <v>302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5211</v>
      </c>
      <c r="D33" s="62">
        <v>91975</v>
      </c>
      <c r="E33" s="63">
        <v>744</v>
      </c>
      <c r="F33" s="63">
        <v>31</v>
      </c>
      <c r="G33" s="62">
        <v>4388</v>
      </c>
      <c r="H33" s="63">
        <v>79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1087</v>
      </c>
      <c r="D34" s="62">
        <v>31912</v>
      </c>
      <c r="E34" s="63">
        <v>206</v>
      </c>
      <c r="F34" s="63">
        <v>6</v>
      </c>
      <c r="G34" s="63">
        <v>870</v>
      </c>
      <c r="H34" s="63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428</v>
      </c>
      <c r="D35" s="62">
        <v>12996</v>
      </c>
      <c r="E35" s="63">
        <v>79</v>
      </c>
      <c r="F35" s="63">
        <v>8</v>
      </c>
      <c r="G35" s="63">
        <v>337</v>
      </c>
      <c r="H35" s="63">
        <v>6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58</v>
      </c>
      <c r="D36" s="62">
        <v>16298</v>
      </c>
      <c r="E36" s="63">
        <v>8</v>
      </c>
      <c r="F36" s="63">
        <v>0</v>
      </c>
      <c r="G36" s="63">
        <v>49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145</v>
      </c>
      <c r="D37" s="62">
        <v>6772</v>
      </c>
      <c r="E37" s="63">
        <v>5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568</v>
      </c>
      <c r="D38" s="62">
        <v>19205</v>
      </c>
      <c r="E38" s="63">
        <v>156</v>
      </c>
      <c r="F38" s="63">
        <v>3</v>
      </c>
      <c r="G38" s="63">
        <v>363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785</v>
      </c>
      <c r="D39" s="62">
        <v>34211</v>
      </c>
      <c r="E39" s="63">
        <v>62</v>
      </c>
      <c r="F39" s="63">
        <v>2</v>
      </c>
      <c r="G39" s="63">
        <v>714</v>
      </c>
      <c r="H39" s="63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372</v>
      </c>
      <c r="D40" s="62">
        <v>17013</v>
      </c>
      <c r="E40" s="63">
        <v>112</v>
      </c>
      <c r="F40" s="63">
        <v>2</v>
      </c>
      <c r="G40" s="63">
        <v>254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181</v>
      </c>
      <c r="D41" s="62">
        <v>7779</v>
      </c>
      <c r="E41" s="63">
        <v>11</v>
      </c>
      <c r="F41" s="63">
        <v>1</v>
      </c>
      <c r="G41" s="63">
        <v>162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135</v>
      </c>
      <c r="D42" s="62">
        <v>16584</v>
      </c>
      <c r="E42" s="63">
        <v>17</v>
      </c>
      <c r="F42" s="63">
        <v>0</v>
      </c>
      <c r="G42" s="63">
        <v>116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296</v>
      </c>
      <c r="D43" s="62">
        <v>6776</v>
      </c>
      <c r="E43" s="63">
        <v>149</v>
      </c>
      <c r="F43" s="63">
        <v>3</v>
      </c>
      <c r="G43" s="63">
        <v>141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149</v>
      </c>
      <c r="D44" s="62">
        <v>3747</v>
      </c>
      <c r="E44" s="63">
        <v>4</v>
      </c>
      <c r="F44" s="63">
        <v>0</v>
      </c>
      <c r="G44" s="63">
        <v>141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5644</v>
      </c>
      <c r="D45" s="62">
        <v>196941</v>
      </c>
      <c r="E45" s="63">
        <v>231</v>
      </c>
      <c r="F45" s="63">
        <v>3</v>
      </c>
      <c r="G45" s="62">
        <v>5306</v>
      </c>
      <c r="H45" s="63">
        <v>107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300</v>
      </c>
      <c r="D46" s="62">
        <v>9506</v>
      </c>
      <c r="E46" s="63">
        <v>19</v>
      </c>
      <c r="F46" s="63">
        <v>0</v>
      </c>
      <c r="G46" s="63">
        <v>283</v>
      </c>
      <c r="H46" s="63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265</v>
      </c>
      <c r="D47" s="62">
        <v>26604</v>
      </c>
      <c r="E47" s="63">
        <v>17</v>
      </c>
      <c r="F47" s="63">
        <v>0</v>
      </c>
      <c r="G47" s="63">
        <v>247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999</v>
      </c>
      <c r="D48" s="62">
        <v>23481</v>
      </c>
      <c r="E48" s="63">
        <v>66</v>
      </c>
      <c r="F48" s="63">
        <v>6</v>
      </c>
      <c r="G48" s="63">
        <v>903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255</v>
      </c>
      <c r="D49" s="62">
        <v>26669</v>
      </c>
      <c r="E49" s="63">
        <v>70</v>
      </c>
      <c r="F49" s="63">
        <v>0</v>
      </c>
      <c r="G49" s="63">
        <v>182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477</v>
      </c>
      <c r="D50" s="62">
        <v>9431</v>
      </c>
      <c r="E50" s="63">
        <v>93</v>
      </c>
      <c r="F50" s="63">
        <v>2</v>
      </c>
      <c r="G50" s="63">
        <v>384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607</v>
      </c>
      <c r="D51" s="62">
        <v>27152</v>
      </c>
      <c r="E51" s="63">
        <v>40</v>
      </c>
      <c r="F51" s="63">
        <v>0</v>
      </c>
      <c r="G51" s="63">
        <v>567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4169</v>
      </c>
      <c r="D52" s="62">
        <v>71380</v>
      </c>
      <c r="E52" s="63">
        <v>362</v>
      </c>
      <c r="F52" s="63">
        <v>4</v>
      </c>
      <c r="G52" s="62">
        <v>3744</v>
      </c>
      <c r="H52" s="63">
        <v>68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140568</v>
      </c>
      <c r="D54" s="62">
        <v>3137260</v>
      </c>
      <c r="E54" s="62">
        <v>19508</v>
      </c>
      <c r="F54" s="63">
        <v>440</v>
      </c>
      <c r="G54" s="62">
        <v>118898</v>
      </c>
      <c r="H54" s="62">
        <v>2073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2020-11-28T14:57:49Z</dcterms:modified>
</cp:coreProperties>
</file>