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C08C05CB-A025-4C9B-B0AA-018C2D2798B4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<sst xmlns="http://schemas.openxmlformats.org/spreadsheetml/2006/main" count="15105" uniqueCount="343">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</sst>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3" fontId="0" fillId="0" borderId="0" xfId="0" applyNumberFormat="1">
      <alignment vertical="center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99"/>
  <sheetViews>
    <sheetView zoomScaleNormal="100" workbookViewId="0">
      <pane xSplit="1" ySplit="1" topLeftCell="B588" activePane="bottomRight" state="frozen"/>
      <selection activeCell="A7992" sqref="A7992"/>
      <selection pane="topRight" activeCell="A7992" sqref="A7992"/>
      <selection pane="bottomLeft" activeCell="A7992" sqref="A7992"/>
      <selection pane="bottomRight" activeCell="A7992" sqref="A799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991"/>
  <sheetViews>
    <sheetView workbookViewId="0">
      <pane xSplit="1" ySplit="1" topLeftCell="B7981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7992" sqref="A799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44078</v>
      </c>
      <c r="B3" s="7" t="s">
        <v>6</v>
      </c>
      <c r="C3" s="7">
        <f>IF(C13="", "", C13)</f>
        <v>69450</v>
      </c>
      <c r="D3" s="7">
        <f>IF(B13="", "", B13)</f>
        <v>1387330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8363</v>
      </c>
      <c r="I3" s="7" t="str">
        <f>IF(I13="", "", I13)</f>
        <v/>
      </c>
      <c r="J3" s="7">
        <f t="shared" ref="J3:L3" si="1">IF(J13="", "", J13)</f>
        <v>214</v>
      </c>
      <c r="K3" s="7" t="str">
        <f t="shared" si="1"/>
        <v/>
      </c>
      <c r="L3" s="7" t="str">
        <f t="shared" si="1"/>
        <v/>
      </c>
      <c r="M3" s="7">
        <f>IF(N13="", "", N13)</f>
        <v>59720</v>
      </c>
      <c r="N3" s="7">
        <f>IF(O13="", "", O13)</f>
        <v>1329</v>
      </c>
    </row>
    <row r="4" spans="1:15" x14ac:dyDescent="0.55000000000000004">
      <c r="A4" s="6">
        <f t="shared" ref="A4:A5" si="2">DATE($B$9, $C$9, $D$9)</f>
        <v>44078</v>
      </c>
      <c r="B4" s="7" t="s">
        <v>7</v>
      </c>
      <c r="C4" s="7">
        <f t="shared" ref="C4:C5" si="3">IF(C14="", "", C14)</f>
        <v>803</v>
      </c>
      <c r="D4" s="7">
        <f t="shared" ref="D4:D5" si="4">IF(B14="", "", B14)</f>
        <v>172346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682</v>
      </c>
      <c r="N4" s="7">
        <f t="shared" si="8"/>
        <v>1</v>
      </c>
    </row>
    <row r="5" spans="1:15" x14ac:dyDescent="0.55000000000000004">
      <c r="A5" s="6">
        <f t="shared" si="2"/>
        <v>44078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9</v>
      </c>
      <c r="D9" s="9">
        <v>4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1387330</v>
      </c>
      <c r="C13" s="9">
        <v>69450</v>
      </c>
      <c r="D13" s="8"/>
      <c r="E13" s="8"/>
      <c r="F13" s="8"/>
      <c r="G13" s="8"/>
      <c r="H13" s="9">
        <v>8363</v>
      </c>
      <c r="I13" s="8"/>
      <c r="J13" s="9">
        <v>214</v>
      </c>
      <c r="K13" s="8"/>
      <c r="L13" s="8"/>
      <c r="M13" s="31">
        <f>F13</f>
        <v>0</v>
      </c>
      <c r="N13" s="9">
        <v>59720</v>
      </c>
      <c r="O13" s="9">
        <v>1329</v>
      </c>
    </row>
    <row r="14" spans="1:15" x14ac:dyDescent="0.55000000000000004">
      <c r="A14" s="7" t="s">
        <v>64</v>
      </c>
      <c r="B14" s="9">
        <v>172346</v>
      </c>
      <c r="C14" s="9">
        <v>803</v>
      </c>
      <c r="D14" s="8"/>
      <c r="E14" s="8"/>
      <c r="F14" s="8"/>
      <c r="G14" s="8"/>
      <c r="H14" s="9">
        <v>120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682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1560505</v>
      </c>
      <c r="C16" s="7">
        <f t="shared" ref="C16:O16" si="13">SUM(C13:C15)</f>
        <v>70268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8483</v>
      </c>
      <c r="I16" s="7">
        <f t="shared" si="13"/>
        <v>0</v>
      </c>
      <c r="J16" s="7">
        <f t="shared" si="13"/>
        <v>214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60417</v>
      </c>
      <c r="O16" s="7">
        <f t="shared" si="13"/>
        <v>1330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3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44077</v>
      </c>
      <c r="C5" s="28" t="s">
        <v>17</v>
      </c>
      <c r="D5" s="39">
        <f>IFERROR(INT(TRIM(SUBSTITUTE(VLOOKUP($A5&amp;"*",各都道府県の状況!$A:$I,D$3,FALSE), "※5", ""))), "")</f>
        <v>1803</v>
      </c>
      <c r="E5" s="39">
        <f>IFERROR(INT(TRIM(SUBSTITUTE(VLOOKUP($A5&amp;"*",各都道府県の状況!$A:$I,E$3,FALSE), "※5", ""))), "")</f>
        <v>45519</v>
      </c>
      <c r="F5" s="39">
        <f>IFERROR(INT(TRIM(SUBSTITUTE(VLOOKUP($A5&amp;"*",各都道府県の状況!$A:$I,F$3,FALSE), "※5", ""))), "")</f>
        <v>1578</v>
      </c>
      <c r="G5" s="39">
        <f>IFERROR(INT(TRIM(SUBSTITUTE(VLOOKUP($A5&amp;"*",各都道府県の状況!$A:$I,G$3,FALSE), "※5", ""))), "")</f>
        <v>104</v>
      </c>
      <c r="H5" s="39">
        <f>IFERROR(INT(TRIM(SUBSTITUTE(VLOOKUP($A5&amp;"*",各都道府県の状況!$A:$I,H$3,FALSE), "※5", ""))), "")</f>
        <v>121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44077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2087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44077</v>
      </c>
      <c r="C7" s="19" t="s">
        <v>19</v>
      </c>
      <c r="D7" s="39">
        <f>IFERROR(INT(TRIM(SUBSTITUTE(VLOOKUP($A7&amp;"*",各都道府県の状況!$A:$I,D$3,FALSE), "※5", ""))), "")</f>
        <v>22</v>
      </c>
      <c r="E7" s="39">
        <f>IFERROR(INT(TRIM(SUBSTITUTE(VLOOKUP($A7&amp;"*",各都道府県の状況!$A:$I,E$3,FALSE), "※5", ""))), "")</f>
        <v>3281</v>
      </c>
      <c r="F7" s="39">
        <f>IFERROR(INT(TRIM(SUBSTITUTE(VLOOKUP($A7&amp;"*",各都道府県の状況!$A:$I,F$3,FALSE), "※5", ""))), "")</f>
        <v>10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44077</v>
      </c>
      <c r="C8" s="19" t="s">
        <v>20</v>
      </c>
      <c r="D8" s="39">
        <f>IFERROR(INT(TRIM(SUBSTITUTE(VLOOKUP($A8&amp;"*",各都道府県の状況!$A:$I,D$3,FALSE), "※5", ""))), "")</f>
        <v>214</v>
      </c>
      <c r="E8" s="39">
        <f>IFERROR(INT(TRIM(SUBSTITUTE(VLOOKUP($A8&amp;"*",各都道府県の状況!$A:$I,E$3,FALSE), "※5", ""))), "")</f>
        <v>8023</v>
      </c>
      <c r="F8" s="39">
        <f>IFERROR(INT(TRIM(SUBSTITUTE(VLOOKUP($A8&amp;"*",各都道府県の状況!$A:$I,F$3,FALSE), "※5", ""))), "")</f>
        <v>190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22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44077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1808</v>
      </c>
      <c r="F9" s="39">
        <f>IFERROR(INT(TRIM(SUBSTITUTE(VLOOKUP($A9&amp;"*",各都道府県の状況!$A:$I,F$3,FALSE), "※5", ""))), "")</f>
        <v>45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44077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3122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44077</v>
      </c>
      <c r="C11" s="19" t="s">
        <v>62</v>
      </c>
      <c r="D11" s="39">
        <f>IFERROR(INT(TRIM(SUBSTITUTE(VLOOKUP($A11&amp;"*",各都道府県の状況!$A:$I,D$3,FALSE), "※5", ""))), "")</f>
        <v>172</v>
      </c>
      <c r="E11" s="39">
        <f>IFERROR(INT(TRIM(SUBSTITUTE(VLOOKUP($A11&amp;"*",各都道府県の状況!$A:$I,E$3,FALSE), "※5", ""))), "")</f>
        <v>15380</v>
      </c>
      <c r="F11" s="39">
        <f>IFERROR(INT(TRIM(SUBSTITUTE(VLOOKUP($A11&amp;"*",各都道府県の状況!$A:$I,F$3,FALSE), "※5", ""))), "")</f>
        <v>116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56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44077</v>
      </c>
      <c r="C12" s="19" t="s">
        <v>23</v>
      </c>
      <c r="D12" s="39">
        <f>IFERROR(INT(TRIM(SUBSTITUTE(VLOOKUP($A12&amp;"*",各都道府県の状況!$A:$I,D$3,FALSE), "※5", ""))), "")</f>
        <v>559</v>
      </c>
      <c r="E12" s="39">
        <f>IFERROR(INT(TRIM(SUBSTITUTE(VLOOKUP($A12&amp;"*",各都道府県の状況!$A:$I,E$3,FALSE), "※5", ""))), "")</f>
        <v>10980</v>
      </c>
      <c r="F12" s="39">
        <f>IFERROR(INT(TRIM(SUBSTITUTE(VLOOKUP($A12&amp;"*",各都道府県の状況!$A:$I,F$3,FALSE), "※5", ""))), "")</f>
        <v>485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60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44077</v>
      </c>
      <c r="C13" s="19" t="s">
        <v>24</v>
      </c>
      <c r="D13" s="39">
        <f>IFERROR(INT(TRIM(SUBSTITUTE(VLOOKUP($A13&amp;"*",各都道府県の状況!$A:$I,D$3,FALSE), "※5", ""))), "")</f>
        <v>307</v>
      </c>
      <c r="E13" s="39">
        <f>IFERROR(INT(TRIM(SUBSTITUTE(VLOOKUP($A13&amp;"*",各都道府県の状況!$A:$I,E$3,FALSE), "※5", ""))), "")</f>
        <v>23048</v>
      </c>
      <c r="F13" s="39">
        <f>IFERROR(INT(TRIM(SUBSTITUTE(VLOOKUP($A13&amp;"*",各都道府県の状況!$A:$I,F$3,FALSE), "※5", ""))), "")</f>
        <v>288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22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44077</v>
      </c>
      <c r="C14" s="19" t="s">
        <v>25</v>
      </c>
      <c r="D14" s="39">
        <f>IFERROR(INT(TRIM(SUBSTITUTE(VLOOKUP($A14&amp;"*",各都道府県の状況!$A:$I,D$3,FALSE), "※5", ""))), "")</f>
        <v>463</v>
      </c>
      <c r="E14" s="39">
        <f>IFERROR(INT(TRIM(SUBSTITUTE(VLOOKUP($A14&amp;"*",各都道府県の状況!$A:$I,E$3,FALSE), "※5", ""))), "")</f>
        <v>15070</v>
      </c>
      <c r="F14" s="39">
        <f>IFERROR(INT(TRIM(SUBSTITUTE(VLOOKUP($A14&amp;"*",各都道府県の状況!$A:$I,F$3,FALSE), "※5", ""))), "")</f>
        <v>357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75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44077</v>
      </c>
      <c r="C15" s="19" t="s">
        <v>26</v>
      </c>
      <c r="D15" s="39">
        <f>IFERROR(INT(TRIM(SUBSTITUTE(VLOOKUP($A15&amp;"*",各都道府県の状況!$A:$I,D$3,FALSE), "※5", ""))), "")</f>
        <v>4055</v>
      </c>
      <c r="E15" s="39">
        <f>IFERROR(INT(TRIM(SUBSTITUTE(VLOOKUP($A15&amp;"*",各都道府県の状況!$A:$I,E$3,FALSE), "※5", ""))), "")</f>
        <v>112930</v>
      </c>
      <c r="F15" s="39">
        <f>IFERROR(INT(TRIM(SUBSTITUTE(VLOOKUP($A15&amp;"*",各都道府県の状況!$A:$I,F$3,FALSE), "※5", ""))), "")</f>
        <v>3434</v>
      </c>
      <c r="G15" s="39">
        <f>IFERROR(INT(TRIM(SUBSTITUTE(VLOOKUP($A15&amp;"*",各都道府県の状況!$A:$I,G$3,FALSE), "※5", ""))), "")</f>
        <v>90</v>
      </c>
      <c r="H15" s="39">
        <f>IFERROR(INT(TRIM(SUBSTITUTE(VLOOKUP($A15&amp;"*",各都道府県の状況!$A:$I,H$3,FALSE), "※5", ""))), "")</f>
        <v>531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44077</v>
      </c>
      <c r="C16" s="19" t="s">
        <v>27</v>
      </c>
      <c r="D16" s="39">
        <f>IFERROR(INT(TRIM(SUBSTITUTE(VLOOKUP($A16&amp;"*",各都道府県の状況!$A:$I,D$3,FALSE), "※5", ""))), "")</f>
        <v>3125</v>
      </c>
      <c r="E16" s="39">
        <f>IFERROR(INT(TRIM(SUBSTITUTE(VLOOKUP($A16&amp;"*",各都道府県の状況!$A:$I,E$3,FALSE), "※5", ""))), "")</f>
        <v>57427</v>
      </c>
      <c r="F16" s="39">
        <f>IFERROR(INT(TRIM(SUBSTITUTE(VLOOKUP($A16&amp;"*",各都道府県の状況!$A:$I,F$3,FALSE), "※5", ""))), "")</f>
        <v>2712</v>
      </c>
      <c r="G16" s="39">
        <f>IFERROR(INT(TRIM(SUBSTITUTE(VLOOKUP($A16&amp;"*",各都道府県の状況!$A:$I,G$3,FALSE), "※5", ""))), "")</f>
        <v>63</v>
      </c>
      <c r="H16" s="39">
        <f>IFERROR(INT(TRIM(SUBSTITUTE(VLOOKUP($A16&amp;"*",各都道府県の状況!$A:$I,H$3,FALSE), "※5", ""))), "")</f>
        <v>350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44077</v>
      </c>
      <c r="C17" s="19" t="s">
        <v>28</v>
      </c>
      <c r="D17" s="39">
        <f>IFERROR(INT(TRIM(SUBSTITUTE(VLOOKUP($A17&amp;"*",各都道府県の状況!$A:$I,D$3,FALSE), "※5", ""))), "")</f>
        <v>21339</v>
      </c>
      <c r="E17" s="39">
        <f>IFERROR(INT(TRIM(SUBSTITUTE(VLOOKUP($A17&amp;"*",各都道府県の状況!$A:$I,E$3,FALSE), "※5", ""))), "")</f>
        <v>339844</v>
      </c>
      <c r="F17" s="39">
        <f>IFERROR(INT(TRIM(SUBSTITUTE(VLOOKUP($A17&amp;"*",各都道府県の状況!$A:$I,F$3,FALSE), "※5", ""))), "")</f>
        <v>18487</v>
      </c>
      <c r="G17" s="39">
        <f>IFERROR(INT(TRIM(SUBSTITUTE(VLOOKUP($A17&amp;"*",各都道府県の状況!$A:$I,G$3,FALSE), "※5", ""))), "")</f>
        <v>365</v>
      </c>
      <c r="H17" s="39">
        <f>IFERROR(INT(TRIM(SUBSTITUTE(VLOOKUP($A17&amp;"*",各都道府県の状況!$A:$I,H$3,FALSE), "※5", ""))), "")</f>
        <v>2487</v>
      </c>
      <c r="I17" s="39">
        <f>IFERROR(INT(TRIM(SUBSTITUTE(VLOOKUP($A17&amp;"*",各都道府県の状況!$A:$I,I$3,FALSE), "※5", ""))), "")</f>
        <v>27</v>
      </c>
    </row>
    <row r="18" spans="1:9" x14ac:dyDescent="0.55000000000000004">
      <c r="A18" s="24" t="s">
        <v>242</v>
      </c>
      <c r="B18" s="27">
        <f t="shared" si="0"/>
        <v>44077</v>
      </c>
      <c r="C18" s="19" t="s">
        <v>29</v>
      </c>
      <c r="D18" s="39">
        <f>IFERROR(INT(TRIM(SUBSTITUTE(VLOOKUP($A18&amp;"*",各都道府県の状況!$A:$I,D$3,FALSE), "※5", ""))), "")</f>
        <v>5177</v>
      </c>
      <c r="E18" s="39">
        <f>IFERROR(INT(TRIM(SUBSTITUTE(VLOOKUP($A18&amp;"*",各都道府県の状況!$A:$I,E$3,FALSE), "※5", ""))), "")</f>
        <v>120358</v>
      </c>
      <c r="F18" s="39">
        <f>IFERROR(INT(TRIM(SUBSTITUTE(VLOOKUP($A18&amp;"*",各都道府県の状況!$A:$I,F$3,FALSE), "※5", ""))), "")</f>
        <v>4468</v>
      </c>
      <c r="G18" s="39">
        <f>IFERROR(INT(TRIM(SUBSTITUTE(VLOOKUP($A18&amp;"*",各都道府県の状況!$A:$I,G$3,FALSE), "※5", ""))), "")</f>
        <v>124</v>
      </c>
      <c r="H18" s="39">
        <f>IFERROR(INT(TRIM(SUBSTITUTE(VLOOKUP($A18&amp;"*",各都道府県の状況!$A:$I,H$3,FALSE), "※5", ""))), "")</f>
        <v>585</v>
      </c>
      <c r="I18" s="39">
        <f>IFERROR(INT(TRIM(SUBSTITUTE(VLOOKUP($A18&amp;"*",各都道府県の状況!$A:$I,I$3,FALSE), "※5", ""))), "")</f>
        <v>21</v>
      </c>
    </row>
    <row r="19" spans="1:9" x14ac:dyDescent="0.55000000000000004">
      <c r="A19" s="24" t="s">
        <v>243</v>
      </c>
      <c r="B19" s="27">
        <f t="shared" si="0"/>
        <v>44077</v>
      </c>
      <c r="C19" s="19" t="s">
        <v>61</v>
      </c>
      <c r="D19" s="39">
        <f>IFERROR(INT(TRIM(SUBSTITUTE(VLOOKUP($A19&amp;"*",各都道府県の状況!$A:$I,D$3,FALSE), "※5", ""))), "")</f>
        <v>145</v>
      </c>
      <c r="E19" s="39">
        <f>IFERROR(INT(TRIM(SUBSTITUTE(VLOOKUP($A19&amp;"*",各都道府県の状況!$A:$I,E$3,FALSE), "※5", ""))), "")</f>
        <v>12999</v>
      </c>
      <c r="F19" s="39">
        <f>IFERROR(INT(TRIM(SUBSTITUTE(VLOOKUP($A19&amp;"*",各都道府県の状況!$A:$I,F$3,FALSE), "※5", ""))), "")</f>
        <v>137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44077</v>
      </c>
      <c r="C20" s="19" t="s">
        <v>30</v>
      </c>
      <c r="D20" s="39">
        <f>IFERROR(INT(TRIM(SUBSTITUTE(VLOOKUP($A20&amp;"*",各都道府県の状況!$A:$I,D$3,FALSE), "※5", ""))), "")</f>
        <v>400</v>
      </c>
      <c r="E20" s="39">
        <f>IFERROR(INT(TRIM(SUBSTITUTE(VLOOKUP($A20&amp;"*",各都道府県の状況!$A:$I,E$3,FALSE), "※5", ""))), "")</f>
        <v>9802</v>
      </c>
      <c r="F20" s="39">
        <f>IFERROR(INT(TRIM(SUBSTITUTE(VLOOKUP($A20&amp;"*",各都道府県の状況!$A:$I,F$3,FALSE), "※5", ""))), "")</f>
        <v>318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68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44077</v>
      </c>
      <c r="C21" s="19" t="s">
        <v>31</v>
      </c>
      <c r="D21" s="39">
        <f>IFERROR(INT(TRIM(SUBSTITUTE(VLOOKUP($A21&amp;"*",各都道府県の状況!$A:$I,D$3,FALSE), "※5", ""))), "")</f>
        <v>677</v>
      </c>
      <c r="E21" s="39">
        <f>IFERROR(INT(TRIM(SUBSTITUTE(VLOOKUP($A21&amp;"*",各都道府県の状況!$A:$I,E$3,FALSE), "※5", ""))), "")</f>
        <v>8928</v>
      </c>
      <c r="F21" s="39">
        <f>IFERROR(INT(TRIM(SUBSTITUTE(VLOOKUP($A21&amp;"*",各都道府県の状況!$A:$I,F$3,FALSE), "※5", ""))), "")</f>
        <v>507</v>
      </c>
      <c r="G21" s="39">
        <f>IFERROR(INT(TRIM(SUBSTITUTE(VLOOKUP($A21&amp;"*",各都道府県の状況!$A:$I,G$3,FALSE), "※5", ""))), "")</f>
        <v>34</v>
      </c>
      <c r="H21" s="39">
        <f>IFERROR(INT(TRIM(SUBSTITUTE(VLOOKUP($A21&amp;"*",各都道府県の状況!$A:$I,H$3,FALSE), "※5", ""))), "")</f>
        <v>136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44077</v>
      </c>
      <c r="C22" s="19" t="s">
        <v>32</v>
      </c>
      <c r="D22" s="39">
        <f>IFERROR(INT(TRIM(SUBSTITUTE(VLOOKUP($A22&amp;"*",各都道府県の状況!$A:$I,D$3,FALSE), "※5", ""))), "")</f>
        <v>238</v>
      </c>
      <c r="E22" s="39">
        <f>IFERROR(INT(TRIM(SUBSTITUTE(VLOOKUP($A22&amp;"*",各都道府県の状況!$A:$I,E$3,FALSE), "※5", ""))), "")</f>
        <v>8457</v>
      </c>
      <c r="F22" s="39">
        <f>IFERROR(INT(TRIM(SUBSTITUTE(VLOOKUP($A22&amp;"*",各都道府県の状況!$A:$I,F$3,FALSE), "※5", ""))), "")</f>
        <v>160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68</v>
      </c>
      <c r="I22" s="39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24" t="s">
        <v>247</v>
      </c>
      <c r="B23" s="27">
        <f t="shared" si="0"/>
        <v>44077</v>
      </c>
      <c r="C23" s="19" t="s">
        <v>33</v>
      </c>
      <c r="D23" s="39">
        <f>IFERROR(INT(TRIM(SUBSTITUTE(VLOOKUP($A23&amp;"*",各都道府県の状況!$A:$I,D$3,FALSE), "※5", ""))), "")</f>
        <v>173</v>
      </c>
      <c r="E23" s="39">
        <f>IFERROR(INT(TRIM(SUBSTITUTE(VLOOKUP($A23&amp;"*",各都道府県の状況!$A:$I,E$3,FALSE), "※5", ""))), "")</f>
        <v>9651</v>
      </c>
      <c r="F23" s="39">
        <f>IFERROR(INT(TRIM(SUBSTITUTE(VLOOKUP($A23&amp;"*",各都道府県の状況!$A:$I,F$3,FALSE), "※5", ""))), "")</f>
        <v>157</v>
      </c>
      <c r="G23" s="39">
        <f>IFERROR(INT(TRIM(SUBSTITUTE(VLOOKUP($A23&amp;"*",各都道府県の状況!$A:$I,G$3,FALSE), "※5", ""))), "")</f>
        <v>4</v>
      </c>
      <c r="H23" s="39">
        <f>IFERROR(INT(TRIM(SUBSTITUTE(VLOOKUP($A23&amp;"*",各都道府県の状況!$A:$I,H$3,FALSE), "※5", ""))), "")</f>
        <v>12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44077</v>
      </c>
      <c r="C24" s="19" t="s">
        <v>34</v>
      </c>
      <c r="D24" s="39">
        <f>IFERROR(INT(TRIM(SUBSTITUTE(VLOOKUP($A24&amp;"*",各都道府県の状況!$A:$I,D$3,FALSE), "※5", ""))), "")</f>
        <v>280</v>
      </c>
      <c r="E24" s="39">
        <f>IFERROR(INT(TRIM(SUBSTITUTE(VLOOKUP($A24&amp;"*",各都道府県の状況!$A:$I,E$3,FALSE), "※5", ""))), "")</f>
        <v>15156</v>
      </c>
      <c r="F24" s="39">
        <f>IFERROR(INT(TRIM(SUBSTITUTE(VLOOKUP($A24&amp;"*",各都道府県の状況!$A:$I,F$3,FALSE), "※5", ""))), "")</f>
        <v>206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78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44077</v>
      </c>
      <c r="C25" s="19" t="s">
        <v>35</v>
      </c>
      <c r="D25" s="39">
        <f>IFERROR(INT(TRIM(SUBSTITUTE(VLOOKUP($A25&amp;"*",各都道府県の状況!$A:$I,D$3,FALSE), "※5", ""))), "")</f>
        <v>563</v>
      </c>
      <c r="E25" s="39">
        <f>IFERROR(INT(TRIM(SUBSTITUTE(VLOOKUP($A25&amp;"*",各都道府県の状況!$A:$I,E$3,FALSE), "※5", ""))), "")</f>
        <v>18548</v>
      </c>
      <c r="F25" s="39">
        <f>IFERROR(INT(TRIM(SUBSTITUTE(VLOOKUP($A25&amp;"*",各都道府県の状況!$A:$I,F$3,FALSE), "※5", ""))), "")</f>
        <v>527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26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44077</v>
      </c>
      <c r="C26" s="19" t="s">
        <v>36</v>
      </c>
      <c r="D26" s="39">
        <f>IFERROR(INT(TRIM(SUBSTITUTE(VLOOKUP($A26&amp;"*",各都道府県の状況!$A:$I,D$3,FALSE), "※5", ""))), "")</f>
        <v>485</v>
      </c>
      <c r="E26" s="39">
        <f>IFERROR(INT(TRIM(SUBSTITUTE(VLOOKUP($A26&amp;"*",各都道府県の状況!$A:$I,E$3,FALSE), "※5", ""))), "")</f>
        <v>26523</v>
      </c>
      <c r="F26" s="39">
        <f>IFERROR(INT(TRIM(SUBSTITUTE(VLOOKUP($A26&amp;"*",各都道府県の状況!$A:$I,F$3,FALSE), "※5", ""))), "")</f>
        <v>447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37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44077</v>
      </c>
      <c r="C27" s="19" t="s">
        <v>37</v>
      </c>
      <c r="D27" s="39">
        <f>IFERROR(INT(TRIM(SUBSTITUTE(VLOOKUP($A27&amp;"*",各都道府県の状況!$A:$I,D$3,FALSE), "※5", ""))), "")</f>
        <v>4586</v>
      </c>
      <c r="E27" s="39">
        <f>IFERROR(INT(TRIM(SUBSTITUTE(VLOOKUP($A27&amp;"*",各都道府県の状況!$A:$I,E$3,FALSE), "※5", ""))), "")</f>
        <v>56018</v>
      </c>
      <c r="F27" s="39">
        <f>IFERROR(INT(TRIM(SUBSTITUTE(VLOOKUP($A27&amp;"*",各都道府県の状況!$A:$I,F$3,FALSE), "※5", ""))), "")</f>
        <v>3865</v>
      </c>
      <c r="G27" s="39">
        <f>IFERROR(INT(TRIM(SUBSTITUTE(VLOOKUP($A27&amp;"*",各都道府県の状況!$A:$I,G$3,FALSE), "※5", ""))), "")</f>
        <v>71</v>
      </c>
      <c r="H27" s="39">
        <f>IFERROR(INT(TRIM(SUBSTITUTE(VLOOKUP($A27&amp;"*",各都道府県の状況!$A:$I,H$3,FALSE), "※5", ""))), "")</f>
        <v>650</v>
      </c>
      <c r="I27" s="39">
        <f>IFERROR(INT(TRIM(SUBSTITUTE(VLOOKUP($A27&amp;"*",各都道府県の状況!$A:$I,I$3,FALSE), "※5", ""))), "")</f>
        <v>18</v>
      </c>
    </row>
    <row r="28" spans="1:9" x14ac:dyDescent="0.55000000000000004">
      <c r="A28" s="24" t="s">
        <v>252</v>
      </c>
      <c r="B28" s="26">
        <f t="shared" si="0"/>
        <v>44077</v>
      </c>
      <c r="C28" s="28" t="s">
        <v>38</v>
      </c>
      <c r="D28" s="39">
        <f>IFERROR(INT(TRIM(SUBSTITUTE(VLOOKUP($A28&amp;"*",各都道府県の状況!$A:$I,D$3,FALSE), "※5", ""))), "")</f>
        <v>383</v>
      </c>
      <c r="E28" s="39">
        <f>IFERROR(INT(TRIM(SUBSTITUTE(VLOOKUP($A28&amp;"*",各都道府県の状況!$A:$I,E$3,FALSE), "※5", ""))), "")</f>
        <v>10081</v>
      </c>
      <c r="F28" s="39">
        <f>IFERROR(INT(TRIM(SUBSTITUTE(VLOOKUP($A28&amp;"*",各都道府県の状況!$A:$I,F$3,FALSE), "※5", ""))), "")</f>
        <v>334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47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44077</v>
      </c>
      <c r="C29" s="19" t="s">
        <v>39</v>
      </c>
      <c r="D29" s="39">
        <f>IFERROR(INT(TRIM(SUBSTITUTE(VLOOKUP($A29&amp;"*",各都道府県の状況!$A:$I,D$3,FALSE), "※5", ""))), "")</f>
        <v>458</v>
      </c>
      <c r="E29" s="39">
        <f>IFERROR(INT(TRIM(SUBSTITUTE(VLOOKUP($A29&amp;"*",各都道府県の状況!$A:$I,E$3,FALSE), "※5", ""))), "")</f>
        <v>9475</v>
      </c>
      <c r="F29" s="39">
        <f>IFERROR(INT(TRIM(SUBSTITUTE(VLOOKUP($A29&amp;"*",各都道府県の状況!$A:$I,F$3,FALSE), "※5", ""))), "")</f>
        <v>381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70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44077</v>
      </c>
      <c r="C30" s="19" t="s">
        <v>40</v>
      </c>
      <c r="D30" s="39">
        <f>IFERROR(INT(TRIM(SUBSTITUTE(VLOOKUP($A30&amp;"*",各都道府県の状況!$A:$I,D$3,FALSE), "※5", ""))), "")</f>
        <v>1493</v>
      </c>
      <c r="E30" s="39">
        <f>IFERROR(INT(TRIM(SUBSTITUTE(VLOOKUP($A30&amp;"*",各都道府県の状況!$A:$I,E$3,FALSE), "※5", ""))), "")</f>
        <v>32485</v>
      </c>
      <c r="F30" s="39">
        <f>IFERROR(INT(TRIM(SUBSTITUTE(VLOOKUP($A30&amp;"*",各都道府県の状況!$A:$I,F$3,FALSE), "※5", ""))), "")</f>
        <v>1317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151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44077</v>
      </c>
      <c r="C31" s="19" t="s">
        <v>41</v>
      </c>
      <c r="D31" s="39">
        <f>IFERROR(INT(TRIM(SUBSTITUTE(VLOOKUP($A31&amp;"*",各都道府県の状況!$A:$I,D$3,FALSE), "※5", ""))), "")</f>
        <v>8826</v>
      </c>
      <c r="E31" s="39">
        <f>IFERROR(INT(TRIM(SUBSTITUTE(VLOOKUP($A31&amp;"*",各都道府県の状況!$A:$I,E$3,FALSE), "※5", ""))), "")</f>
        <v>140261</v>
      </c>
      <c r="F31" s="39">
        <f>IFERROR(INT(TRIM(SUBSTITUTE(VLOOKUP($A31&amp;"*",各都道府県の状況!$A:$I,F$3,FALSE), "※5", ""))), "")</f>
        <v>7706</v>
      </c>
      <c r="G31" s="39">
        <f>IFERROR(INT(TRIM(SUBSTITUTE(VLOOKUP($A31&amp;"*",各都道府県の状況!$A:$I,G$3,FALSE), "※5", ""))), "")</f>
        <v>157</v>
      </c>
      <c r="H31" s="39">
        <f>IFERROR(INT(TRIM(SUBSTITUTE(VLOOKUP($A31&amp;"*",各都道府県の状況!$A:$I,H$3,FALSE), "※5", ""))), "")</f>
        <v>956</v>
      </c>
      <c r="I31" s="39">
        <f>IFERROR(INT(TRIM(SUBSTITUTE(VLOOKUP($A31&amp;"*",各都道府県の状況!$A:$I,I$3,FALSE), "※5", ""))), "")</f>
        <v>51</v>
      </c>
    </row>
    <row r="32" spans="1:9" x14ac:dyDescent="0.55000000000000004">
      <c r="A32" s="24" t="s">
        <v>256</v>
      </c>
      <c r="B32" s="27">
        <f t="shared" si="0"/>
        <v>44077</v>
      </c>
      <c r="C32" s="19" t="s">
        <v>42</v>
      </c>
      <c r="D32" s="39">
        <f>IFERROR(INT(TRIM(SUBSTITUTE(VLOOKUP($A32&amp;"*",各都道府県の状況!$A:$I,D$3,FALSE), "※5", ""))), "")</f>
        <v>2308</v>
      </c>
      <c r="E32" s="39">
        <f>IFERROR(INT(TRIM(SUBSTITUTE(VLOOKUP($A32&amp;"*",各都道府県の状況!$A:$I,E$3,FALSE), "※5", ""))), "")</f>
        <v>45700</v>
      </c>
      <c r="F32" s="39">
        <f>IFERROR(INT(TRIM(SUBSTITUTE(VLOOKUP($A32&amp;"*",各都道府県の状況!$A:$I,F$3,FALSE), "※5", ""))), "")</f>
        <v>2110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145</v>
      </c>
      <c r="I32" s="39">
        <f>IFERROR(INT(TRIM(SUBSTITUTE(VLOOKUP($A32&amp;"*",各都道府県の状況!$A:$I,I$3,FALSE), "※5", ""))), "")</f>
        <v>11</v>
      </c>
    </row>
    <row r="33" spans="1:9" x14ac:dyDescent="0.55000000000000004">
      <c r="A33" s="24" t="s">
        <v>257</v>
      </c>
      <c r="B33" s="27">
        <f t="shared" si="0"/>
        <v>44077</v>
      </c>
      <c r="C33" s="19" t="s">
        <v>43</v>
      </c>
      <c r="D33" s="39">
        <f>IFERROR(INT(TRIM(SUBSTITUTE(VLOOKUP($A33&amp;"*",各都道府県の状況!$A:$I,D$3,FALSE), "※5", ""))), "")</f>
        <v>526</v>
      </c>
      <c r="E33" s="39">
        <f>IFERROR(INT(TRIM(SUBSTITUTE(VLOOKUP($A33&amp;"*",各都道府県の状況!$A:$I,E$3,FALSE), "※5", ""))), "")</f>
        <v>15262</v>
      </c>
      <c r="F33" s="39">
        <f>IFERROR(INT(TRIM(SUBSTITUTE(VLOOKUP($A33&amp;"*",各都道府県の状況!$A:$I,F$3,FALSE), "※5", ""))), "")</f>
        <v>481</v>
      </c>
      <c r="G33" s="39">
        <f>IFERROR(INT(TRIM(SUBSTITUTE(VLOOKUP($A33&amp;"*",各都道府県の状況!$A:$I,G$3,FALSE), "※5", ""))), "")</f>
        <v>7</v>
      </c>
      <c r="H33" s="39">
        <f>IFERROR(INT(TRIM(SUBSTITUTE(VLOOKUP($A33&amp;"*",各都道府県の状況!$A:$I,H$3,FALSE), "※5", ""))), "")</f>
        <v>38</v>
      </c>
      <c r="I33" s="39">
        <f>IFERROR(INT(TRIM(SUBSTITUTE(VLOOKUP($A33&amp;"*",各都道府県の状況!$A:$I,I$3,FALSE), "※5", ""))), "")</f>
        <v>4</v>
      </c>
    </row>
    <row r="34" spans="1:9" x14ac:dyDescent="0.55000000000000004">
      <c r="A34" s="24" t="s">
        <v>258</v>
      </c>
      <c r="B34" s="27">
        <f t="shared" si="0"/>
        <v>44077</v>
      </c>
      <c r="C34" s="19" t="s">
        <v>44</v>
      </c>
      <c r="D34" s="39">
        <f>IFERROR(INT(TRIM(SUBSTITUTE(VLOOKUP($A34&amp;"*",各都道府県の状況!$A:$I,D$3,FALSE), "※5", ""))), "")</f>
        <v>231</v>
      </c>
      <c r="E34" s="39">
        <f>IFERROR(INT(TRIM(SUBSTITUTE(VLOOKUP($A34&amp;"*",各都道府県の状況!$A:$I,E$3,FALSE), "※5", ""))), "")</f>
        <v>8699</v>
      </c>
      <c r="F34" s="39">
        <f>IFERROR(INT(TRIM(SUBSTITUTE(VLOOKUP($A34&amp;"*",各都道府県の状況!$A:$I,F$3,FALSE), "※5", ""))), "")</f>
        <v>221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44077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4574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44077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4936</v>
      </c>
      <c r="F36" s="39">
        <f>IFERROR(INT(TRIM(SUBSTITUTE(VLOOKUP($A36&amp;"*",各都道府県の状況!$A:$I,F$3,FALSE), "※5", ""))), "")</f>
        <v>136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44077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 t="str">
        <f>IFERROR(INT(TRIM(SUBSTITUTE(VLOOKUP($A37&amp;"*",各都道府県の状況!$A:$I,F$3,FALSE), "※5", ""))), "")</f>
        <v/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>
        <f>IFERROR(INT(TRIM(SUBSTITUTE(VLOOKUP($A37&amp;"*",各都道府県の状況!$A:$I,I$3,FALSE), "※5", ""))), "")</f>
        <v>141</v>
      </c>
    </row>
    <row r="38" spans="1:9" x14ac:dyDescent="0.55000000000000004">
      <c r="A38" s="24" t="s">
        <v>260</v>
      </c>
      <c r="B38" s="27">
        <f t="shared" si="0"/>
        <v>44077</v>
      </c>
      <c r="C38" s="19" t="s">
        <v>48</v>
      </c>
      <c r="D38" s="39">
        <f>IFERROR(INT(TRIM(SUBSTITUTE(VLOOKUP($A38&amp;"*",各都道府県の状況!$A:$I,D$3,FALSE), "※5", ""))), "")</f>
        <v>459</v>
      </c>
      <c r="E38" s="39">
        <f>IFERROR(INT(TRIM(SUBSTITUTE(VLOOKUP($A38&amp;"*",各都道府県の状況!$A:$I,E$3,FALSE), "※5", ""))), "")</f>
        <v>18083</v>
      </c>
      <c r="F38" s="39">
        <f>IFERROR(INT(TRIM(SUBSTITUTE(VLOOKUP($A38&amp;"*",各都道府県の状況!$A:$I,F$3,FALSE), "※5", ""))), "")</f>
        <v>442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14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44077</v>
      </c>
      <c r="C39" s="19" t="s">
        <v>49</v>
      </c>
      <c r="D39" s="39">
        <f>IFERROR(INT(TRIM(SUBSTITUTE(VLOOKUP($A39&amp;"*",各都道府県の状況!$A:$I,D$3,FALSE), "※5", ""))), "")</f>
        <v>178</v>
      </c>
      <c r="E39" s="39">
        <f>IFERROR(INT(TRIM(SUBSTITUTE(VLOOKUP($A39&amp;"*",各都道府県の状況!$A:$I,E$3,FALSE), "※5", ""))), "")</f>
        <v>7077</v>
      </c>
      <c r="F39" s="39">
        <f>IFERROR(INT(TRIM(SUBSTITUTE(VLOOKUP($A39&amp;"*",各都道府県の状況!$A:$I,F$3,FALSE), "※5", ""))), "")</f>
        <v>103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75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44077</v>
      </c>
      <c r="C40" s="19" t="s">
        <v>50</v>
      </c>
      <c r="D40" s="39">
        <f>IFERROR(INT(TRIM(SUBSTITUTE(VLOOKUP($A40&amp;"*",各都道府県の状況!$A:$I,D$3,FALSE), "※5", ""))), "")</f>
        <v>141</v>
      </c>
      <c r="E40" s="39">
        <f>IFERROR(INT(TRIM(SUBSTITUTE(VLOOKUP($A40&amp;"*",各都道府県の状況!$A:$I,E$3,FALSE), "※5", ""))), "")</f>
        <v>6107</v>
      </c>
      <c r="F40" s="39">
        <f>IFERROR(INT(TRIM(SUBSTITUTE(VLOOKUP($A40&amp;"*",各都道府県の状況!$A:$I,F$3,FALSE), "※5", ""))), "")</f>
        <v>70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63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44077</v>
      </c>
      <c r="C41" s="19" t="s">
        <v>51</v>
      </c>
      <c r="D41" s="39">
        <f>IFERROR(INT(TRIM(SUBSTITUTE(VLOOKUP($A41&amp;"*",各都道府県の状況!$A:$I,D$3,FALSE), "※5", ""))), "")</f>
        <v>82</v>
      </c>
      <c r="E41" s="39">
        <f>IFERROR(INT(TRIM(SUBSTITUTE(VLOOKUP($A41&amp;"*",各都道府県の状況!$A:$I,E$3,FALSE), "※5", ""))), "")</f>
        <v>8521</v>
      </c>
      <c r="F41" s="39">
        <f>IFERROR(INT(TRIM(SUBSTITUTE(VLOOKUP($A41&amp;"*",各都道府県の状況!$A:$I,F$3,FALSE), "※5", ""))), "")</f>
        <v>71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44077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3847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44077</v>
      </c>
      <c r="C43" s="19" t="s">
        <v>169</v>
      </c>
      <c r="D43" s="39">
        <f>IFERROR(INT(TRIM(SUBSTITUTE(VLOOKUP($A43&amp;"*",各都道府県の状況!$A:$I,D$3,FALSE), "※5", ""))), "")</f>
        <v>130</v>
      </c>
      <c r="E43" s="39">
        <f>IFERROR(INT(TRIM(SUBSTITUTE(VLOOKUP($A43&amp;"*",各都道府県の状況!$A:$I,E$3,FALSE), "※5", ""))), "")</f>
        <v>3159</v>
      </c>
      <c r="F43" s="39">
        <f>IFERROR(INT(TRIM(SUBSTITUTE(VLOOKUP($A43&amp;"*",各都道府県の状況!$A:$I,F$3,FALSE), "※5", ""))), "")</f>
        <v>109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18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44077</v>
      </c>
      <c r="C44" s="19" t="s">
        <v>53</v>
      </c>
      <c r="D44" s="39">
        <f>IFERROR(INT(TRIM(SUBSTITUTE(VLOOKUP($A44&amp;"*",各都道府県の状況!$A:$I,D$3,FALSE), "※5", ""))), "")</f>
        <v>4685</v>
      </c>
      <c r="E44" s="39">
        <f>IFERROR(INT(TRIM(SUBSTITUTE(VLOOKUP($A44&amp;"*",各都道府県の状況!$A:$I,E$3,FALSE), "※5", ""))), "")</f>
        <v>41767</v>
      </c>
      <c r="F44" s="39">
        <f>IFERROR(INT(TRIM(SUBSTITUTE(VLOOKUP($A44&amp;"*",各都道府県の状況!$A:$I,F$3,FALSE), "※5", ""))), "")</f>
        <v>3819</v>
      </c>
      <c r="G44" s="39">
        <f>IFERROR(INT(TRIM(SUBSTITUTE(VLOOKUP($A44&amp;"*",各都道府県の状況!$A:$I,G$3,FALSE), "※5", ""))), "")</f>
        <v>64</v>
      </c>
      <c r="H44" s="39">
        <f>IFERROR(INT(TRIM(SUBSTITUTE(VLOOKUP($A44&amp;"*",各都道府県の状況!$A:$I,H$3,FALSE), "※5", ""))), "")</f>
        <v>802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44077</v>
      </c>
      <c r="C45" s="19" t="s">
        <v>54</v>
      </c>
      <c r="D45" s="39">
        <f>IFERROR(INT(TRIM(SUBSTITUTE(VLOOKUP($A45&amp;"*",各都道府県の状況!$A:$I,D$3,FALSE), "※5", ""))), "")</f>
        <v>239</v>
      </c>
      <c r="E45" s="39">
        <f>IFERROR(INT(TRIM(SUBSTITUTE(VLOOKUP($A45&amp;"*",各都道府県の状況!$A:$I,E$3,FALSE), "※5", ""))), "")</f>
        <v>5212</v>
      </c>
      <c r="F45" s="39">
        <f>IFERROR(INT(TRIM(SUBSTITUTE(VLOOKUP($A45&amp;"*",各都道府県の状況!$A:$I,F$3,FALSE), "※5", ""))), "")</f>
        <v>223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17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44077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15149</v>
      </c>
      <c r="F46" s="39">
        <f>IFERROR(INT(TRIM(SUBSTITUTE(VLOOKUP($A46&amp;"*",各都道府県の状況!$A:$I,F$3,FALSE), "※5", ""))), "")</f>
        <v>200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44077</v>
      </c>
      <c r="C47" s="19" t="s">
        <v>56</v>
      </c>
      <c r="D47" s="39">
        <f>IFERROR(INT(TRIM(SUBSTITUTE(VLOOKUP($A47&amp;"*",各都道府県の状況!$A:$I,D$3,FALSE), "※5", ""))), "")</f>
        <v>534</v>
      </c>
      <c r="E47" s="39">
        <f>IFERROR(INT(TRIM(SUBSTITUTE(VLOOKUP($A47&amp;"*",各都道府県の状況!$A:$I,E$3,FALSE), "※5", ""))), "")</f>
        <v>11756</v>
      </c>
      <c r="F47" s="39">
        <f>IFERROR(INT(TRIM(SUBSTITUTE(VLOOKUP($A47&amp;"*",各都道府県の状況!$A:$I,F$3,FALSE), "※5", ""))), "")</f>
        <v>450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62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44077</v>
      </c>
      <c r="C48" s="19" t="s">
        <v>57</v>
      </c>
      <c r="D48" s="39">
        <f>IFERROR(INT(TRIM(SUBSTITUTE(VLOOKUP($A48&amp;"*",各都道府県の状況!$A:$I,D$3,FALSE), "※5", ""))), "")</f>
        <v>151</v>
      </c>
      <c r="E48" s="39">
        <f>IFERROR(INT(TRIM(SUBSTITUTE(VLOOKUP($A48&amp;"*",各都道府県の状況!$A:$I,E$3,FALSE), "※5", ""))), "")</f>
        <v>13012</v>
      </c>
      <c r="F48" s="39">
        <f>IFERROR(INT(TRIM(SUBSTITUTE(VLOOKUP($A48&amp;"*",各都道府県の状況!$A:$I,F$3,FALSE), "※5", ""))), "")</f>
        <v>135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44077</v>
      </c>
      <c r="C49" s="19" t="s">
        <v>58</v>
      </c>
      <c r="D49" s="39">
        <f>IFERROR(INT(TRIM(SUBSTITUTE(VLOOKUP($A49&amp;"*",各都道府県の状況!$A:$I,D$3,FALSE), "※5", ""))), "")</f>
        <v>338</v>
      </c>
      <c r="E49" s="39">
        <f>IFERROR(INT(TRIM(SUBSTITUTE(VLOOKUP($A49&amp;"*",各都道府県の状況!$A:$I,E$3,FALSE), "※5", ""))), "")</f>
        <v>8147</v>
      </c>
      <c r="F49" s="39">
        <f>IFERROR(INT(TRIM(SUBSTITUTE(VLOOKUP($A49&amp;"*",各都道府県の状況!$A:$I,F$3,FALSE), "※5", ""))), "")</f>
        <v>315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44077</v>
      </c>
      <c r="C50" s="19" t="s">
        <v>59</v>
      </c>
      <c r="D50" s="39">
        <f>IFERROR(INT(TRIM(SUBSTITUTE(VLOOKUP($A50&amp;"*",各都道府県の状況!$A:$I,D$3,FALSE), "※5", ""))), "")</f>
        <v>368</v>
      </c>
      <c r="E50" s="39">
        <f>IFERROR(INT(TRIM(SUBSTITUTE(VLOOKUP($A50&amp;"*",各都道府県の状況!$A:$I,E$3,FALSE), "※5", ""))), "")</f>
        <v>16129</v>
      </c>
      <c r="F50" s="39">
        <f>IFERROR(INT(TRIM(SUBSTITUTE(VLOOKUP($A50&amp;"*",各都道府県の状況!$A:$I,F$3,FALSE), "※5", ""))), "")</f>
        <v>302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44077</v>
      </c>
      <c r="C51" s="19" t="s">
        <v>60</v>
      </c>
      <c r="D51" s="39">
        <f>IFERROR(INT(TRIM(SUBSTITUTE(VLOOKUP($A51&amp;"*",各都道府県の状況!$A:$I,D$3,FALSE), "※5", ""))), "")</f>
        <v>2172</v>
      </c>
      <c r="E51" s="39">
        <f>IFERROR(INT(TRIM(SUBSTITUTE(VLOOKUP($A51&amp;"*",各都道府県の状況!$A:$I,E$3,FALSE), "※5", ""))), "")</f>
        <v>25883</v>
      </c>
      <c r="F51" s="39">
        <f>IFERROR(INT(TRIM(SUBSTITUTE(VLOOKUP($A51&amp;"*",各都道府県の状況!$A:$I,F$3,FALSE), "※5", ""))), "")</f>
        <v>1774</v>
      </c>
      <c r="G51" s="39">
        <f>IFERROR(INT(TRIM(SUBSTITUTE(VLOOKUP($A51&amp;"*",各都道府県の状況!$A:$I,G$3,FALSE), "※5", ""))), "")</f>
        <v>31</v>
      </c>
      <c r="H51" s="39">
        <f>IFERROR(INT(TRIM(SUBSTITUTE(VLOOKUP($A51&amp;"*",各都道府県の状況!$A:$I,H$3,FALSE), "※5", ""))), "")</f>
        <v>371</v>
      </c>
      <c r="I51" s="39">
        <f>IFERROR(INT(TRIM(SUBSTITUTE(VLOOKUP($A51&amp;"*",各都道府県の状況!$A:$I,I$3,FALSE), "※5", ""))), "")</f>
        <v>12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H52" sqref="C6:H52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335</v>
      </c>
      <c r="D4" s="62" t="s">
        <v>336</v>
      </c>
      <c r="E4" s="64" t="s">
        <v>337</v>
      </c>
      <c r="F4" s="65"/>
      <c r="G4" s="52" t="s">
        <v>338</v>
      </c>
      <c r="H4" s="52" t="s">
        <v>339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4" t="s">
        <v>340</v>
      </c>
      <c r="F5" s="45" t="s">
        <v>341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 s="46">
        <v>1803</v>
      </c>
      <c r="D6" s="66">
        <v>45519</v>
      </c>
      <c r="E6">
        <v>121</v>
      </c>
      <c r="F6">
        <v>2</v>
      </c>
      <c r="G6" s="66">
        <v>1578</v>
      </c>
      <c r="H6">
        <v>104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7">
        <v>35</v>
      </c>
      <c r="D7" s="66">
        <v>2087</v>
      </c>
      <c r="E7">
        <v>2</v>
      </c>
      <c r="F7">
        <v>0</v>
      </c>
      <c r="G7">
        <v>32</v>
      </c>
      <c r="H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7">
        <v>22</v>
      </c>
      <c r="D8" s="66">
        <v>3281</v>
      </c>
      <c r="E8">
        <v>12</v>
      </c>
      <c r="F8">
        <v>0</v>
      </c>
      <c r="G8">
        <v>10</v>
      </c>
      <c r="H8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7">
        <v>214</v>
      </c>
      <c r="D9" s="66">
        <v>8023</v>
      </c>
      <c r="E9">
        <v>22</v>
      </c>
      <c r="F9">
        <v>0</v>
      </c>
      <c r="G9">
        <v>190</v>
      </c>
      <c r="H9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7">
        <v>50</v>
      </c>
      <c r="D10" s="66">
        <v>1808</v>
      </c>
      <c r="E10">
        <v>4</v>
      </c>
      <c r="F10">
        <v>0</v>
      </c>
      <c r="G10">
        <v>45</v>
      </c>
      <c r="H10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7">
        <v>78</v>
      </c>
      <c r="D11" s="66">
        <v>3122</v>
      </c>
      <c r="E11">
        <v>2</v>
      </c>
      <c r="F11">
        <v>1</v>
      </c>
      <c r="G11">
        <v>76</v>
      </c>
      <c r="H11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7">
        <v>172</v>
      </c>
      <c r="D12" s="66">
        <v>15380</v>
      </c>
      <c r="E12">
        <v>56</v>
      </c>
      <c r="F12">
        <v>1</v>
      </c>
      <c r="G12">
        <v>116</v>
      </c>
      <c r="H12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7">
        <v>559</v>
      </c>
      <c r="D13" s="66">
        <v>10980</v>
      </c>
      <c r="E13">
        <v>60</v>
      </c>
      <c r="F13">
        <v>3</v>
      </c>
      <c r="G13">
        <v>485</v>
      </c>
      <c r="H13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7">
        <v>307</v>
      </c>
      <c r="D14" s="66">
        <v>23048</v>
      </c>
      <c r="E14">
        <v>22</v>
      </c>
      <c r="F14">
        <v>3</v>
      </c>
      <c r="G14">
        <v>288</v>
      </c>
      <c r="H1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7">
        <v>463</v>
      </c>
      <c r="D15" s="66">
        <v>15070</v>
      </c>
      <c r="E15">
        <v>75</v>
      </c>
      <c r="F15">
        <v>0</v>
      </c>
      <c r="G15">
        <v>357</v>
      </c>
      <c r="H1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6">
        <v>4055</v>
      </c>
      <c r="D16" s="66">
        <v>112930</v>
      </c>
      <c r="E16">
        <v>531</v>
      </c>
      <c r="F16">
        <v>11</v>
      </c>
      <c r="G16" s="66">
        <v>3434</v>
      </c>
      <c r="H16">
        <v>90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6">
        <v>3125</v>
      </c>
      <c r="D17" s="66">
        <v>57427</v>
      </c>
      <c r="E17">
        <v>350</v>
      </c>
      <c r="F17">
        <v>10</v>
      </c>
      <c r="G17" s="66">
        <v>2712</v>
      </c>
      <c r="H17">
        <v>63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6">
        <v>21339</v>
      </c>
      <c r="D18" s="66">
        <v>339844</v>
      </c>
      <c r="E18" s="66">
        <v>2487</v>
      </c>
      <c r="F18">
        <v>27</v>
      </c>
      <c r="G18" s="66">
        <v>18487</v>
      </c>
      <c r="H18">
        <v>365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6">
        <v>5177</v>
      </c>
      <c r="D19" s="66">
        <v>120358</v>
      </c>
      <c r="E19">
        <v>585</v>
      </c>
      <c r="F19">
        <v>21</v>
      </c>
      <c r="G19" s="66">
        <v>4468</v>
      </c>
      <c r="H19">
        <v>124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7">
        <v>145</v>
      </c>
      <c r="D20" s="66">
        <v>12999</v>
      </c>
      <c r="E20">
        <v>8</v>
      </c>
      <c r="F20">
        <v>0</v>
      </c>
      <c r="G20">
        <v>137</v>
      </c>
      <c r="H20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7">
        <v>400</v>
      </c>
      <c r="D21" s="66">
        <v>9802</v>
      </c>
      <c r="E21">
        <v>68</v>
      </c>
      <c r="F21">
        <v>0</v>
      </c>
      <c r="G21">
        <v>318</v>
      </c>
      <c r="H21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7">
        <v>677</v>
      </c>
      <c r="D22" s="66">
        <v>8928</v>
      </c>
      <c r="E22">
        <v>136</v>
      </c>
      <c r="F22">
        <v>2</v>
      </c>
      <c r="G22">
        <v>507</v>
      </c>
      <c r="H22">
        <v>34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7">
        <v>238</v>
      </c>
      <c r="D23" s="66">
        <v>8457</v>
      </c>
      <c r="E23">
        <v>68</v>
      </c>
      <c r="F23">
        <v>3</v>
      </c>
      <c r="G23">
        <v>160</v>
      </c>
      <c r="H23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7">
        <v>173</v>
      </c>
      <c r="D24" s="66">
        <v>9651</v>
      </c>
      <c r="E24">
        <v>12</v>
      </c>
      <c r="F24">
        <v>1</v>
      </c>
      <c r="G24">
        <v>157</v>
      </c>
      <c r="H24">
        <v>4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7">
        <v>280</v>
      </c>
      <c r="D25" s="66">
        <v>15156</v>
      </c>
      <c r="E25">
        <v>78</v>
      </c>
      <c r="F25">
        <v>1</v>
      </c>
      <c r="G25">
        <v>206</v>
      </c>
      <c r="H2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7">
        <v>563</v>
      </c>
      <c r="D26" s="66">
        <v>18548</v>
      </c>
      <c r="E26">
        <v>26</v>
      </c>
      <c r="F26">
        <v>2</v>
      </c>
      <c r="G26">
        <v>527</v>
      </c>
      <c r="H26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7">
        <v>485</v>
      </c>
      <c r="D27" s="66">
        <v>26523</v>
      </c>
      <c r="E27">
        <v>37</v>
      </c>
      <c r="F27">
        <v>2</v>
      </c>
      <c r="G27">
        <v>447</v>
      </c>
      <c r="H27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6">
        <v>4586</v>
      </c>
      <c r="D28" s="66">
        <v>56018</v>
      </c>
      <c r="E28">
        <v>650</v>
      </c>
      <c r="F28">
        <v>18</v>
      </c>
      <c r="G28" s="66">
        <v>3865</v>
      </c>
      <c r="H28">
        <v>71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7">
        <v>383</v>
      </c>
      <c r="D29" s="66">
        <v>10081</v>
      </c>
      <c r="E29">
        <v>47</v>
      </c>
      <c r="F29">
        <v>3</v>
      </c>
      <c r="G29">
        <v>334</v>
      </c>
      <c r="H29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7">
        <v>458</v>
      </c>
      <c r="D30" s="66">
        <v>9475</v>
      </c>
      <c r="E30">
        <v>70</v>
      </c>
      <c r="F30">
        <v>5</v>
      </c>
      <c r="G30">
        <v>381</v>
      </c>
      <c r="H30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6">
        <v>1493</v>
      </c>
      <c r="D31" s="66">
        <v>32485</v>
      </c>
      <c r="E31">
        <v>151</v>
      </c>
      <c r="F31">
        <v>1</v>
      </c>
      <c r="G31" s="66">
        <v>1317</v>
      </c>
      <c r="H31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6">
        <v>8826</v>
      </c>
      <c r="D32" s="66">
        <v>140261</v>
      </c>
      <c r="E32">
        <v>956</v>
      </c>
      <c r="F32">
        <v>51</v>
      </c>
      <c r="G32" s="66">
        <v>7706</v>
      </c>
      <c r="H32">
        <v>157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6">
        <v>2308</v>
      </c>
      <c r="D33" s="66">
        <v>45700</v>
      </c>
      <c r="E33">
        <v>145</v>
      </c>
      <c r="F33">
        <v>11</v>
      </c>
      <c r="G33" s="66">
        <v>2110</v>
      </c>
      <c r="H33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7">
        <v>526</v>
      </c>
      <c r="D34" s="66">
        <v>15262</v>
      </c>
      <c r="E34">
        <v>38</v>
      </c>
      <c r="F34">
        <v>4</v>
      </c>
      <c r="G34">
        <v>481</v>
      </c>
      <c r="H34">
        <v>7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7">
        <v>231</v>
      </c>
      <c r="D35" s="66">
        <v>8699</v>
      </c>
      <c r="E35">
        <v>3</v>
      </c>
      <c r="F35">
        <v>0</v>
      </c>
      <c r="G35">
        <v>221</v>
      </c>
      <c r="H3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7">
        <v>22</v>
      </c>
      <c r="D36" s="66">
        <v>4574</v>
      </c>
      <c r="E36">
        <v>0</v>
      </c>
      <c r="F36">
        <v>0</v>
      </c>
      <c r="G36">
        <v>22</v>
      </c>
      <c r="H36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7">
        <v>137</v>
      </c>
      <c r="D37" s="66">
        <v>4936</v>
      </c>
      <c r="E37">
        <v>1</v>
      </c>
      <c r="F37">
        <v>0</v>
      </c>
      <c r="G37">
        <v>136</v>
      </c>
      <c r="H3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7">
        <v>146</v>
      </c>
      <c r="D38" s="66">
        <v>7049</v>
      </c>
      <c r="E38">
        <v>4</v>
      </c>
      <c r="F38">
        <v>141</v>
      </c>
      <c r="G38"/>
      <c r="H38"/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7">
        <v>459</v>
      </c>
      <c r="D39" s="66">
        <v>18083</v>
      </c>
      <c r="E39">
        <v>14</v>
      </c>
      <c r="F39">
        <v>0</v>
      </c>
      <c r="G39">
        <v>442</v>
      </c>
      <c r="H39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7">
        <v>178</v>
      </c>
      <c r="D40" s="66">
        <v>7077</v>
      </c>
      <c r="E40">
        <v>75</v>
      </c>
      <c r="F40">
        <v>0</v>
      </c>
      <c r="G40">
        <v>103</v>
      </c>
      <c r="H40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7">
        <v>141</v>
      </c>
      <c r="D41" s="66">
        <v>6107</v>
      </c>
      <c r="E41">
        <v>63</v>
      </c>
      <c r="F41">
        <v>2</v>
      </c>
      <c r="G41">
        <v>70</v>
      </c>
      <c r="H41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7">
        <v>82</v>
      </c>
      <c r="D42" s="66">
        <v>8521</v>
      </c>
      <c r="E42">
        <v>10</v>
      </c>
      <c r="F42">
        <v>0</v>
      </c>
      <c r="G42">
        <v>71</v>
      </c>
      <c r="H42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7">
        <v>114</v>
      </c>
      <c r="D43" s="66">
        <v>3847</v>
      </c>
      <c r="E43">
        <v>1</v>
      </c>
      <c r="F43">
        <v>0</v>
      </c>
      <c r="G43">
        <v>107</v>
      </c>
      <c r="H43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7">
        <v>130</v>
      </c>
      <c r="D44" s="66">
        <v>3159</v>
      </c>
      <c r="E44">
        <v>18</v>
      </c>
      <c r="F44">
        <v>1</v>
      </c>
      <c r="G44">
        <v>109</v>
      </c>
      <c r="H4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6">
        <v>4685</v>
      </c>
      <c r="D45" s="66">
        <v>41767</v>
      </c>
      <c r="E45">
        <v>802</v>
      </c>
      <c r="F45">
        <v>15</v>
      </c>
      <c r="G45" s="66">
        <v>3819</v>
      </c>
      <c r="H45">
        <v>64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7">
        <v>239</v>
      </c>
      <c r="D46" s="66">
        <v>5212</v>
      </c>
      <c r="E46">
        <v>17</v>
      </c>
      <c r="F46">
        <v>0</v>
      </c>
      <c r="G46">
        <v>223</v>
      </c>
      <c r="H46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7">
        <v>234</v>
      </c>
      <c r="D47" s="66">
        <v>15149</v>
      </c>
      <c r="E47">
        <v>16</v>
      </c>
      <c r="F47">
        <v>0</v>
      </c>
      <c r="G47">
        <v>200</v>
      </c>
      <c r="H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7">
        <v>534</v>
      </c>
      <c r="D48" s="66">
        <v>11756</v>
      </c>
      <c r="E48">
        <v>62</v>
      </c>
      <c r="F48">
        <v>0</v>
      </c>
      <c r="G48">
        <v>450</v>
      </c>
      <c r="H48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7">
        <v>151</v>
      </c>
      <c r="D49" s="66">
        <v>13012</v>
      </c>
      <c r="E49">
        <v>14</v>
      </c>
      <c r="F49">
        <v>0</v>
      </c>
      <c r="G49">
        <v>135</v>
      </c>
      <c r="H49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7">
        <v>338</v>
      </c>
      <c r="D50" s="66">
        <v>8147</v>
      </c>
      <c r="E50">
        <v>23</v>
      </c>
      <c r="F50">
        <v>0</v>
      </c>
      <c r="G50">
        <v>315</v>
      </c>
      <c r="H50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7">
        <v>368</v>
      </c>
      <c r="D51" s="66">
        <v>16129</v>
      </c>
      <c r="E51">
        <v>50</v>
      </c>
      <c r="F51">
        <v>1</v>
      </c>
      <c r="G51">
        <v>302</v>
      </c>
      <c r="H51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6">
        <v>2172</v>
      </c>
      <c r="D52" s="66">
        <v>25883</v>
      </c>
      <c r="E52">
        <v>371</v>
      </c>
      <c r="F52">
        <v>12</v>
      </c>
      <c r="G52" s="66">
        <v>1774</v>
      </c>
      <c r="H52">
        <v>31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7">
        <v>149</v>
      </c>
      <c r="D53" s="48" t="s">
        <v>342</v>
      </c>
      <c r="E53" s="47">
        <v>0</v>
      </c>
      <c r="F53" s="48" t="s">
        <v>342</v>
      </c>
      <c r="G53" s="47">
        <v>149</v>
      </c>
      <c r="H53" s="48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6">
        <v>68785</v>
      </c>
      <c r="D54" s="46">
        <v>1364339</v>
      </c>
      <c r="E54" s="46">
        <v>8604</v>
      </c>
      <c r="F54" s="47">
        <v>218</v>
      </c>
      <c r="G54" s="46">
        <v>58827</v>
      </c>
      <c r="H54" s="46">
        <v>1318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2020-09-04T14:43:46Z</dcterms:modified>
</cp:coreProperties>
</file>