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C204AB90-3030-4705-B210-8ABE013A4B2C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<sst xmlns="http://schemas.openxmlformats.org/spreadsheetml/2006/main" count="16280" uniqueCount="343">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</sst>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50"/>
  <sheetViews>
    <sheetView zoomScaleNormal="100" workbookViewId="0">
      <pane xSplit="1" ySplit="1" topLeftCell="B636" activePane="bottomRight" state="frozen"/>
      <selection activeCell="A8744" sqref="A8744"/>
      <selection pane="topRight" activeCell="A8744" sqref="A8744"/>
      <selection pane="bottomLeft" activeCell="A8744" sqref="A8744"/>
      <selection pane="bottomRight" activeCell="A648" sqref="A648:N65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790"/>
  <sheetViews>
    <sheetView tabSelected="1" workbookViewId="0">
      <pane xSplit="1" ySplit="1" topLeftCell="B8785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791" sqref="A879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44095</v>
      </c>
      <c r="B3" s="7" t="s">
        <v>6</v>
      </c>
      <c r="C3" s="7">
        <f>IF(C13="", "", C13)</f>
        <v>78234</v>
      </c>
      <c r="D3" s="7">
        <f>IF(B13="", "", B13)</f>
        <v>1650939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6132</v>
      </c>
      <c r="I3" s="7" t="str">
        <f>IF(I13="", "", I13)</f>
        <v/>
      </c>
      <c r="J3" s="7">
        <f t="shared" ref="J3:L3" si="1">IF(J13="", "", J13)</f>
        <v>163</v>
      </c>
      <c r="K3" s="7" t="str">
        <f t="shared" si="1"/>
        <v/>
      </c>
      <c r="L3" s="7" t="str">
        <f t="shared" si="1"/>
        <v/>
      </c>
      <c r="M3" s="7">
        <f>IF(N13="", "", N13)</f>
        <v>70597</v>
      </c>
      <c r="N3" s="7">
        <f>IF(O13="", "", O13)</f>
        <v>1499</v>
      </c>
    </row>
    <row r="4" spans="1:15" x14ac:dyDescent="0.55000000000000004">
      <c r="A4" s="6">
        <f t="shared" ref="A4:A5" si="2">DATE($B$9, $C$9, $D$9)</f>
        <v>44095</v>
      </c>
      <c r="B4" s="7" t="s">
        <v>7</v>
      </c>
      <c r="C4" s="7">
        <f t="shared" ref="C4:C5" si="3">IF(C14="", "", C14)</f>
        <v>891</v>
      </c>
      <c r="D4" s="7">
        <f t="shared" ref="D4:D5" si="4">IF(B14="", "", B14)</f>
        <v>198893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792</v>
      </c>
      <c r="N4" s="7">
        <f t="shared" si="8"/>
        <v>1</v>
      </c>
    </row>
    <row r="5" spans="1:15" x14ac:dyDescent="0.55000000000000004">
      <c r="A5" s="6">
        <f t="shared" si="2"/>
        <v>44095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21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1650939</v>
      </c>
      <c r="C13" s="9">
        <v>78234</v>
      </c>
      <c r="D13" s="8"/>
      <c r="E13" s="8"/>
      <c r="F13" s="8"/>
      <c r="G13" s="8"/>
      <c r="H13" s="9">
        <v>6132</v>
      </c>
      <c r="I13" s="8"/>
      <c r="J13" s="9">
        <v>163</v>
      </c>
      <c r="K13" s="8"/>
      <c r="L13" s="8"/>
      <c r="M13" s="31">
        <f>F13</f>
        <v>0</v>
      </c>
      <c r="N13" s="9">
        <v>70597</v>
      </c>
      <c r="O13" s="9">
        <v>1499</v>
      </c>
    </row>
    <row r="14" spans="1:15" x14ac:dyDescent="0.55000000000000004">
      <c r="A14" s="7" t="s">
        <v>64</v>
      </c>
      <c r="B14" s="9">
        <v>198893</v>
      </c>
      <c r="C14" s="9">
        <v>891</v>
      </c>
      <c r="D14" s="8"/>
      <c r="E14" s="8"/>
      <c r="F14" s="8"/>
      <c r="G14" s="8"/>
      <c r="H14" s="9">
        <v>98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792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1850661</v>
      </c>
      <c r="C16" s="7">
        <f t="shared" ref="C16:O16" si="13">SUM(C13:C15)</f>
        <v>79140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6230</v>
      </c>
      <c r="I16" s="7">
        <f t="shared" si="13"/>
        <v>0</v>
      </c>
      <c r="J16" s="7">
        <f t="shared" si="13"/>
        <v>163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71404</v>
      </c>
      <c r="O16" s="7">
        <f t="shared" si="13"/>
        <v>1500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20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44094</v>
      </c>
      <c r="C5" s="28" t="s">
        <v>17</v>
      </c>
      <c r="D5" s="39">
        <f>IFERROR(INT(TRIM(SUBSTITUTE(VLOOKUP($A5&amp;"*",各都道府県の状況!$A:$I,D$3,FALSE), "※5", ""))), "")</f>
        <v>1944</v>
      </c>
      <c r="E5" s="39">
        <f>IFERROR(INT(TRIM(SUBSTITUTE(VLOOKUP($A5&amp;"*",各都道府県の状況!$A:$I,E$3,FALSE), "※5", ""))), "")</f>
        <v>52889</v>
      </c>
      <c r="F5" s="39">
        <f>IFERROR(INT(TRIM(SUBSTITUTE(VLOOKUP($A5&amp;"*",各都道府県の状況!$A:$I,F$3,FALSE), "※5", ""))), "")</f>
        <v>1753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85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44094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44094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3860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44094</v>
      </c>
      <c r="C8" s="19" t="s">
        <v>20</v>
      </c>
      <c r="D8" s="39">
        <f>IFERROR(INT(TRIM(SUBSTITUTE(VLOOKUP($A8&amp;"*",各都道府県の状況!$A:$I,D$3,FALSE), "※5", ""))), "")</f>
        <v>365</v>
      </c>
      <c r="E8" s="39">
        <f>IFERROR(INT(TRIM(SUBSTITUTE(VLOOKUP($A8&amp;"*",各都道府県の状況!$A:$I,E$3,FALSE), "※5", ""))), "")</f>
        <v>9688</v>
      </c>
      <c r="F8" s="39">
        <f>IFERROR(INT(TRIM(SUBSTITUTE(VLOOKUP($A8&amp;"*",各都道府県の状況!$A:$I,F$3,FALSE), "※5", ""))), "")</f>
        <v>272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91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44094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1964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44094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5035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44094</v>
      </c>
      <c r="C11" s="19" t="s">
        <v>62</v>
      </c>
      <c r="D11" s="39">
        <f>IFERROR(INT(TRIM(SUBSTITUTE(VLOOKUP($A11&amp;"*",各都道府県の状況!$A:$I,D$3,FALSE), "※5", ""))), "")</f>
        <v>221</v>
      </c>
      <c r="E11" s="39">
        <f>IFERROR(INT(TRIM(SUBSTITUTE(VLOOKUP($A11&amp;"*",各都道府県の状況!$A:$I,E$3,FALSE), "※5", ""))), "")</f>
        <v>18347</v>
      </c>
      <c r="F11" s="39">
        <f>IFERROR(INT(TRIM(SUBSTITUTE(VLOOKUP($A11&amp;"*",各都道府県の状況!$A:$I,F$3,FALSE), "※5", ""))), "")</f>
        <v>184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35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44094</v>
      </c>
      <c r="C12" s="19" t="s">
        <v>23</v>
      </c>
      <c r="D12" s="39">
        <f>IFERROR(INT(TRIM(SUBSTITUTE(VLOOKUP($A12&amp;"*",各都道府県の状況!$A:$I,D$3,FALSE), "※5", ""))), "")</f>
        <v>624</v>
      </c>
      <c r="E12" s="39">
        <f>IFERROR(INT(TRIM(SUBSTITUTE(VLOOKUP($A12&amp;"*",各都道府県の状況!$A:$I,E$3,FALSE), "※5", ""))), "")</f>
        <v>12026</v>
      </c>
      <c r="F12" s="39">
        <f>IFERROR(INT(TRIM(SUBSTITUTE(VLOOKUP($A12&amp;"*",各都道府県の状況!$A:$I,F$3,FALSE), "※5", ""))), "")</f>
        <v>573</v>
      </c>
      <c r="G12" s="39">
        <f>IFERROR(INT(TRIM(SUBSTITUTE(VLOOKUP($A12&amp;"*",各都道府県の状況!$A:$I,G$3,FALSE), "※5", ""))), "")</f>
        <v>16</v>
      </c>
      <c r="H12" s="39">
        <f>IFERROR(INT(TRIM(SUBSTITUTE(VLOOKUP($A12&amp;"*",各都道府県の状況!$A:$I,H$3,FALSE), "※5", ""))), "")</f>
        <v>35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44094</v>
      </c>
      <c r="C13" s="19" t="s">
        <v>24</v>
      </c>
      <c r="D13" s="39">
        <f>IFERROR(INT(TRIM(SUBSTITUTE(VLOOKUP($A13&amp;"*",各都道府県の状況!$A:$I,D$3,FALSE), "※5", ""))), "")</f>
        <v>387</v>
      </c>
      <c r="E13" s="39">
        <f>IFERROR(INT(TRIM(SUBSTITUTE(VLOOKUP($A13&amp;"*",各都道府県の状況!$A:$I,E$3,FALSE), "※5", ""))), "")</f>
        <v>27769</v>
      </c>
      <c r="F13" s="39">
        <f>IFERROR(INT(TRIM(SUBSTITUTE(VLOOKUP($A13&amp;"*",各都道府県の状況!$A:$I,F$3,FALSE), "※5", ""))), "")</f>
        <v>314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61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44094</v>
      </c>
      <c r="C14" s="19" t="s">
        <v>25</v>
      </c>
      <c r="D14" s="39">
        <f>IFERROR(INT(TRIM(SUBSTITUTE(VLOOKUP($A14&amp;"*",各都道府県の状況!$A:$I,D$3,FALSE), "※5", ""))), "")</f>
        <v>663</v>
      </c>
      <c r="E14" s="39">
        <f>IFERROR(INT(TRIM(SUBSTITUTE(VLOOKUP($A14&amp;"*",各都道府県の状況!$A:$I,E$3,FALSE), "※5", ""))), "")</f>
        <v>18946</v>
      </c>
      <c r="F14" s="39">
        <f>IFERROR(INT(TRIM(SUBSTITUTE(VLOOKUP($A14&amp;"*",各都道府県の状況!$A:$I,F$3,FALSE), "※5", ""))), "")</f>
        <v>505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139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44094</v>
      </c>
      <c r="C15" s="19" t="s">
        <v>26</v>
      </c>
      <c r="D15" s="39">
        <f>IFERROR(INT(TRIM(SUBSTITUTE(VLOOKUP($A15&amp;"*",各都道府県の状況!$A:$I,D$3,FALSE), "※5", ""))), "")</f>
        <v>4433</v>
      </c>
      <c r="E15" s="39">
        <f>IFERROR(INT(TRIM(SUBSTITUTE(VLOOKUP($A15&amp;"*",各都道府県の状況!$A:$I,E$3,FALSE), "※5", ""))), "")</f>
        <v>131233</v>
      </c>
      <c r="F15" s="39">
        <f>IFERROR(INT(TRIM(SUBSTITUTE(VLOOKUP($A15&amp;"*",各都道府県の状況!$A:$I,F$3,FALSE), "※5", ""))), "")</f>
        <v>4044</v>
      </c>
      <c r="G15" s="39">
        <f>IFERROR(INT(TRIM(SUBSTITUTE(VLOOKUP($A15&amp;"*",各都道府県の状況!$A:$I,G$3,FALSE), "※5", ""))), "")</f>
        <v>100</v>
      </c>
      <c r="H15" s="39">
        <f>IFERROR(INT(TRIM(SUBSTITUTE(VLOOKUP($A15&amp;"*",各都道府県の状況!$A:$I,H$3,FALSE), "※5", ""))), "")</f>
        <v>289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44094</v>
      </c>
      <c r="C16" s="19" t="s">
        <v>27</v>
      </c>
      <c r="D16" s="39">
        <f>IFERROR(INT(TRIM(SUBSTITUTE(VLOOKUP($A16&amp;"*",各都道府県の状況!$A:$I,D$3,FALSE), "※5", ""))), "")</f>
        <v>3637</v>
      </c>
      <c r="E16" s="39">
        <f>IFERROR(INT(TRIM(SUBSTITUTE(VLOOKUP($A16&amp;"*",各都道府県の状況!$A:$I,E$3,FALSE), "※5", ""))), "")</f>
        <v>74434</v>
      </c>
      <c r="F16" s="39">
        <f>IFERROR(INT(TRIM(SUBSTITUTE(VLOOKUP($A16&amp;"*",各都道府県の状況!$A:$I,F$3,FALSE), "※5", ""))), "")</f>
        <v>3216</v>
      </c>
      <c r="G16" s="39">
        <f>IFERROR(INT(TRIM(SUBSTITUTE(VLOOKUP($A16&amp;"*",各都道府県の状況!$A:$I,G$3,FALSE), "※5", ""))), "")</f>
        <v>68</v>
      </c>
      <c r="H16" s="39">
        <f>IFERROR(INT(TRIM(SUBSTITUTE(VLOOKUP($A16&amp;"*",各都道府県の状況!$A:$I,H$3,FALSE), "※5", ""))), "")</f>
        <v>353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44094</v>
      </c>
      <c r="C17" s="19" t="s">
        <v>28</v>
      </c>
      <c r="D17" s="39">
        <f>IFERROR(INT(TRIM(SUBSTITUTE(VLOOKUP($A17&amp;"*",各都道府県の状況!$A:$I,D$3,FALSE), "※5", ""))), "")</f>
        <v>24208</v>
      </c>
      <c r="E17" s="39">
        <f>IFERROR(INT(TRIM(SUBSTITUTE(VLOOKUP($A17&amp;"*",各都道府県の状況!$A:$I,E$3,FALSE), "※5", ""))), "")</f>
        <v>411359</v>
      </c>
      <c r="F17" s="39">
        <f>IFERROR(INT(TRIM(SUBSTITUTE(VLOOKUP($A17&amp;"*",各都道府県の状況!$A:$I,F$3,FALSE), "※5", ""))), "")</f>
        <v>21472</v>
      </c>
      <c r="G17" s="39">
        <f>IFERROR(INT(TRIM(SUBSTITUTE(VLOOKUP($A17&amp;"*",各都道府県の状況!$A:$I,G$3,FALSE), "※5", ""))), "")</f>
        <v>390</v>
      </c>
      <c r="H17" s="39">
        <f>IFERROR(INT(TRIM(SUBSTITUTE(VLOOKUP($A17&amp;"*",各都道府県の状況!$A:$I,H$3,FALSE), "※5", ""))), "")</f>
        <v>2346</v>
      </c>
      <c r="I17" s="39">
        <f>IFERROR(INT(TRIM(SUBSTITUTE(VLOOKUP($A17&amp;"*",各都道府県の状況!$A:$I,I$3,FALSE), "※5", ""))), "")</f>
        <v>27</v>
      </c>
    </row>
    <row r="18" spans="1:9" x14ac:dyDescent="0.55000000000000004">
      <c r="A18" s="24" t="s">
        <v>242</v>
      </c>
      <c r="B18" s="27">
        <f t="shared" si="0"/>
        <v>44094</v>
      </c>
      <c r="C18" s="19" t="s">
        <v>29</v>
      </c>
      <c r="D18" s="39">
        <f>IFERROR(INT(TRIM(SUBSTITUTE(VLOOKUP($A18&amp;"*",各都道府県の状況!$A:$I,D$3,FALSE), "※5", ""))), "")</f>
        <v>6383</v>
      </c>
      <c r="E18" s="39">
        <f>IFERROR(INT(TRIM(SUBSTITUTE(VLOOKUP($A18&amp;"*",各都道府県の状況!$A:$I,E$3,FALSE), "※5", ""))), "")</f>
        <v>138519</v>
      </c>
      <c r="F18" s="39">
        <f>IFERROR(INT(TRIM(SUBSTITUTE(VLOOKUP($A18&amp;"*",各都道府県の状況!$A:$I,F$3,FALSE), "※5", ""))), "")</f>
        <v>5613</v>
      </c>
      <c r="G18" s="39">
        <f>IFERROR(INT(TRIM(SUBSTITUTE(VLOOKUP($A18&amp;"*",各都道府県の状況!$A:$I,G$3,FALSE), "※5", ""))), "")</f>
        <v>135</v>
      </c>
      <c r="H18" s="39">
        <f>IFERROR(INT(TRIM(SUBSTITUTE(VLOOKUP($A18&amp;"*",各都道府県の状況!$A:$I,H$3,FALSE), "※5", ""))), "")</f>
        <v>635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44094</v>
      </c>
      <c r="C19" s="19" t="s">
        <v>61</v>
      </c>
      <c r="D19" s="39">
        <f>IFERROR(INT(TRIM(SUBSTITUTE(VLOOKUP($A19&amp;"*",各都道府県の状況!$A:$I,D$3,FALSE), "※5", ""))), "")</f>
        <v>165</v>
      </c>
      <c r="E19" s="39">
        <f>IFERROR(INT(TRIM(SUBSTITUTE(VLOOKUP($A19&amp;"*",各都道府県の状況!$A:$I,E$3,FALSE), "※5", ""))), "")</f>
        <v>14589</v>
      </c>
      <c r="F19" s="39">
        <f>IFERROR(INT(TRIM(SUBSTITUTE(VLOOKUP($A19&amp;"*",各都道府県の状況!$A:$I,F$3,FALSE), "※5", ""))), "")</f>
        <v>144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21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44094</v>
      </c>
      <c r="C20" s="19" t="s">
        <v>30</v>
      </c>
      <c r="D20" s="39">
        <f>IFERROR(INT(TRIM(SUBSTITUTE(VLOOKUP($A20&amp;"*",各都道府県の状況!$A:$I,D$3,FALSE), "※5", ""))), "")</f>
        <v>410</v>
      </c>
      <c r="E20" s="39">
        <f>IFERROR(INT(TRIM(SUBSTITUTE(VLOOKUP($A20&amp;"*",各都道府県の状況!$A:$I,E$3,FALSE), "※5", ""))), "")</f>
        <v>11364</v>
      </c>
      <c r="F20" s="39">
        <f>IFERROR(INT(TRIM(SUBSTITUTE(VLOOKUP($A20&amp;"*",各都道府県の状況!$A:$I,F$3,FALSE), "※5", ""))), "")</f>
        <v>380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44094</v>
      </c>
      <c r="C21" s="19" t="s">
        <v>31</v>
      </c>
      <c r="D21" s="39">
        <f>IFERROR(INT(TRIM(SUBSTITUTE(VLOOKUP($A21&amp;"*",各都道府県の状況!$A:$I,D$3,FALSE), "※5", ""))), "")</f>
        <v>754</v>
      </c>
      <c r="E21" s="39">
        <f>IFERROR(INT(TRIM(SUBSTITUTE(VLOOKUP($A21&amp;"*",各都道府県の状況!$A:$I,E$3,FALSE), "※5", ""))), "")</f>
        <v>11545</v>
      </c>
      <c r="F21" s="39">
        <f>IFERROR(INT(TRIM(SUBSTITUTE(VLOOKUP($A21&amp;"*",各都道府県の状況!$A:$I,F$3,FALSE), "※5", ""))), "")</f>
        <v>646</v>
      </c>
      <c r="G21" s="39">
        <f>IFERROR(INT(TRIM(SUBSTITUTE(VLOOKUP($A21&amp;"*",各都道府県の状況!$A:$I,G$3,FALSE), "※5", ""))), "")</f>
        <v>44</v>
      </c>
      <c r="H21" s="39">
        <f>IFERROR(INT(TRIM(SUBSTITUTE(VLOOKUP($A21&amp;"*",各都道府県の状況!$A:$I,H$3,FALSE), "※5", ""))), "")</f>
        <v>64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44094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9491</v>
      </c>
      <c r="F22" s="39">
        <f>IFERROR(INT(TRIM(SUBSTITUTE(VLOOKUP($A22&amp;"*",各都道府県の状況!$A:$I,F$3,FALSE), "※5", ""))), "")</f>
        <v>220</v>
      </c>
      <c r="G22" s="39">
        <f>IFERROR(INT(TRIM(SUBSTITUTE(VLOOKUP($A22&amp;"*",各都道府県の状況!$A:$I,G$3,FALSE), "※5", ""))), "")</f>
        <v>9</v>
      </c>
      <c r="H22" s="39">
        <f>IFERROR(INT(TRIM(SUBSTITUTE(VLOOKUP($A22&amp;"*",各都道府県の状況!$A:$I,H$3,FALSE), "※5", ""))), "")</f>
        <v>13</v>
      </c>
      <c r="I22" s="39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24" t="s">
        <v>247</v>
      </c>
      <c r="B23" s="27">
        <f t="shared" si="0"/>
        <v>44094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10263</v>
      </c>
      <c r="F23" s="39">
        <f>IFERROR(INT(TRIM(SUBSTITUTE(VLOOKUP($A23&amp;"*",各都道府県の状況!$A:$I,F$3,FALSE), "※5", ""))), "")</f>
        <v>168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7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44094</v>
      </c>
      <c r="C24" s="19" t="s">
        <v>34</v>
      </c>
      <c r="D24" s="39">
        <f>IFERROR(INT(TRIM(SUBSTITUTE(VLOOKUP($A24&amp;"*",各都道府県の状況!$A:$I,D$3,FALSE), "※5", ""))), "")</f>
        <v>301</v>
      </c>
      <c r="E24" s="39">
        <f>IFERROR(INT(TRIM(SUBSTITUTE(VLOOKUP($A24&amp;"*",各都道府県の状況!$A:$I,E$3,FALSE), "※5", ""))), "")</f>
        <v>17873</v>
      </c>
      <c r="F24" s="39">
        <f>IFERROR(INT(TRIM(SUBSTITUTE(VLOOKUP($A24&amp;"*",各都道府県の状況!$A:$I,F$3,FALSE), "※5", ""))), "")</f>
        <v>297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44094</v>
      </c>
      <c r="C25" s="19" t="s">
        <v>35</v>
      </c>
      <c r="D25" s="39">
        <f>IFERROR(INT(TRIM(SUBSTITUTE(VLOOKUP($A25&amp;"*",各都道府県の状況!$A:$I,D$3,FALSE), "※5", ""))), "")</f>
        <v>597</v>
      </c>
      <c r="E25" s="39">
        <f>IFERROR(INT(TRIM(SUBSTITUTE(VLOOKUP($A25&amp;"*",各都道府県の状況!$A:$I,E$3,FALSE), "※5", ""))), "")</f>
        <v>21233</v>
      </c>
      <c r="F25" s="39">
        <f>IFERROR(INT(TRIM(SUBSTITUTE(VLOOKUP($A25&amp;"*",各都道府県の状況!$A:$I,F$3,FALSE), "※5", ""))), "")</f>
        <v>557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44094</v>
      </c>
      <c r="C26" s="19" t="s">
        <v>36</v>
      </c>
      <c r="D26" s="39">
        <f>IFERROR(INT(TRIM(SUBSTITUTE(VLOOKUP($A26&amp;"*",各都道府県の状況!$A:$I,D$3,FALSE), "※5", ""))), "")</f>
        <v>517</v>
      </c>
      <c r="E26" s="39">
        <f>IFERROR(INT(TRIM(SUBSTITUTE(VLOOKUP($A26&amp;"*",各都道府県の状況!$A:$I,E$3,FALSE), "※5", ""))), "")</f>
        <v>31367</v>
      </c>
      <c r="F26" s="39">
        <f>IFERROR(INT(TRIM(SUBSTITUTE(VLOOKUP($A26&amp;"*",各都道府県の状況!$A:$I,F$3,FALSE), "※5", ""))), "")</f>
        <v>494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22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44094</v>
      </c>
      <c r="C27" s="19" t="s">
        <v>37</v>
      </c>
      <c r="D27" s="39">
        <f>IFERROR(INT(TRIM(SUBSTITUTE(VLOOKUP($A27&amp;"*",各都道府県の状況!$A:$I,D$3,FALSE), "※5", ""))), "")</f>
        <v>5070</v>
      </c>
      <c r="E27" s="39">
        <f>IFERROR(INT(TRIM(SUBSTITUTE(VLOOKUP($A27&amp;"*",各都道府県の状況!$A:$I,E$3,FALSE), "※5", ""))), "")</f>
        <v>68983</v>
      </c>
      <c r="F27" s="39">
        <f>IFERROR(INT(TRIM(SUBSTITUTE(VLOOKUP($A27&amp;"*",各都道府県の状況!$A:$I,F$3,FALSE), "※5", ""))), "")</f>
        <v>4598</v>
      </c>
      <c r="G27" s="39">
        <f>IFERROR(INT(TRIM(SUBSTITUTE(VLOOKUP($A27&amp;"*",各都道府県の状況!$A:$I,G$3,FALSE), "※5", ""))), "")</f>
        <v>79</v>
      </c>
      <c r="H27" s="39">
        <f>IFERROR(INT(TRIM(SUBSTITUTE(VLOOKUP($A27&amp;"*",各都道府県の状況!$A:$I,H$3,FALSE), "※5", ""))), "")</f>
        <v>393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44094</v>
      </c>
      <c r="C28" s="28" t="s">
        <v>38</v>
      </c>
      <c r="D28" s="39">
        <f>IFERROR(INT(TRIM(SUBSTITUTE(VLOOKUP($A28&amp;"*",各都道府県の状況!$A:$I,D$3,FALSE), "※5", ""))), "")</f>
        <v>470</v>
      </c>
      <c r="E28" s="39">
        <f>IFERROR(INT(TRIM(SUBSTITUTE(VLOOKUP($A28&amp;"*",各都道府県の状況!$A:$I,E$3,FALSE), "※5", ""))), "")</f>
        <v>11810</v>
      </c>
      <c r="F28" s="39">
        <f>IFERROR(INT(TRIM(SUBSTITUTE(VLOOKUP($A28&amp;"*",各都道府県の状況!$A:$I,F$3,FALSE), "※5", ""))), "")</f>
        <v>389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76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44094</v>
      </c>
      <c r="C29" s="19" t="s">
        <v>39</v>
      </c>
      <c r="D29" s="39">
        <f>IFERROR(INT(TRIM(SUBSTITUTE(VLOOKUP($A29&amp;"*",各都道府県の状況!$A:$I,D$3,FALSE), "※5", ""))), "")</f>
        <v>478</v>
      </c>
      <c r="E29" s="39">
        <f>IFERROR(INT(TRIM(SUBSTITUTE(VLOOKUP($A29&amp;"*",各都道府県の状況!$A:$I,E$3,FALSE), "※5", ""))), "")</f>
        <v>11177</v>
      </c>
      <c r="F29" s="39">
        <f>IFERROR(INT(TRIM(SUBSTITUTE(VLOOKUP($A29&amp;"*",各都道府県の状況!$A:$I,F$3,FALSE), "※5", ""))), "")</f>
        <v>450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21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44094</v>
      </c>
      <c r="C30" s="19" t="s">
        <v>40</v>
      </c>
      <c r="D30" s="39">
        <f>IFERROR(INT(TRIM(SUBSTITUTE(VLOOKUP($A30&amp;"*",各都道府県の状況!$A:$I,D$3,FALSE), "※5", ""))), "")</f>
        <v>1659</v>
      </c>
      <c r="E30" s="39">
        <f>IFERROR(INT(TRIM(SUBSTITUTE(VLOOKUP($A30&amp;"*",各都道府県の状況!$A:$I,E$3,FALSE), "※5", ""))), "")</f>
        <v>38110</v>
      </c>
      <c r="F30" s="39">
        <f>IFERROR(INT(TRIM(SUBSTITUTE(VLOOKUP($A30&amp;"*",各都道府県の状況!$A:$I,F$3,FALSE), "※5", ""))), "")</f>
        <v>1554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80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44094</v>
      </c>
      <c r="C31" s="19" t="s">
        <v>41</v>
      </c>
      <c r="D31" s="39">
        <f>IFERROR(INT(TRIM(SUBSTITUTE(VLOOKUP($A31&amp;"*",各都道府県の状況!$A:$I,D$3,FALSE), "※5", ""))), "")</f>
        <v>10060</v>
      </c>
      <c r="E31" s="39">
        <f>IFERROR(INT(TRIM(SUBSTITUTE(VLOOKUP($A31&amp;"*",各都道府県の状況!$A:$I,E$3,FALSE), "※5", ""))), "")</f>
        <v>170193</v>
      </c>
      <c r="F31" s="39">
        <f>IFERROR(INT(TRIM(SUBSTITUTE(VLOOKUP($A31&amp;"*",各都道府県の状況!$A:$I,F$3,FALSE), "※5", ""))), "")</f>
        <v>9147</v>
      </c>
      <c r="G31" s="39">
        <f>IFERROR(INT(TRIM(SUBSTITUTE(VLOOKUP($A31&amp;"*",各都道府県の状況!$A:$I,G$3,FALSE), "※5", ""))), "")</f>
        <v>192</v>
      </c>
      <c r="H31" s="39">
        <f>IFERROR(INT(TRIM(SUBSTITUTE(VLOOKUP($A31&amp;"*",各都道府県の状況!$A:$I,H$3,FALSE), "※5", ""))), "")</f>
        <v>712</v>
      </c>
      <c r="I31" s="39">
        <f>IFERROR(INT(TRIM(SUBSTITUTE(VLOOKUP($A31&amp;"*",各都道府県の状況!$A:$I,I$3,FALSE), "※5", ""))), "")</f>
        <v>29</v>
      </c>
    </row>
    <row r="32" spans="1:9" x14ac:dyDescent="0.55000000000000004">
      <c r="A32" s="24" t="s">
        <v>256</v>
      </c>
      <c r="B32" s="27">
        <f t="shared" si="0"/>
        <v>44094</v>
      </c>
      <c r="C32" s="19" t="s">
        <v>42</v>
      </c>
      <c r="D32" s="39">
        <f>IFERROR(INT(TRIM(SUBSTITUTE(VLOOKUP($A32&amp;"*",各都道府県の状況!$A:$I,D$3,FALSE), "※5", ""))), "")</f>
        <v>2570</v>
      </c>
      <c r="E32" s="39">
        <f>IFERROR(INT(TRIM(SUBSTITUTE(VLOOKUP($A32&amp;"*",各都道府県の状況!$A:$I,E$3,FALSE), "※5", ""))), "")</f>
        <v>52326</v>
      </c>
      <c r="F32" s="39">
        <f>IFERROR(INT(TRIM(SUBSTITUTE(VLOOKUP($A32&amp;"*",各都道府県の状況!$A:$I,F$3,FALSE), "※5", ""))), "")</f>
        <v>2382</v>
      </c>
      <c r="G32" s="39">
        <f>IFERROR(INT(TRIM(SUBSTITUTE(VLOOKUP($A32&amp;"*",各都道府県の状況!$A:$I,G$3,FALSE), "※5", ""))), "")</f>
        <v>56</v>
      </c>
      <c r="H32" s="39">
        <f>IFERROR(INT(TRIM(SUBSTITUTE(VLOOKUP($A32&amp;"*",各都道府県の状況!$A:$I,H$3,FALSE), "※5", ""))), "")</f>
        <v>132</v>
      </c>
      <c r="I32" s="39">
        <f>IFERROR(INT(TRIM(SUBSTITUTE(VLOOKUP($A32&amp;"*",各都道府県の状況!$A:$I,I$3,FALSE), "※5", ""))), "")</f>
        <v>10</v>
      </c>
    </row>
    <row r="33" spans="1:9" x14ac:dyDescent="0.55000000000000004">
      <c r="A33" s="24" t="s">
        <v>257</v>
      </c>
      <c r="B33" s="27">
        <f t="shared" si="0"/>
        <v>44094</v>
      </c>
      <c r="C33" s="19" t="s">
        <v>43</v>
      </c>
      <c r="D33" s="39">
        <f>IFERROR(INT(TRIM(SUBSTITUTE(VLOOKUP($A33&amp;"*",各都道府県の状況!$A:$I,D$3,FALSE), "※5", ""))), "")</f>
        <v>554</v>
      </c>
      <c r="E33" s="39">
        <f>IFERROR(INT(TRIM(SUBSTITUTE(VLOOKUP($A33&amp;"*",各都道府県の状況!$A:$I,E$3,FALSE), "※5", ""))), "")</f>
        <v>19076</v>
      </c>
      <c r="F33" s="39">
        <f>IFERROR(INT(TRIM(SUBSTITUTE(VLOOKUP($A33&amp;"*",各都道府県の状況!$A:$I,F$3,FALSE), "※5", ""))), "")</f>
        <v>529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16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44094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9019</v>
      </c>
      <c r="F34" s="39">
        <f>IFERROR(INT(TRIM(SUBSTITUTE(VLOOKUP($A34&amp;"*",各都道府県の状況!$A:$I,F$3,FALSE), "※5", ""))), "")</f>
        <v>227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44094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5218</v>
      </c>
      <c r="F35" s="39">
        <f>IFERROR(INT(TRIM(SUBSTITUTE(VLOOKUP($A35&amp;"*",各都道府県の状況!$A:$I,F$3,FALSE), "※5", ""))), "")</f>
        <v>23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44094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5302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44094</v>
      </c>
      <c r="C37" s="19" t="s">
        <v>47</v>
      </c>
      <c r="D37" s="39">
        <f>IFERROR(INT(TRIM(SUBSTITUTE(VLOOKUP($A37&amp;"*",各都道府県の状況!$A:$I,D$3,FALSE), "※5", ""))), "")</f>
        <v>148</v>
      </c>
      <c r="E37" s="39">
        <f>IFERROR(INT(TRIM(SUBSTITUTE(VLOOKUP($A37&amp;"*",各都道府県の状況!$A:$I,E$3,FALSE), "※5", ""))), "")</f>
        <v>7861</v>
      </c>
      <c r="F37" s="39">
        <f>IFERROR(INT(TRIM(SUBSTITUTE(VLOOKUP($A37&amp;"*",各都道府県の状況!$A:$I,F$3,FALSE), "※5", ""))), "")</f>
        <v>146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44094</v>
      </c>
      <c r="C38" s="19" t="s">
        <v>48</v>
      </c>
      <c r="D38" s="39">
        <f>IFERROR(INT(TRIM(SUBSTITUTE(VLOOKUP($A38&amp;"*",各都道府県の状況!$A:$I,D$3,FALSE), "※5", ""))), "")</f>
        <v>475</v>
      </c>
      <c r="E38" s="39">
        <f>IFERROR(INT(TRIM(SUBSTITUTE(VLOOKUP($A38&amp;"*",各都道府県の状況!$A:$I,E$3,FALSE), "※5", ""))), "")</f>
        <v>19573</v>
      </c>
      <c r="F38" s="39">
        <f>IFERROR(INT(TRIM(SUBSTITUTE(VLOOKUP($A38&amp;"*",各都道府県の状況!$A:$I,F$3,FALSE), "※5", ""))), "")</f>
        <v>463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9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44094</v>
      </c>
      <c r="C39" s="19" t="s">
        <v>49</v>
      </c>
      <c r="D39" s="39">
        <f>IFERROR(INT(TRIM(SUBSTITUTE(VLOOKUP($A39&amp;"*",各都道府県の状況!$A:$I,D$3,FALSE), "※5", ""))), "")</f>
        <v>195</v>
      </c>
      <c r="E39" s="39">
        <f>IFERROR(INT(TRIM(SUBSTITUTE(VLOOKUP($A39&amp;"*",各都道府県の状況!$A:$I,E$3,FALSE), "※5", ""))), "")</f>
        <v>8829</v>
      </c>
      <c r="F39" s="39">
        <f>IFERROR(INT(TRIM(SUBSTITUTE(VLOOKUP($A39&amp;"*",各都道府県の状況!$A:$I,F$3,FALSE), "※5", ""))), "")</f>
        <v>174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20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44094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6765</v>
      </c>
      <c r="F40" s="39">
        <f>IFERROR(INT(TRIM(SUBSTITUTE(VLOOKUP($A40&amp;"*",各都道府県の状況!$A:$I,F$3,FALSE), "※5", ""))), "")</f>
        <v>107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28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44094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10074</v>
      </c>
      <c r="F41" s="39">
        <f>IFERROR(INT(TRIM(SUBSTITUTE(VLOOKUP($A41&amp;"*",各都道府県の状況!$A:$I,F$3,FALSE), "※5", ""))), "")</f>
        <v>82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44094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3973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44094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3400</v>
      </c>
      <c r="F43" s="39">
        <f>IFERROR(INT(TRIM(SUBSTITUTE(VLOOKUP($A43&amp;"*",各都道府県の状況!$A:$I,F$3,FALSE), "※5", ""))), "")</f>
        <v>130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3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44094</v>
      </c>
      <c r="C44" s="19" t="s">
        <v>53</v>
      </c>
      <c r="D44" s="39">
        <f>IFERROR(INT(TRIM(SUBSTITUTE(VLOOKUP($A44&amp;"*",各都道府県の状況!$A:$I,D$3,FALSE), "※5", ""))), "")</f>
        <v>5003</v>
      </c>
      <c r="E44" s="39">
        <f>IFERROR(INT(TRIM(SUBSTITUTE(VLOOKUP($A44&amp;"*",各都道府県の状況!$A:$I,E$3,FALSE), "※5", ""))), "")</f>
        <v>46542</v>
      </c>
      <c r="F44" s="39">
        <f>IFERROR(INT(TRIM(SUBSTITUTE(VLOOKUP($A44&amp;"*",各都道府県の状況!$A:$I,F$3,FALSE), "※5", ""))), "")</f>
        <v>4728</v>
      </c>
      <c r="G44" s="39">
        <f>IFERROR(INT(TRIM(SUBSTITUTE(VLOOKUP($A44&amp;"*",各都道府県の状況!$A:$I,G$3,FALSE), "※5", ""))), "")</f>
        <v>90</v>
      </c>
      <c r="H44" s="39">
        <f>IFERROR(INT(TRIM(SUBSTITUTE(VLOOKUP($A44&amp;"*",各都道府県の状況!$A:$I,H$3,FALSE), "※5", ""))), "")</f>
        <v>185</v>
      </c>
      <c r="I44" s="39">
        <f>IFERROR(INT(TRIM(SUBSTITUTE(VLOOKUP($A44&amp;"*",各都道府県の状況!$A:$I,I$3,FALSE), "※5", ""))), "")</f>
        <v>11</v>
      </c>
    </row>
    <row r="45" spans="1:9" x14ac:dyDescent="0.55000000000000004">
      <c r="A45" s="24" t="s">
        <v>267</v>
      </c>
      <c r="B45" s="27">
        <f t="shared" si="0"/>
        <v>44094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5686</v>
      </c>
      <c r="F45" s="39">
        <f>IFERROR(INT(TRIM(SUBSTITUTE(VLOOKUP($A45&amp;"*",各都道府県の状況!$A:$I,F$3,FALSE), "※5", ""))), "")</f>
        <v>244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44094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17268</v>
      </c>
      <c r="F46" s="39">
        <f>IFERROR(INT(TRIM(SUBSTITUTE(VLOOKUP($A46&amp;"*",各都道府県の状況!$A:$I,F$3,FALSE), "※5", ""))), "")</f>
        <v>227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44094</v>
      </c>
      <c r="C47" s="19" t="s">
        <v>56</v>
      </c>
      <c r="D47" s="39">
        <f>IFERROR(INT(TRIM(SUBSTITUTE(VLOOKUP($A47&amp;"*",各都道府県の状況!$A:$I,D$3,FALSE), "※5", ""))), "")</f>
        <v>571</v>
      </c>
      <c r="E47" s="39">
        <f>IFERROR(INT(TRIM(SUBSTITUTE(VLOOKUP($A47&amp;"*",各都道府県の状況!$A:$I,E$3,FALSE), "※5", ""))), "")</f>
        <v>16066</v>
      </c>
      <c r="F47" s="39">
        <f>IFERROR(INT(TRIM(SUBSTITUTE(VLOOKUP($A47&amp;"*",各都道府県の状況!$A:$I,F$3,FALSE), "※5", ""))), "")</f>
        <v>545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44094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15504</v>
      </c>
      <c r="F48" s="39">
        <f>IFERROR(INT(TRIM(SUBSTITUTE(VLOOKUP($A48&amp;"*",各都道府県の状況!$A:$I,F$3,FALSE), "※5", ""))), "")</f>
        <v>151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44094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8455</v>
      </c>
      <c r="F49" s="39">
        <f>IFERROR(INT(TRIM(SUBSTITUTE(VLOOKUP($A49&amp;"*",各都道府県の状況!$A:$I,F$3,FALSE), "※5", ""))), "")</f>
        <v>340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44094</v>
      </c>
      <c r="C50" s="19" t="s">
        <v>59</v>
      </c>
      <c r="D50" s="39">
        <f>IFERROR(INT(TRIM(SUBSTITUTE(VLOOKUP($A50&amp;"*",各都道府県の状況!$A:$I,D$3,FALSE), "※5", ""))), "")</f>
        <v>376</v>
      </c>
      <c r="E50" s="39">
        <f>IFERROR(INT(TRIM(SUBSTITUTE(VLOOKUP($A50&amp;"*",各都道府県の状況!$A:$I,E$3,FALSE), "※5", ""))), "")</f>
        <v>17562</v>
      </c>
      <c r="F50" s="39">
        <f>IFERROR(INT(TRIM(SUBSTITUTE(VLOOKUP($A50&amp;"*",各都道府県の状況!$A:$I,F$3,FALSE), "※5", ""))), "")</f>
        <v>368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44094</v>
      </c>
      <c r="C51" s="19" t="s">
        <v>60</v>
      </c>
      <c r="D51" s="39">
        <f>IFERROR(INT(TRIM(SUBSTITUTE(VLOOKUP($A51&amp;"*",各都道府県の状況!$A:$I,D$3,FALSE), "※5", ""))), "")</f>
        <v>2352</v>
      </c>
      <c r="E51" s="39">
        <f>IFERROR(INT(TRIM(SUBSTITUTE(VLOOKUP($A51&amp;"*",各都道府県の状況!$A:$I,E$3,FALSE), "※5", ""))), "")</f>
        <v>36091</v>
      </c>
      <c r="F51" s="39">
        <f>IFERROR(INT(TRIM(SUBSTITUTE(VLOOKUP($A51&amp;"*",各都道府県の状況!$A:$I,F$3,FALSE), "※5", ""))), "")</f>
        <v>2165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146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1944</v>
      </c>
      <c r="D6" s="44">
        <v>52889</v>
      </c>
      <c r="E6" s="45">
        <v>85</v>
      </c>
      <c r="F6" s="45">
        <v>1</v>
      </c>
      <c r="G6" s="44">
        <v>1753</v>
      </c>
      <c r="H6" s="45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2282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3860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365</v>
      </c>
      <c r="D9" s="44">
        <v>9688</v>
      </c>
      <c r="E9" s="45">
        <v>91</v>
      </c>
      <c r="F9" s="45">
        <v>1</v>
      </c>
      <c r="G9" s="45">
        <v>272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53</v>
      </c>
      <c r="D10" s="44">
        <v>1964</v>
      </c>
      <c r="E10" s="45">
        <v>2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5035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221</v>
      </c>
      <c r="D12" s="44">
        <v>18347</v>
      </c>
      <c r="E12" s="45">
        <v>35</v>
      </c>
      <c r="F12" s="45">
        <v>1</v>
      </c>
      <c r="G12" s="45">
        <v>184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624</v>
      </c>
      <c r="D13" s="44">
        <v>12026</v>
      </c>
      <c r="E13" s="45">
        <v>35</v>
      </c>
      <c r="F13" s="45">
        <v>5</v>
      </c>
      <c r="G13" s="45">
        <v>573</v>
      </c>
      <c r="H13" s="45">
        <v>16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387</v>
      </c>
      <c r="D14" s="44">
        <v>27769</v>
      </c>
      <c r="E14" s="45">
        <v>61</v>
      </c>
      <c r="F14" s="45">
        <v>1</v>
      </c>
      <c r="G14" s="45">
        <v>314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663</v>
      </c>
      <c r="D15" s="44">
        <v>18946</v>
      </c>
      <c r="E15" s="45">
        <v>139</v>
      </c>
      <c r="F15" s="45">
        <v>0</v>
      </c>
      <c r="G15" s="45">
        <v>505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4433</v>
      </c>
      <c r="D16" s="44">
        <v>131233</v>
      </c>
      <c r="E16" s="45">
        <v>289</v>
      </c>
      <c r="F16" s="45">
        <v>6</v>
      </c>
      <c r="G16" s="44">
        <v>4044</v>
      </c>
      <c r="H16" s="45">
        <v>100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3637</v>
      </c>
      <c r="D17" s="44">
        <v>74434</v>
      </c>
      <c r="E17" s="45">
        <v>353</v>
      </c>
      <c r="F17" s="45">
        <v>6</v>
      </c>
      <c r="G17" s="44">
        <v>3216</v>
      </c>
      <c r="H17" s="45">
        <v>68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24208</v>
      </c>
      <c r="D18" s="44">
        <v>411359</v>
      </c>
      <c r="E18" s="44">
        <v>2346</v>
      </c>
      <c r="F18" s="45">
        <v>27</v>
      </c>
      <c r="G18" s="44">
        <v>21472</v>
      </c>
      <c r="H18" s="45">
        <v>390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6383</v>
      </c>
      <c r="D19" s="44">
        <v>138519</v>
      </c>
      <c r="E19" s="45">
        <v>635</v>
      </c>
      <c r="F19" s="45">
        <v>24</v>
      </c>
      <c r="G19" s="44">
        <v>5613</v>
      </c>
      <c r="H19" s="45">
        <v>135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165</v>
      </c>
      <c r="D20" s="44">
        <v>14589</v>
      </c>
      <c r="E20" s="45">
        <v>21</v>
      </c>
      <c r="F20" s="45">
        <v>1</v>
      </c>
      <c r="G20" s="45">
        <v>144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410</v>
      </c>
      <c r="D21" s="44">
        <v>11364</v>
      </c>
      <c r="E21" s="45">
        <v>5</v>
      </c>
      <c r="F21" s="45">
        <v>0</v>
      </c>
      <c r="G21" s="45">
        <v>380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754</v>
      </c>
      <c r="D22" s="44">
        <v>11545</v>
      </c>
      <c r="E22" s="45">
        <v>64</v>
      </c>
      <c r="F22" s="45">
        <v>0</v>
      </c>
      <c r="G22" s="45">
        <v>646</v>
      </c>
      <c r="H22" s="45">
        <v>44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9491</v>
      </c>
      <c r="E23" s="45">
        <v>13</v>
      </c>
      <c r="F23" s="45">
        <v>3</v>
      </c>
      <c r="G23" s="45">
        <v>220</v>
      </c>
      <c r="H23" s="45">
        <v>9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10263</v>
      </c>
      <c r="E24" s="45">
        <v>7</v>
      </c>
      <c r="F24" s="45">
        <v>2</v>
      </c>
      <c r="G24" s="45">
        <v>168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301</v>
      </c>
      <c r="D25" s="44">
        <v>17873</v>
      </c>
      <c r="E25" s="45">
        <v>9</v>
      </c>
      <c r="F25" s="45">
        <v>0</v>
      </c>
      <c r="G25" s="45">
        <v>297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597</v>
      </c>
      <c r="D26" s="44">
        <v>21233</v>
      </c>
      <c r="E26" s="45">
        <v>30</v>
      </c>
      <c r="F26" s="45">
        <v>1</v>
      </c>
      <c r="G26" s="45">
        <v>557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517</v>
      </c>
      <c r="D27" s="44">
        <v>31367</v>
      </c>
      <c r="E27" s="45">
        <v>22</v>
      </c>
      <c r="F27" s="45">
        <v>1</v>
      </c>
      <c r="G27" s="45">
        <v>494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5070</v>
      </c>
      <c r="D28" s="44">
        <v>68983</v>
      </c>
      <c r="E28" s="45">
        <v>393</v>
      </c>
      <c r="F28" s="45">
        <v>15</v>
      </c>
      <c r="G28" s="44">
        <v>4598</v>
      </c>
      <c r="H28" s="45">
        <v>79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470</v>
      </c>
      <c r="D29" s="44">
        <v>11810</v>
      </c>
      <c r="E29" s="45">
        <v>76</v>
      </c>
      <c r="F29" s="45">
        <v>4</v>
      </c>
      <c r="G29" s="45">
        <v>389</v>
      </c>
      <c r="H29" s="45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478</v>
      </c>
      <c r="D30" s="44">
        <v>11177</v>
      </c>
      <c r="E30" s="45">
        <v>21</v>
      </c>
      <c r="F30" s="45">
        <v>0</v>
      </c>
      <c r="G30" s="45">
        <v>450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1659</v>
      </c>
      <c r="D31" s="44">
        <v>38110</v>
      </c>
      <c r="E31" s="45">
        <v>80</v>
      </c>
      <c r="F31" s="45">
        <v>1</v>
      </c>
      <c r="G31" s="44">
        <v>1554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10060</v>
      </c>
      <c r="D32" s="44">
        <v>170193</v>
      </c>
      <c r="E32" s="45">
        <v>712</v>
      </c>
      <c r="F32" s="45">
        <v>29</v>
      </c>
      <c r="G32" s="44">
        <v>9147</v>
      </c>
      <c r="H32" s="45">
        <v>192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2570</v>
      </c>
      <c r="D33" s="44">
        <v>52326</v>
      </c>
      <c r="E33" s="45">
        <v>132</v>
      </c>
      <c r="F33" s="45">
        <v>10</v>
      </c>
      <c r="G33" s="44">
        <v>2382</v>
      </c>
      <c r="H33" s="45">
        <v>56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554</v>
      </c>
      <c r="D34" s="44">
        <v>19076</v>
      </c>
      <c r="E34" s="45">
        <v>16</v>
      </c>
      <c r="F34" s="45">
        <v>1</v>
      </c>
      <c r="G34" s="45">
        <v>529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236</v>
      </c>
      <c r="D35" s="44">
        <v>9019</v>
      </c>
      <c r="E35" s="45">
        <v>2</v>
      </c>
      <c r="F35" s="45">
        <v>0</v>
      </c>
      <c r="G35" s="45">
        <v>227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5218</v>
      </c>
      <c r="E36" s="45">
        <v>13</v>
      </c>
      <c r="F36" s="45">
        <v>0</v>
      </c>
      <c r="G36" s="45">
        <v>23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5302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148</v>
      </c>
      <c r="D38" s="44">
        <v>7861</v>
      </c>
      <c r="E38" s="45">
        <v>1</v>
      </c>
      <c r="F38" s="46" t="s">
        <v>335</v>
      </c>
      <c r="G38" s="45">
        <v>146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475</v>
      </c>
      <c r="D39" s="44">
        <v>19573</v>
      </c>
      <c r="E39" s="45">
        <v>9</v>
      </c>
      <c r="F39" s="45">
        <v>0</v>
      </c>
      <c r="G39" s="45">
        <v>463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195</v>
      </c>
      <c r="D40" s="44">
        <v>8829</v>
      </c>
      <c r="E40" s="45">
        <v>20</v>
      </c>
      <c r="F40" s="45">
        <v>1</v>
      </c>
      <c r="G40" s="45">
        <v>174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6765</v>
      </c>
      <c r="E41" s="45">
        <v>28</v>
      </c>
      <c r="F41" s="45">
        <v>0</v>
      </c>
      <c r="G41" s="45">
        <v>107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10074</v>
      </c>
      <c r="E42" s="45">
        <v>9</v>
      </c>
      <c r="F42" s="45">
        <v>0</v>
      </c>
      <c r="G42" s="45">
        <v>82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3973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3400</v>
      </c>
      <c r="E44" s="45">
        <v>3</v>
      </c>
      <c r="F44" s="45">
        <v>0</v>
      </c>
      <c r="G44" s="45">
        <v>130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5003</v>
      </c>
      <c r="D45" s="44">
        <v>46542</v>
      </c>
      <c r="E45" s="45">
        <v>185</v>
      </c>
      <c r="F45" s="45">
        <v>11</v>
      </c>
      <c r="G45" s="44">
        <v>4728</v>
      </c>
      <c r="H45" s="45">
        <v>90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5686</v>
      </c>
      <c r="E46" s="45">
        <v>2</v>
      </c>
      <c r="F46" s="45">
        <v>0</v>
      </c>
      <c r="G46" s="45">
        <v>244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17268</v>
      </c>
      <c r="E47" s="45">
        <v>3</v>
      </c>
      <c r="F47" s="45">
        <v>0</v>
      </c>
      <c r="G47" s="45">
        <v>227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571</v>
      </c>
      <c r="D48" s="44">
        <v>16066</v>
      </c>
      <c r="E48" s="45">
        <v>18</v>
      </c>
      <c r="F48" s="45">
        <v>0</v>
      </c>
      <c r="G48" s="45">
        <v>545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15504</v>
      </c>
      <c r="E49" s="45">
        <v>5</v>
      </c>
      <c r="F49" s="45">
        <v>0</v>
      </c>
      <c r="G49" s="45">
        <v>151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8455</v>
      </c>
      <c r="E50" s="45">
        <v>4</v>
      </c>
      <c r="F50" s="45">
        <v>0</v>
      </c>
      <c r="G50" s="45">
        <v>340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376</v>
      </c>
      <c r="D51" s="44">
        <v>17562</v>
      </c>
      <c r="E51" s="45">
        <v>8</v>
      </c>
      <c r="F51" s="45">
        <v>0</v>
      </c>
      <c r="G51" s="45">
        <v>368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2352</v>
      </c>
      <c r="D52" s="44">
        <v>36091</v>
      </c>
      <c r="E52" s="45">
        <v>146</v>
      </c>
      <c r="F52" s="45">
        <v>10</v>
      </c>
      <c r="G52" s="44">
        <v>2165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78234</v>
      </c>
      <c r="D54" s="44">
        <v>1650939</v>
      </c>
      <c r="E54" s="44">
        <v>6132</v>
      </c>
      <c r="F54" s="45">
        <v>163</v>
      </c>
      <c r="G54" s="44">
        <v>70597</v>
      </c>
      <c r="H54" s="44">
        <v>1499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2020-09-21T13:45:11Z</dcterms:modified>
</cp:coreProperties>
</file>