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2CEA2512-21E6-4999-BFA3-40087B1D3E97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<sst xmlns="http://schemas.openxmlformats.org/spreadsheetml/2006/main" count="15935" uniqueCount="343">
  <si>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</si>
  <si>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</si>
  <si>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</si>
  <si>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</si>
  <si>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</si>
  <si>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</si>
  <si>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</si>
  <si>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</si>
  <si>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</si>
  <si>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</si>
  <si>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</si>
  <si>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</si>
  <si>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</si>
  <si>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</si>
  <si>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</si>
  <si>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</si>
  <si>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</si>
  <si>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</si>
  <si>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</si>
  <si>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</si>
  <si>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</si>
  <si>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</si>
  <si>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</si>
  <si>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</si>
  <si>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</si>
  <si>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</si>
  <si>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</si>
  <si>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</si>
  <si>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</si>
  <si>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</si>
  <si>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</si>
  <si>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</si>
  <si>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</si>
  <si>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</si>
  <si>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</si>
  <si>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</si>
  <si>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</si>
  <si>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</si>
  <si>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</si>
  <si>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</si>
  <si>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</si>
  <si>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</si>
  <si>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</si>
  <si>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</si>
  <si>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</si>
  <si>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</si>
  <si>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</si>
  <si>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</si>
  <si>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</si>
  <si>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</si>
  <si>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</si>
  <si>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</si>
  <si>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</si>
  <si>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</si>
  <si>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</si>
  <si>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</si>
  <si>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</si>
  <si>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</si>
  <si>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</si>
  <si>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</si>
  <si>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</si>
  <si>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</si>
  <si>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</si>
  <si>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</si>
  <si>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</si>
  <si>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</si>
  <si>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</si>
  <si>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</si>
  <si>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</si>
  <si>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</si>
  <si>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</si>
  <si>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</si>
  <si>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</si>
  <si>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</si>
  <si>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</si>
  <si>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</si>
  <si>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</si>
  <si>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</si>
  <si>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</si>
  <si>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</si>
  <si>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</si>
  <si>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</si>
  <si>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</si>
  <si>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</si>
  <si>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</si>
  <si>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</si>
  <si>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</si>
  <si>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</si>
  <si>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</si>
  <si>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</si>
  <si>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</si>
  <si>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</si>
  <si>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</si>
  <si>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</si>
  <si>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</si>
  <si>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</si>
  <si>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</si>
  <si>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</si>
  <si>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</si>
  <si>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</si>
  <si>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</si>
  <si>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</si>
  <si>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</si>
  <si>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</si>
  <si>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</si>
  <si>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</si>
  <si>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</si>
  <si>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</si>
  <si>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</si>
  <si>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</si>
  <si>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</si>
  <si>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</si>
  <si>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</si>
  <si>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</si>
  <si>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</si>
  <si>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</si>
  <si>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</si>
  <si>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</si>
  <si>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</si>
  <si>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</si>
  <si>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</si>
  <si>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</si>
  <si>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</si>
  <si>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</si>
  <si>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</si>
  <si>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</si>
  <si>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</si>
  <si>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</si>
  <si>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</si>
  <si>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</si>
  <si>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</si>
  <si>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</si>
  <si>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</si>
  <si>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</si>
  <si>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</si>
  <si>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</si>
  <si>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</si>
  <si>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</si>
  <si>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</si>
  <si>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</si>
  <si>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</si>
  <si>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</si>
  <si>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</si>
  <si>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</si>
  <si>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</si>
  <si>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</si>
  <si>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</si>
  <si>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</si>
  <si>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</si>
  <si>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</si>
  <si>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</si>
  <si>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</si>
  <si>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</si>
  <si>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</si>
  <si>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</si>
  <si>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</si>
  <si>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</si>
  <si>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</si>
  <si>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</si>
  <si>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</si>
  <si>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</si>
  <si>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</si>
  <si>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</si>
  <si>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</si>
  <si>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</si>
  <si>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</si>
  <si>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</si>
  <si>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</si>
  <si>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</si>
  <si>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</si>
  <si>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</si>
  <si>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</si>
  <si>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</si>
  <si>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</si>
  <si>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</si>
  <si>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</si>
  <si>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</si>
  <si>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</si>
  <si>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</si>
  <si>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</si>
  <si>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</si>
  <si>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</si>
  <si>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</si>
  <si>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</si>
  <si>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</si>
  <si>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</si>
  <si>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</si>
  <si>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</si>
  <si>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</si>
  <si>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</si>
  <si>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</si>
  <si>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</si>
  <si>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</si>
  <si>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</si>
  <si>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</si>
  <si>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</si>
  <si>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</si>
  <si>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</si>
  <si>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</si>
  <si>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</si>
  <si>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</si>
  <si>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</si>
  <si>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</si>
  <si>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</si>
  <si>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</si>
  <si>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</si>
  <si>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</si>
  <si>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</si>
  <si>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</si>
  <si>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</si>
  <si>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</si>
  <si>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</si>
  <si>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</si>
  <si>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</si>
  <si>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</si>
  <si>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</si>
  <si>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</si>
  <si>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</si>
  <si>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</si>
  <si>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</si>
  <si>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</si>
  <si>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</si>
  <si>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</si>
  <si>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</si>
  <si>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</si>
  <si>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</si>
  <si>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</si>
  <si>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</si>
  <si>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</si>
  <si>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</si>
  <si>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</si>
  <si>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</si>
  <si>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</si>
  <si>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</si>
  <si>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</si>
  <si>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</si>
  <si>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</si>
  <si>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</si>
  <si>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</si>
  <si>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</si>
  <si>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</si>
  <si>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</si>
  <si>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</si>
  <si>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</si>
  <si>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</si>
  <si>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</si>
  <si>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</si>
  <si>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</si>
  <si>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</si>
  <si>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</si>
  <si>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</si>
  <si>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</si>
  <si>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</si>
  <si>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</si>
  <si>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</si>
  <si>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</si>
  <si>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</si>
  <si>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</si>
  <si>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</si>
  <si>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</si>
  <si>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</si>
  <si>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</si>
  <si>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</si>
  <si>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</si>
  <si>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</si>
  <si>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</si>
  <si>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</si>
  <si>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</si>
  <si>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</si>
  <si>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</si>
  <si>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</si>
  <si>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</si>
  <si>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</si>
  <si>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</si>
  <si>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</si>
  <si>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</si>
  <si>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</si>
  <si>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</si>
  <si>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</si>
  <si>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</si>
  <si>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</si>
  <si>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</si>
  <si>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</si>
  <si>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</si>
  <si>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</si>
  <si>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</si>
  <si>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</si>
  <si>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</si>
  <si>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</si>
  <si>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</si>
  <si>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</si>
  <si>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</si>
  <si>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</si>
  <si>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</si>
  <si>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</si>
  <si>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</si>
  <si>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</si>
  <si>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</si>
  <si>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</si>
  <si>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</si>
  <si>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</si>
  <si>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</si>
  <si>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</si>
  <si>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</si>
  <si>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</si>
  <si>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</si>
  <si>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</si>
  <si>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</si>
  <si>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</si>
  <si>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</si>
  <si>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</si>
  <si>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</si>
  <si>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</si>
  <si>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</si>
  <si>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</si>
  <si>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</si>
  <si>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</si>
  <si>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</si>
  <si>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</si>
  <si>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</si>
  <si>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</si>
  <si>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</si>
  <si>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</si>
  <si>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</si>
  <si>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</si>
  <si>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</si>
  <si>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</si>
  <si>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</si>
  <si>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</si>
  <si>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</si>
  <si>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</si>
  <si>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</si>
  <si>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</si>
  <si>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</si>
  <si>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</si>
  <si>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6"/>
        <rFont val="メイリオ"/>
        <family val="3"/>
      </rPr>
      <t>-</t>
    </r>
  </si>
  <si>
    <r>
      <rPr>
        <sz val="6"/>
        <rFont val="SimSun"/>
        <charset val="134"/>
      </rPr>
      <t>陽性者数</t>
    </r>
  </si>
  <si>
    <r>
      <rPr>
        <sz val="6"/>
        <rFont val="SimSun"/>
        <charset val="134"/>
      </rPr>
      <t>PCR検査実施人数※1</t>
    </r>
  </si>
  <si>
    <r>
      <rPr>
        <sz val="6"/>
        <rFont val="SimSun"/>
        <charset val="134"/>
      </rPr>
      <t>入院治療等を</t>
    </r>
  </si>
  <si>
    <r>
      <rPr>
        <sz val="6"/>
        <rFont val="SimSun"/>
        <charset val="134"/>
      </rPr>
      <t xml:space="preserve">退院又は療養解除となった者の数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</si>
  <si>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 xml:space="preserve">死亡（累積）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</si>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</sst>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  <font>
      <sz val="6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center" wrapText="1" indent="2"/>
    </xf>
    <xf numFmtId="0" fontId="1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35"/>
  <sheetViews>
    <sheetView zoomScaleNormal="100" workbookViewId="0">
      <pane xSplit="1" ySplit="1" topLeftCell="B627" activePane="bottomRight" state="frozen"/>
      <selection activeCell="A8556" sqref="A8556"/>
      <selection pane="topRight" activeCell="A8556" sqref="A8556"/>
      <selection pane="bottomLeft" activeCell="A8556" sqref="A8556"/>
      <selection pane="bottomRight" activeCell="A8556" sqref="A855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555"/>
  <sheetViews>
    <sheetView workbookViewId="0">
      <pane xSplit="1" ySplit="1" topLeftCell="B8548" activePane="bottomRight" state="frozen"/>
      <selection activeCell="A8368" sqref="A8368"/>
      <selection pane="topRight" activeCell="A8368" sqref="A8368"/>
      <selection pane="bottomLeft" activeCell="A8368" sqref="A8368"/>
      <selection pane="bottomRight" activeCell="A8556" sqref="A855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44090</v>
      </c>
      <c r="B3" s="7" t="s">
        <v>6</v>
      </c>
      <c r="C3" s="7">
        <f>IF(C13="", "", C13)</f>
        <v>75582</v>
      </c>
      <c r="D3" s="7">
        <f>IF(B13="", "", B13)</f>
        <v>1576024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6346</v>
      </c>
      <c r="I3" s="7" t="str">
        <f>IF(I13="", "", I13)</f>
        <v/>
      </c>
      <c r="J3" s="7">
        <f t="shared" ref="J3:L3" si="1">IF(J13="", "", J13)</f>
        <v>178</v>
      </c>
      <c r="K3" s="7" t="str">
        <f t="shared" si="1"/>
        <v/>
      </c>
      <c r="L3" s="7" t="str">
        <f t="shared" si="1"/>
        <v/>
      </c>
      <c r="M3" s="7">
        <f>IF(N13="", "", N13)</f>
        <v>67754</v>
      </c>
      <c r="N3" s="7">
        <f>IF(O13="", "", O13)</f>
        <v>1460</v>
      </c>
    </row>
    <row r="4" spans="1:15" x14ac:dyDescent="0.55000000000000004">
      <c r="A4" s="6">
        <f t="shared" ref="A4:A5" si="2">DATE($B$9, $C$9, $D$9)</f>
        <v>44090</v>
      </c>
      <c r="B4" s="7" t="s">
        <v>7</v>
      </c>
      <c r="C4" s="7">
        <f t="shared" ref="C4:C5" si="3">IF(C14="", "", C14)</f>
        <v>851</v>
      </c>
      <c r="D4" s="7">
        <f t="shared" ref="D4:D5" si="4">IF(B14="", "", B14)</f>
        <v>189625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87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763</v>
      </c>
      <c r="N4" s="7">
        <f t="shared" si="8"/>
        <v>1</v>
      </c>
    </row>
    <row r="5" spans="1:15" x14ac:dyDescent="0.55000000000000004">
      <c r="A5" s="6">
        <f t="shared" si="2"/>
        <v>44090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9</v>
      </c>
      <c r="D9" s="9">
        <v>16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1576024</v>
      </c>
      <c r="C13" s="9">
        <v>75582</v>
      </c>
      <c r="D13" s="8"/>
      <c r="E13" s="8"/>
      <c r="F13" s="8"/>
      <c r="G13" s="8"/>
      <c r="H13" s="9">
        <v>6346</v>
      </c>
      <c r="I13" s="8"/>
      <c r="J13" s="9">
        <v>178</v>
      </c>
      <c r="K13" s="8"/>
      <c r="L13" s="8"/>
      <c r="M13" s="31">
        <f>F13</f>
        <v>0</v>
      </c>
      <c r="N13" s="9">
        <v>67754</v>
      </c>
      <c r="O13" s="9">
        <v>1460</v>
      </c>
    </row>
    <row r="14" spans="1:15" x14ac:dyDescent="0.55000000000000004">
      <c r="A14" s="7" t="s">
        <v>64</v>
      </c>
      <c r="B14" s="9">
        <v>189625</v>
      </c>
      <c r="C14" s="9">
        <v>851</v>
      </c>
      <c r="D14" s="8"/>
      <c r="E14" s="8"/>
      <c r="F14" s="8"/>
      <c r="G14" s="8"/>
      <c r="H14" s="9">
        <v>87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763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1766478</v>
      </c>
      <c r="C16" s="7">
        <f t="shared" ref="C16:O16" si="13">SUM(C13:C15)</f>
        <v>76448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6433</v>
      </c>
      <c r="I16" s="7">
        <f t="shared" si="13"/>
        <v>0</v>
      </c>
      <c r="J16" s="7">
        <f t="shared" si="13"/>
        <v>178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68532</v>
      </c>
      <c r="O16" s="7">
        <f t="shared" si="13"/>
        <v>1461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15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44089</v>
      </c>
      <c r="C5" s="28" t="s">
        <v>17</v>
      </c>
      <c r="D5" s="39">
        <f>IFERROR(INT(TRIM(SUBSTITUTE(VLOOKUP($A5&amp;"*",各都道府県の状況!$A:$I,D$3,FALSE), "※5", ""))), "")</f>
        <v>1884</v>
      </c>
      <c r="E5" s="39">
        <f>IFERROR(INT(TRIM(SUBSTITUTE(VLOOKUP($A5&amp;"*",各都道府県の状況!$A:$I,E$3,FALSE), "※5", ""))), "")</f>
        <v>50149</v>
      </c>
      <c r="F5" s="39">
        <f>IFERROR(INT(TRIM(SUBSTITUTE(VLOOKUP($A5&amp;"*",各都道府県の状況!$A:$I,F$3,FALSE), "※5", ""))), "")</f>
        <v>1717</v>
      </c>
      <c r="G5" s="39">
        <f>IFERROR(INT(TRIM(SUBSTITUTE(VLOOKUP($A5&amp;"*",各都道府県の状況!$A:$I,G$3,FALSE), "※5", ""))), "")</f>
        <v>106</v>
      </c>
      <c r="H5" s="39">
        <f>IFERROR(INT(TRIM(SUBSTITUTE(VLOOKUP($A5&amp;"*",各都道府県の状況!$A:$I,H$3,FALSE), "※5", ""))), "")</f>
        <v>61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44089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2227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44089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3745</v>
      </c>
      <c r="F7" s="39">
        <f>IFERROR(INT(TRIM(SUBSTITUTE(VLOOKUP($A7&amp;"*",各都道府県の状況!$A:$I,F$3,FALSE), "※5", ""))), "")</f>
        <v>22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44089</v>
      </c>
      <c r="C8" s="19" t="s">
        <v>20</v>
      </c>
      <c r="D8" s="39">
        <f>IFERROR(INT(TRIM(SUBSTITUTE(VLOOKUP($A8&amp;"*",各都道府県の状況!$A:$I,D$3,FALSE), "※5", ""))), "")</f>
        <v>313</v>
      </c>
      <c r="E8" s="39">
        <f>IFERROR(INT(TRIM(SUBSTITUTE(VLOOKUP($A8&amp;"*",各都道府県の状況!$A:$I,E$3,FALSE), "※5", ""))), "")</f>
        <v>8995</v>
      </c>
      <c r="F8" s="39">
        <f>IFERROR(INT(TRIM(SUBSTITUTE(VLOOKUP($A8&amp;"*",各都道府県の状況!$A:$I,F$3,FALSE), "※5", ""))), "")</f>
        <v>237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74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44089</v>
      </c>
      <c r="C9" s="19" t="s">
        <v>21</v>
      </c>
      <c r="D9" s="39">
        <f>IFERROR(INT(TRIM(SUBSTITUTE(VLOOKUP($A9&amp;"*",各都道府県の状況!$A:$I,D$3,FALSE), "※5", ""))), "")</f>
        <v>51</v>
      </c>
      <c r="E9" s="39">
        <f>IFERROR(INT(TRIM(SUBSTITUTE(VLOOKUP($A9&amp;"*",各都道府県の状況!$A:$I,E$3,FALSE), "※5", ""))), "")</f>
        <v>1868</v>
      </c>
      <c r="F9" s="39">
        <f>IFERROR(INT(TRIM(SUBSTITUTE(VLOOKUP($A9&amp;"*",各都道府県の状況!$A:$I,F$3,FALSE), "※5", ""))), "")</f>
        <v>50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44089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5006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44089</v>
      </c>
      <c r="C11" s="19" t="s">
        <v>62</v>
      </c>
      <c r="D11" s="39">
        <f>IFERROR(INT(TRIM(SUBSTITUTE(VLOOKUP($A11&amp;"*",各都道府県の状況!$A:$I,D$3,FALSE), "※5", ""))), "")</f>
        <v>214</v>
      </c>
      <c r="E11" s="39">
        <f>IFERROR(INT(TRIM(SUBSTITUTE(VLOOKUP($A11&amp;"*",各都道府県の状況!$A:$I,E$3,FALSE), "※5", ""))), "")</f>
        <v>17489</v>
      </c>
      <c r="F11" s="39">
        <f>IFERROR(INT(TRIM(SUBSTITUTE(VLOOKUP($A11&amp;"*",各都道府県の状況!$A:$I,F$3,FALSE), "※5", ""))), "")</f>
        <v>169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45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44089</v>
      </c>
      <c r="C12" s="19" t="s">
        <v>23</v>
      </c>
      <c r="D12" s="39">
        <f>IFERROR(INT(TRIM(SUBSTITUTE(VLOOKUP($A12&amp;"*",各都道府県の状況!$A:$I,D$3,FALSE), "※5", ""))), "")</f>
        <v>616</v>
      </c>
      <c r="E12" s="39">
        <f>IFERROR(INT(TRIM(SUBSTITUTE(VLOOKUP($A12&amp;"*",各都道府県の状況!$A:$I,E$3,FALSE), "※5", ""))), "")</f>
        <v>11796</v>
      </c>
      <c r="F12" s="39">
        <f>IFERROR(INT(TRIM(SUBSTITUTE(VLOOKUP($A12&amp;"*",各都道府県の状況!$A:$I,F$3,FALSE), "※5", ""))), "")</f>
        <v>550</v>
      </c>
      <c r="G12" s="39">
        <f>IFERROR(INT(TRIM(SUBSTITUTE(VLOOKUP($A12&amp;"*",各都道府県の状況!$A:$I,G$3,FALSE), "※5", ""))), "")</f>
        <v>16</v>
      </c>
      <c r="H12" s="39">
        <f>IFERROR(INT(TRIM(SUBSTITUTE(VLOOKUP($A12&amp;"*",各都道府県の状況!$A:$I,H$3,FALSE), "※5", ""))), "")</f>
        <v>50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44089</v>
      </c>
      <c r="C13" s="19" t="s">
        <v>24</v>
      </c>
      <c r="D13" s="39">
        <f>IFERROR(INT(TRIM(SUBSTITUTE(VLOOKUP($A13&amp;"*",各都道府県の状況!$A:$I,D$3,FALSE), "※5", ""))), "")</f>
        <v>368</v>
      </c>
      <c r="E13" s="39">
        <f>IFERROR(INT(TRIM(SUBSTITUTE(VLOOKUP($A13&amp;"*",各都道府県の状況!$A:$I,E$3,FALSE), "※5", ""))), "")</f>
        <v>25993</v>
      </c>
      <c r="F13" s="39">
        <f>IFERROR(INT(TRIM(SUBSTITUTE(VLOOKUP($A13&amp;"*",各都道府県の状況!$A:$I,F$3,FALSE), "※5", ""))), "")</f>
        <v>304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47</v>
      </c>
      <c r="I13" s="39">
        <f>IFERROR(INT(TRIM(SUBSTITUTE(VLOOKUP($A13&amp;"*",各都道府県の状況!$A:$I,I$3,FALSE), "※5", ""))), "")</f>
        <v>2</v>
      </c>
    </row>
    <row r="14" spans="1:10" x14ac:dyDescent="0.55000000000000004">
      <c r="A14" s="24" t="s">
        <v>238</v>
      </c>
      <c r="B14" s="27">
        <f t="shared" si="0"/>
        <v>44089</v>
      </c>
      <c r="C14" s="19" t="s">
        <v>25</v>
      </c>
      <c r="D14" s="39">
        <f>IFERROR(INT(TRIM(SUBSTITUTE(VLOOKUP($A14&amp;"*",各都道府県の状況!$A:$I,D$3,FALSE), "※5", ""))), "")</f>
        <v>567</v>
      </c>
      <c r="E14" s="39">
        <f>IFERROR(INT(TRIM(SUBSTITUTE(VLOOKUP($A14&amp;"*",各都道府県の状況!$A:$I,E$3,FALSE), "※5", ""))), "")</f>
        <v>17931</v>
      </c>
      <c r="F14" s="39">
        <f>IFERROR(INT(TRIM(SUBSTITUTE(VLOOKUP($A14&amp;"*",各都道府県の状況!$A:$I,F$3,FALSE), "※5", ""))), "")</f>
        <v>445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89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44089</v>
      </c>
      <c r="C15" s="19" t="s">
        <v>26</v>
      </c>
      <c r="D15" s="39">
        <f>IFERROR(INT(TRIM(SUBSTITUTE(VLOOKUP($A15&amp;"*",各都道府県の状況!$A:$I,D$3,FALSE), "※5", ""))), "")</f>
        <v>4320</v>
      </c>
      <c r="E15" s="39">
        <f>IFERROR(INT(TRIM(SUBSTITUTE(VLOOKUP($A15&amp;"*",各都道府県の状況!$A:$I,E$3,FALSE), "※5", ""))), "")</f>
        <v>127974</v>
      </c>
      <c r="F15" s="39">
        <f>IFERROR(INT(TRIM(SUBSTITUTE(VLOOKUP($A15&amp;"*",各都道府県の状況!$A:$I,F$3,FALSE), "※5", ""))), "")</f>
        <v>3919</v>
      </c>
      <c r="G15" s="39">
        <f>IFERROR(INT(TRIM(SUBSTITUTE(VLOOKUP($A15&amp;"*",各都道府県の状況!$A:$I,G$3,FALSE), "※5", ""))), "")</f>
        <v>97</v>
      </c>
      <c r="H15" s="39">
        <f>IFERROR(INT(TRIM(SUBSTITUTE(VLOOKUP($A15&amp;"*",各都道府県の状況!$A:$I,H$3,FALSE), "※5", ""))), "")</f>
        <v>304</v>
      </c>
      <c r="I15" s="39">
        <f>IFERROR(INT(TRIM(SUBSTITUTE(VLOOKUP($A15&amp;"*",各都道府県の状況!$A:$I,I$3,FALSE), "※5", ""))), "")</f>
        <v>7</v>
      </c>
    </row>
    <row r="16" spans="1:10" x14ac:dyDescent="0.55000000000000004">
      <c r="A16" s="24" t="s">
        <v>240</v>
      </c>
      <c r="B16" s="27">
        <f t="shared" si="0"/>
        <v>44089</v>
      </c>
      <c r="C16" s="19" t="s">
        <v>27</v>
      </c>
      <c r="D16" s="39">
        <f>IFERROR(INT(TRIM(SUBSTITUTE(VLOOKUP($A16&amp;"*",各都道府県の状況!$A:$I,D$3,FALSE), "※5", ""))), "")</f>
        <v>3446</v>
      </c>
      <c r="E16" s="39">
        <f>IFERROR(INT(TRIM(SUBSTITUTE(VLOOKUP($A16&amp;"*",各都道府県の状況!$A:$I,E$3,FALSE), "※5", ""))), "")</f>
        <v>68574</v>
      </c>
      <c r="F16" s="39">
        <f>IFERROR(INT(TRIM(SUBSTITUTE(VLOOKUP($A16&amp;"*",各都道府県の状況!$A:$I,F$3,FALSE), "※5", ""))), "")</f>
        <v>3079</v>
      </c>
      <c r="G16" s="39">
        <f>IFERROR(INT(TRIM(SUBSTITUTE(VLOOKUP($A16&amp;"*",各都道府県の状況!$A:$I,G$3,FALSE), "※5", ""))), "")</f>
        <v>67</v>
      </c>
      <c r="H16" s="39">
        <f>IFERROR(INT(TRIM(SUBSTITUTE(VLOOKUP($A16&amp;"*",各都道府県の状況!$A:$I,H$3,FALSE), "※5", ""))), "")</f>
        <v>300</v>
      </c>
      <c r="I16" s="39">
        <f>IFERROR(INT(TRIM(SUBSTITUTE(VLOOKUP($A16&amp;"*",各都道府県の状況!$A:$I,I$3,FALSE), "※5", ""))), "")</f>
        <v>7</v>
      </c>
    </row>
    <row r="17" spans="1:9" x14ac:dyDescent="0.55000000000000004">
      <c r="A17" s="24" t="s">
        <v>241</v>
      </c>
      <c r="B17" s="27">
        <f t="shared" si="0"/>
        <v>44089</v>
      </c>
      <c r="C17" s="19" t="s">
        <v>28</v>
      </c>
      <c r="D17" s="39">
        <f>IFERROR(INT(TRIM(SUBSTITUTE(VLOOKUP($A17&amp;"*",各都道府県の状況!$A:$I,D$3,FALSE), "※5", ""))), "")</f>
        <v>23274</v>
      </c>
      <c r="E17" s="39">
        <f>IFERROR(INT(TRIM(SUBSTITUTE(VLOOKUP($A17&amp;"*",各都道府県の状況!$A:$I,E$3,FALSE), "※5", ""))), "")</f>
        <v>392220</v>
      </c>
      <c r="F17" s="39">
        <f>IFERROR(INT(TRIM(SUBSTITUTE(VLOOKUP($A17&amp;"*",各都道府県の状況!$A:$I,F$3,FALSE), "※5", ""))), "")</f>
        <v>20603</v>
      </c>
      <c r="G17" s="39">
        <f>IFERROR(INT(TRIM(SUBSTITUTE(VLOOKUP($A17&amp;"*",各都道府県の状況!$A:$I,G$3,FALSE), "※5", ""))), "")</f>
        <v>386</v>
      </c>
      <c r="H17" s="39">
        <f>IFERROR(INT(TRIM(SUBSTITUTE(VLOOKUP($A17&amp;"*",各都道府県の状況!$A:$I,H$3,FALSE), "※5", ""))), "")</f>
        <v>2285</v>
      </c>
      <c r="I17" s="39">
        <f>IFERROR(INT(TRIM(SUBSTITUTE(VLOOKUP($A17&amp;"*",各都道府県の状況!$A:$I,I$3,FALSE), "※5", ""))), "")</f>
        <v>21</v>
      </c>
    </row>
    <row r="18" spans="1:9" x14ac:dyDescent="0.55000000000000004">
      <c r="A18" s="24" t="s">
        <v>242</v>
      </c>
      <c r="B18" s="27">
        <f t="shared" si="0"/>
        <v>44089</v>
      </c>
      <c r="C18" s="19" t="s">
        <v>29</v>
      </c>
      <c r="D18" s="39">
        <f>IFERROR(INT(TRIM(SUBSTITUTE(VLOOKUP($A18&amp;"*",各都道府県の状況!$A:$I,D$3,FALSE), "※5", ""))), "")</f>
        <v>6012</v>
      </c>
      <c r="E18" s="39">
        <f>IFERROR(INT(TRIM(SUBSTITUTE(VLOOKUP($A18&amp;"*",各都道府県の状況!$A:$I,E$3,FALSE), "※5", ""))), "")</f>
        <v>132257</v>
      </c>
      <c r="F18" s="39">
        <f>IFERROR(INT(TRIM(SUBSTITUTE(VLOOKUP($A18&amp;"*",各都道府県の状況!$A:$I,F$3,FALSE), "※5", ""))), "")</f>
        <v>5285</v>
      </c>
      <c r="G18" s="39">
        <f>IFERROR(INT(TRIM(SUBSTITUTE(VLOOKUP($A18&amp;"*",各都道府県の状況!$A:$I,G$3,FALSE), "※5", ""))), "")</f>
        <v>130</v>
      </c>
      <c r="H18" s="39">
        <f>IFERROR(INT(TRIM(SUBSTITUTE(VLOOKUP($A18&amp;"*",各都道府県の状況!$A:$I,H$3,FALSE), "※5", ""))), "")</f>
        <v>597</v>
      </c>
      <c r="I18" s="39">
        <f>IFERROR(INT(TRIM(SUBSTITUTE(VLOOKUP($A18&amp;"*",各都道府県の状況!$A:$I,I$3,FALSE), "※5", ""))), "")</f>
        <v>32</v>
      </c>
    </row>
    <row r="19" spans="1:9" x14ac:dyDescent="0.55000000000000004">
      <c r="A19" s="24" t="s">
        <v>243</v>
      </c>
      <c r="B19" s="27">
        <f t="shared" si="0"/>
        <v>44089</v>
      </c>
      <c r="C19" s="19" t="s">
        <v>61</v>
      </c>
      <c r="D19" s="39">
        <f>IFERROR(INT(TRIM(SUBSTITUTE(VLOOKUP($A19&amp;"*",各都道府県の状況!$A:$I,D$3,FALSE), "※5", ""))), "")</f>
        <v>151</v>
      </c>
      <c r="E19" s="39">
        <f>IFERROR(INT(TRIM(SUBSTITUTE(VLOOKUP($A19&amp;"*",各都道府県の状況!$A:$I,E$3,FALSE), "※5", ""))), "")</f>
        <v>14070</v>
      </c>
      <c r="F19" s="39">
        <f>IFERROR(INT(TRIM(SUBSTITUTE(VLOOKUP($A19&amp;"*",各都道府県の状況!$A:$I,F$3,FALSE), "※5", ""))), "")</f>
        <v>141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10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44089</v>
      </c>
      <c r="C20" s="19" t="s">
        <v>30</v>
      </c>
      <c r="D20" s="39">
        <f>IFERROR(INT(TRIM(SUBSTITUTE(VLOOKUP($A20&amp;"*",各都道府県の状況!$A:$I,D$3,FALSE), "※5", ""))), "")</f>
        <v>408</v>
      </c>
      <c r="E20" s="39">
        <f>IFERROR(INT(TRIM(SUBSTITUTE(VLOOKUP($A20&amp;"*",各都道府県の状況!$A:$I,E$3,FALSE), "※5", ""))), "")</f>
        <v>11173</v>
      </c>
      <c r="F20" s="39">
        <f>IFERROR(INT(TRIM(SUBSTITUTE(VLOOKUP($A20&amp;"*",各都道府県の状況!$A:$I,F$3,FALSE), "※5", ""))), "")</f>
        <v>370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13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44089</v>
      </c>
      <c r="C21" s="19" t="s">
        <v>31</v>
      </c>
      <c r="D21" s="39">
        <f>IFERROR(INT(TRIM(SUBSTITUTE(VLOOKUP($A21&amp;"*",各都道府県の状況!$A:$I,D$3,FALSE), "※5", ""))), "")</f>
        <v>736</v>
      </c>
      <c r="E21" s="39">
        <f>IFERROR(INT(TRIM(SUBSTITUTE(VLOOKUP($A21&amp;"*",各都道府県の状況!$A:$I,E$3,FALSE), "※5", ""))), "")</f>
        <v>11006</v>
      </c>
      <c r="F21" s="39">
        <f>IFERROR(INT(TRIM(SUBSTITUTE(VLOOKUP($A21&amp;"*",各都道府県の状況!$A:$I,F$3,FALSE), "※5", ""))), "")</f>
        <v>621</v>
      </c>
      <c r="G21" s="39">
        <f>IFERROR(INT(TRIM(SUBSTITUTE(VLOOKUP($A21&amp;"*",各都道府県の状況!$A:$I,G$3,FALSE), "※5", ""))), "")</f>
        <v>43</v>
      </c>
      <c r="H21" s="39">
        <f>IFERROR(INT(TRIM(SUBSTITUTE(VLOOKUP($A21&amp;"*",各都道府県の状況!$A:$I,H$3,FALSE), "※5", ""))), "")</f>
        <v>72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44089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9284</v>
      </c>
      <c r="F22" s="39">
        <f>IFERROR(INT(TRIM(SUBSTITUTE(VLOOKUP($A22&amp;"*",各都道府県の状況!$A:$I,F$3,FALSE), "※5", ""))), "")</f>
        <v>210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24</v>
      </c>
      <c r="I22" s="39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24" t="s">
        <v>247</v>
      </c>
      <c r="B23" s="27">
        <f t="shared" si="0"/>
        <v>44089</v>
      </c>
      <c r="C23" s="19" t="s">
        <v>33</v>
      </c>
      <c r="D23" s="39">
        <f>IFERROR(INT(TRIM(SUBSTITUTE(VLOOKUP($A23&amp;"*",各都道府県の状況!$A:$I,D$3,FALSE), "※5", ""))), "")</f>
        <v>179</v>
      </c>
      <c r="E23" s="39">
        <f>IFERROR(INT(TRIM(SUBSTITUTE(VLOOKUP($A23&amp;"*",各都道府県の状況!$A:$I,E$3,FALSE), "※5", ""))), "")</f>
        <v>10135</v>
      </c>
      <c r="F23" s="39">
        <f>IFERROR(INT(TRIM(SUBSTITUTE(VLOOKUP($A23&amp;"*",各都道府県の状況!$A:$I,F$3,FALSE), "※5", ""))), "")</f>
        <v>165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9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44089</v>
      </c>
      <c r="C24" s="19" t="s">
        <v>34</v>
      </c>
      <c r="D24" s="39">
        <f>IFERROR(INT(TRIM(SUBSTITUTE(VLOOKUP($A24&amp;"*",各都道府県の状況!$A:$I,D$3,FALSE), "※5", ""))), "")</f>
        <v>297</v>
      </c>
      <c r="E24" s="39">
        <f>IFERROR(INT(TRIM(SUBSTITUTE(VLOOKUP($A24&amp;"*",各都道府県の状況!$A:$I,E$3,FALSE), "※5", ""))), "")</f>
        <v>17391</v>
      </c>
      <c r="F24" s="39">
        <f>IFERROR(INT(TRIM(SUBSTITUTE(VLOOKUP($A24&amp;"*",各都道府県の状況!$A:$I,F$3,FALSE), "※5", ""))), "")</f>
        <v>285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44089</v>
      </c>
      <c r="C25" s="19" t="s">
        <v>35</v>
      </c>
      <c r="D25" s="39">
        <f>IFERROR(INT(TRIM(SUBSTITUTE(VLOOKUP($A25&amp;"*",各都道府県の状況!$A:$I,D$3,FALSE), "※5", ""))), "")</f>
        <v>596</v>
      </c>
      <c r="E25" s="39">
        <f>IFERROR(INT(TRIM(SUBSTITUTE(VLOOKUP($A25&amp;"*",各都道府県の状況!$A:$I,E$3,FALSE), "※5", ""))), "")</f>
        <v>20367</v>
      </c>
      <c r="F25" s="39">
        <f>IFERROR(INT(TRIM(SUBSTITUTE(VLOOKUP($A25&amp;"*",各都道府県の状況!$A:$I,F$3,FALSE), "※5", ""))), "")</f>
        <v>548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38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44089</v>
      </c>
      <c r="C26" s="19" t="s">
        <v>36</v>
      </c>
      <c r="D26" s="39">
        <f>IFERROR(INT(TRIM(SUBSTITUTE(VLOOKUP($A26&amp;"*",各都道府県の状況!$A:$I,D$3,FALSE), "※5", ""))), "")</f>
        <v>506</v>
      </c>
      <c r="E26" s="39">
        <f>IFERROR(INT(TRIM(SUBSTITUTE(VLOOKUP($A26&amp;"*",各都道府県の状況!$A:$I,E$3,FALSE), "※5", ""))), "")</f>
        <v>30514</v>
      </c>
      <c r="F26" s="39">
        <f>IFERROR(INT(TRIM(SUBSTITUTE(VLOOKUP($A26&amp;"*",各都道府県の状況!$A:$I,F$3,FALSE), "※5", ""))), "")</f>
        <v>488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17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44089</v>
      </c>
      <c r="C27" s="19" t="s">
        <v>37</v>
      </c>
      <c r="D27" s="39">
        <f>IFERROR(INT(TRIM(SUBSTITUTE(VLOOKUP($A27&amp;"*",各都道府県の状況!$A:$I,D$3,FALSE), "※5", ""))), "")</f>
        <v>4920</v>
      </c>
      <c r="E27" s="39">
        <f>IFERROR(INT(TRIM(SUBSTITUTE(VLOOKUP($A27&amp;"*",各都道府県の状況!$A:$I,E$3,FALSE), "※5", ""))), "")</f>
        <v>64208</v>
      </c>
      <c r="F27" s="39">
        <f>IFERROR(INT(TRIM(SUBSTITUTE(VLOOKUP($A27&amp;"*",各都道府県の状況!$A:$I,F$3,FALSE), "※5", ""))), "")</f>
        <v>4452</v>
      </c>
      <c r="G27" s="39">
        <f>IFERROR(INT(TRIM(SUBSTITUTE(VLOOKUP($A27&amp;"*",各都道府県の状況!$A:$I,G$3,FALSE), "※5", ""))), "")</f>
        <v>76</v>
      </c>
      <c r="H27" s="39">
        <f>IFERROR(INT(TRIM(SUBSTITUTE(VLOOKUP($A27&amp;"*",各都道府県の状況!$A:$I,H$3,FALSE), "※5", ""))), "")</f>
        <v>392</v>
      </c>
      <c r="I27" s="39">
        <f>IFERROR(INT(TRIM(SUBSTITUTE(VLOOKUP($A27&amp;"*",各都道府県の状況!$A:$I,I$3,FALSE), "※5", ""))), "")</f>
        <v>19</v>
      </c>
    </row>
    <row r="28" spans="1:9" x14ac:dyDescent="0.55000000000000004">
      <c r="A28" s="24" t="s">
        <v>252</v>
      </c>
      <c r="B28" s="26">
        <f t="shared" si="0"/>
        <v>44089</v>
      </c>
      <c r="C28" s="28" t="s">
        <v>38</v>
      </c>
      <c r="D28" s="39">
        <f>IFERROR(INT(TRIM(SUBSTITUTE(VLOOKUP($A28&amp;"*",各都道府県の状況!$A:$I,D$3,FALSE), "※5", ""))), "")</f>
        <v>463</v>
      </c>
      <c r="E28" s="39">
        <f>IFERROR(INT(TRIM(SUBSTITUTE(VLOOKUP($A28&amp;"*",各都道府県の状況!$A:$I,E$3,FALSE), "※5", ""))), "")</f>
        <v>11312</v>
      </c>
      <c r="F28" s="39">
        <f>IFERROR(INT(TRIM(SUBSTITUTE(VLOOKUP($A28&amp;"*",各都道府県の状況!$A:$I,F$3,FALSE), "※5", ""))), "")</f>
        <v>374</v>
      </c>
      <c r="G28" s="39">
        <f>IFERROR(INT(TRIM(SUBSTITUTE(VLOOKUP($A28&amp;"*",各都道府県の状況!$A:$I,G$3,FALSE), "※5", ""))), "")</f>
        <v>5</v>
      </c>
      <c r="H28" s="39">
        <f>IFERROR(INT(TRIM(SUBSTITUTE(VLOOKUP($A28&amp;"*",各都道府県の状況!$A:$I,H$3,FALSE), "※5", ""))), "")</f>
        <v>84</v>
      </c>
      <c r="I28" s="39">
        <f>IFERROR(INT(TRIM(SUBSTITUTE(VLOOKUP($A28&amp;"*",各都道府県の状況!$A:$I,I$3,FALSE), "※5", ""))), "")</f>
        <v>1</v>
      </c>
    </row>
    <row r="29" spans="1:9" x14ac:dyDescent="0.55000000000000004">
      <c r="A29" s="24" t="s">
        <v>253</v>
      </c>
      <c r="B29" s="27">
        <f t="shared" si="0"/>
        <v>44089</v>
      </c>
      <c r="C29" s="19" t="s">
        <v>39</v>
      </c>
      <c r="D29" s="39">
        <f>IFERROR(INT(TRIM(SUBSTITUTE(VLOOKUP($A29&amp;"*",各都道府県の状況!$A:$I,D$3,FALSE), "※5", ""))), "")</f>
        <v>472</v>
      </c>
      <c r="E29" s="39">
        <f>IFERROR(INT(TRIM(SUBSTITUTE(VLOOKUP($A29&amp;"*",各都道府県の状況!$A:$I,E$3,FALSE), "※5", ""))), "")</f>
        <v>10726</v>
      </c>
      <c r="F29" s="39">
        <f>IFERROR(INT(TRIM(SUBSTITUTE(VLOOKUP($A29&amp;"*",各都道府県の状況!$A:$I,F$3,FALSE), "※5", ""))), "")</f>
        <v>432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33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44089</v>
      </c>
      <c r="C30" s="19" t="s">
        <v>40</v>
      </c>
      <c r="D30" s="39">
        <f>IFERROR(INT(TRIM(SUBSTITUTE(VLOOKUP($A30&amp;"*",各都道府県の状況!$A:$I,D$3,FALSE), "※5", ""))), "")</f>
        <v>1628</v>
      </c>
      <c r="E30" s="39">
        <f>IFERROR(INT(TRIM(SUBSTITUTE(VLOOKUP($A30&amp;"*",各都道府県の状況!$A:$I,E$3,FALSE), "※5", ""))), "")</f>
        <v>36834</v>
      </c>
      <c r="F30" s="39">
        <f>IFERROR(INT(TRIM(SUBSTITUTE(VLOOKUP($A30&amp;"*",各都道府県の状況!$A:$I,F$3,FALSE), "※5", ""))), "")</f>
        <v>1521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82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44089</v>
      </c>
      <c r="C31" s="19" t="s">
        <v>41</v>
      </c>
      <c r="D31" s="39">
        <f>IFERROR(INT(TRIM(SUBSTITUTE(VLOOKUP($A31&amp;"*",各都道府県の状況!$A:$I,D$3,FALSE), "※5", ""))), "")</f>
        <v>9725</v>
      </c>
      <c r="E31" s="39">
        <f>IFERROR(INT(TRIM(SUBSTITUTE(VLOOKUP($A31&amp;"*",各都道府県の状況!$A:$I,E$3,FALSE), "※5", ""))), "")</f>
        <v>161832</v>
      </c>
      <c r="F31" s="39">
        <f>IFERROR(INT(TRIM(SUBSTITUTE(VLOOKUP($A31&amp;"*",各都道府県の状況!$A:$I,F$3,FALSE), "※5", ""))), "")</f>
        <v>8700</v>
      </c>
      <c r="G31" s="39">
        <f>IFERROR(INT(TRIM(SUBSTITUTE(VLOOKUP($A31&amp;"*",各都道府県の状況!$A:$I,G$3,FALSE), "※5", ""))), "")</f>
        <v>186</v>
      </c>
      <c r="H31" s="39">
        <f>IFERROR(INT(TRIM(SUBSTITUTE(VLOOKUP($A31&amp;"*",各都道府県の状況!$A:$I,H$3,FALSE), "※5", ""))), "")</f>
        <v>830</v>
      </c>
      <c r="I31" s="39">
        <f>IFERROR(INT(TRIM(SUBSTITUTE(VLOOKUP($A31&amp;"*",各都道府県の状況!$A:$I,I$3,FALSE), "※5", ""))), "")</f>
        <v>35</v>
      </c>
    </row>
    <row r="32" spans="1:9" x14ac:dyDescent="0.55000000000000004">
      <c r="A32" s="24" t="s">
        <v>256</v>
      </c>
      <c r="B32" s="27">
        <f t="shared" si="0"/>
        <v>44089</v>
      </c>
      <c r="C32" s="19" t="s">
        <v>42</v>
      </c>
      <c r="D32" s="39">
        <f>IFERROR(INT(TRIM(SUBSTITUTE(VLOOKUP($A32&amp;"*",各都道府県の状況!$A:$I,D$3,FALSE), "※5", ""))), "")</f>
        <v>2478</v>
      </c>
      <c r="E32" s="39">
        <f>IFERROR(INT(TRIM(SUBSTITUTE(VLOOKUP($A32&amp;"*",各都道府県の状況!$A:$I,E$3,FALSE), "※5", ""))), "")</f>
        <v>50254</v>
      </c>
      <c r="F32" s="39">
        <f>IFERROR(INT(TRIM(SUBSTITUTE(VLOOKUP($A32&amp;"*",各都道府県の状況!$A:$I,F$3,FALSE), "※5", ""))), "")</f>
        <v>2299</v>
      </c>
      <c r="G32" s="39">
        <f>IFERROR(INT(TRIM(SUBSTITUTE(VLOOKUP($A32&amp;"*",各都道府県の状況!$A:$I,G$3,FALSE), "※5", ""))), "")</f>
        <v>55</v>
      </c>
      <c r="H32" s="39">
        <f>IFERROR(INT(TRIM(SUBSTITUTE(VLOOKUP($A32&amp;"*",各都道府県の状況!$A:$I,H$3,FALSE), "※5", ""))), "")</f>
        <v>124</v>
      </c>
      <c r="I32" s="39">
        <f>IFERROR(INT(TRIM(SUBSTITUTE(VLOOKUP($A32&amp;"*",各都道府県の状況!$A:$I,I$3,FALSE), "※5", ""))), "")</f>
        <v>9</v>
      </c>
    </row>
    <row r="33" spans="1:9" x14ac:dyDescent="0.55000000000000004">
      <c r="A33" s="24" t="s">
        <v>257</v>
      </c>
      <c r="B33" s="27">
        <f t="shared" si="0"/>
        <v>44089</v>
      </c>
      <c r="C33" s="19" t="s">
        <v>43</v>
      </c>
      <c r="D33" s="39">
        <f>IFERROR(INT(TRIM(SUBSTITUTE(VLOOKUP($A33&amp;"*",各都道府県の状況!$A:$I,D$3,FALSE), "※5", ""))), "")</f>
        <v>550</v>
      </c>
      <c r="E33" s="39">
        <f>IFERROR(INT(TRIM(SUBSTITUTE(VLOOKUP($A33&amp;"*",各都道府県の状況!$A:$I,E$3,FALSE), "※5", ""))), "")</f>
        <v>18672</v>
      </c>
      <c r="F33" s="39">
        <f>IFERROR(INT(TRIM(SUBSTITUTE(VLOOKUP($A33&amp;"*",各都道府県の状況!$A:$I,F$3,FALSE), "※5", ""))), "")</f>
        <v>520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21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44089</v>
      </c>
      <c r="C34" s="19" t="s">
        <v>44</v>
      </c>
      <c r="D34" s="39">
        <f>IFERROR(INT(TRIM(SUBSTITUTE(VLOOKUP($A34&amp;"*",各都道府県の状況!$A:$I,D$3,FALSE), "※5", ""))), "")</f>
        <v>236</v>
      </c>
      <c r="E34" s="39">
        <f>IFERROR(INT(TRIM(SUBSTITUTE(VLOOKUP($A34&amp;"*",各都道府県の状況!$A:$I,E$3,FALSE), "※5", ""))), "")</f>
        <v>8934</v>
      </c>
      <c r="F34" s="39">
        <f>IFERROR(INT(TRIM(SUBSTITUTE(VLOOKUP($A34&amp;"*",各都道府県の状況!$A:$I,F$3,FALSE), "※5", ""))), "")</f>
        <v>225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4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44089</v>
      </c>
      <c r="C35" s="19" t="s">
        <v>45</v>
      </c>
      <c r="D35" s="39">
        <f>IFERROR(INT(TRIM(SUBSTITUTE(VLOOKUP($A35&amp;"*",各都道府県の状況!$A:$I,D$3,FALSE), "※5", ""))), "")</f>
        <v>34</v>
      </c>
      <c r="E35" s="39">
        <f>IFERROR(INT(TRIM(SUBSTITUTE(VLOOKUP($A35&amp;"*",各都道府県の状況!$A:$I,E$3,FALSE), "※5", ""))), "")</f>
        <v>4781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44089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5236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44089</v>
      </c>
      <c r="C37" s="19" t="s">
        <v>47</v>
      </c>
      <c r="D37" s="39">
        <f>IFERROR(INT(TRIM(SUBSTITUTE(VLOOKUP($A37&amp;"*",各都道府県の状況!$A:$I,D$3,FALSE), "※5", ""))), "")</f>
        <v>147</v>
      </c>
      <c r="E37" s="39">
        <f>IFERROR(INT(TRIM(SUBSTITUTE(VLOOKUP($A37&amp;"*",各都道府県の状況!$A:$I,E$3,FALSE), "※5", ""))), "")</f>
        <v>7511</v>
      </c>
      <c r="F37" s="39">
        <f>IFERROR(INT(TRIM(SUBSTITUTE(VLOOKUP($A37&amp;"*",各都道府県の状況!$A:$I,F$3,FALSE), "※5", ""))), "")</f>
        <v>145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44089</v>
      </c>
      <c r="C38" s="19" t="s">
        <v>48</v>
      </c>
      <c r="D38" s="39">
        <f>IFERROR(INT(TRIM(SUBSTITUTE(VLOOKUP($A38&amp;"*",各都道府県の状況!$A:$I,D$3,FALSE), "※5", ""))), "")</f>
        <v>472</v>
      </c>
      <c r="E38" s="39">
        <f>IFERROR(INT(TRIM(SUBSTITUTE(VLOOKUP($A38&amp;"*",各都道府県の状況!$A:$I,E$3,FALSE), "※5", ""))), "")</f>
        <v>19041</v>
      </c>
      <c r="F38" s="39">
        <f>IFERROR(INT(TRIM(SUBSTITUTE(VLOOKUP($A38&amp;"*",各都道府県の状況!$A:$I,F$3,FALSE), "※5", ""))), "")</f>
        <v>456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13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44089</v>
      </c>
      <c r="C39" s="19" t="s">
        <v>49</v>
      </c>
      <c r="D39" s="39">
        <f>IFERROR(INT(TRIM(SUBSTITUTE(VLOOKUP($A39&amp;"*",各都道府県の状況!$A:$I,D$3,FALSE), "※5", ""))), "")</f>
        <v>194</v>
      </c>
      <c r="E39" s="39">
        <f>IFERROR(INT(TRIM(SUBSTITUTE(VLOOKUP($A39&amp;"*",各都道府県の状況!$A:$I,E$3,FALSE), "※5", ""))), "")</f>
        <v>8359</v>
      </c>
      <c r="F39" s="39">
        <f>IFERROR(INT(TRIM(SUBSTITUTE(VLOOKUP($A39&amp;"*",各都道府県の状況!$A:$I,F$3,FALSE), "※5", ""))), "")</f>
        <v>168</v>
      </c>
      <c r="G39" s="39">
        <f>IFERROR(INT(TRIM(SUBSTITUTE(VLOOKUP($A39&amp;"*",各都道府県の状況!$A:$I,G$3,FALSE), "※5", ""))), "")</f>
        <v>1</v>
      </c>
      <c r="H39" s="39">
        <f>IFERROR(INT(TRIM(SUBSTITUTE(VLOOKUP($A39&amp;"*",各都道府県の状況!$A:$I,H$3,FALSE), "※5", ""))), "")</f>
        <v>25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44089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6662</v>
      </c>
      <c r="F40" s="39">
        <f>IFERROR(INT(TRIM(SUBSTITUTE(VLOOKUP($A40&amp;"*",各都道府県の状況!$A:$I,F$3,FALSE), "※5", ""))), "")</f>
        <v>97</v>
      </c>
      <c r="G40" s="39">
        <f>IFERROR(INT(TRIM(SUBSTITUTE(VLOOKUP($A40&amp;"*",各都道府県の状況!$A:$I,G$3,FALSE), "※5", ""))), "")</f>
        <v>8</v>
      </c>
      <c r="H40" s="39">
        <f>IFERROR(INT(TRIM(SUBSTITUTE(VLOOKUP($A40&amp;"*",各都道府県の状況!$A:$I,H$3,FALSE), "※5", ""))), "")</f>
        <v>39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44089</v>
      </c>
      <c r="C41" s="19" t="s">
        <v>51</v>
      </c>
      <c r="D41" s="39">
        <f>IFERROR(INT(TRIM(SUBSTITUTE(VLOOKUP($A41&amp;"*",各都道府県の状況!$A:$I,D$3,FALSE), "※5", ""))), "")</f>
        <v>92</v>
      </c>
      <c r="E41" s="39">
        <f>IFERROR(INT(TRIM(SUBSTITUTE(VLOOKUP($A41&amp;"*",各都道府県の状況!$A:$I,E$3,FALSE), "※5", ""))), "")</f>
        <v>9636</v>
      </c>
      <c r="F41" s="39">
        <f>IFERROR(INT(TRIM(SUBSTITUTE(VLOOKUP($A41&amp;"*",各都道府県の状況!$A:$I,F$3,FALSE), "※5", ""))), "")</f>
        <v>78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12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44089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3945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44089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3319</v>
      </c>
      <c r="F43" s="39">
        <f>IFERROR(INT(TRIM(SUBSTITUTE(VLOOKUP($A43&amp;"*",各都道府県の状況!$A:$I,F$3,FALSE), "※5", ""))), "")</f>
        <v>126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7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44089</v>
      </c>
      <c r="C44" s="19" t="s">
        <v>53</v>
      </c>
      <c r="D44" s="39">
        <f>IFERROR(INT(TRIM(SUBSTITUTE(VLOOKUP($A44&amp;"*",各都道府県の状況!$A:$I,D$3,FALSE), "※5", ""))), "")</f>
        <v>4948</v>
      </c>
      <c r="E44" s="39">
        <f>IFERROR(INT(TRIM(SUBSTITUTE(VLOOKUP($A44&amp;"*",各都道府県の状況!$A:$I,E$3,FALSE), "※5", ""))), "")</f>
        <v>44991</v>
      </c>
      <c r="F44" s="39">
        <f>IFERROR(INT(TRIM(SUBSTITUTE(VLOOKUP($A44&amp;"*",各都道府県の状況!$A:$I,F$3,FALSE), "※5", ""))), "")</f>
        <v>4513</v>
      </c>
      <c r="G44" s="39">
        <f>IFERROR(INT(TRIM(SUBSTITUTE(VLOOKUP($A44&amp;"*",各都道府県の状況!$A:$I,G$3,FALSE), "※5", ""))), "")</f>
        <v>80</v>
      </c>
      <c r="H44" s="39">
        <f>IFERROR(INT(TRIM(SUBSTITUTE(VLOOKUP($A44&amp;"*",各都道府県の状況!$A:$I,H$3,FALSE), "※5", ""))), "")</f>
        <v>355</v>
      </c>
      <c r="I44" s="39">
        <f>IFERROR(INT(TRIM(SUBSTITUTE(VLOOKUP($A44&amp;"*",各都道府県の状況!$A:$I,I$3,FALSE), "※5", ""))), "")</f>
        <v>13</v>
      </c>
    </row>
    <row r="45" spans="1:9" x14ac:dyDescent="0.55000000000000004">
      <c r="A45" s="24" t="s">
        <v>267</v>
      </c>
      <c r="B45" s="27">
        <f t="shared" si="0"/>
        <v>44089</v>
      </c>
      <c r="C45" s="19" t="s">
        <v>54</v>
      </c>
      <c r="D45" s="39">
        <f>IFERROR(INT(TRIM(SUBSTITUTE(VLOOKUP($A45&amp;"*",各都道府県の状況!$A:$I,D$3,FALSE), "※5", ""))), "")</f>
        <v>244</v>
      </c>
      <c r="E45" s="39">
        <f>IFERROR(INT(TRIM(SUBSTITUTE(VLOOKUP($A45&amp;"*",各都道府県の状況!$A:$I,E$3,FALSE), "※5", ""))), "")</f>
        <v>5567</v>
      </c>
      <c r="F45" s="39">
        <f>IFERROR(INT(TRIM(SUBSTITUTE(VLOOKUP($A45&amp;"*",各都道府県の状況!$A:$I,F$3,FALSE), "※5", ""))), "")</f>
        <v>240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44089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16671</v>
      </c>
      <c r="F46" s="39">
        <f>IFERROR(INT(TRIM(SUBSTITUTE(VLOOKUP($A46&amp;"*",各都道府県の状況!$A:$I,F$3,FALSE), "※5", ""))), "")</f>
        <v>225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8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44089</v>
      </c>
      <c r="C47" s="19" t="s">
        <v>56</v>
      </c>
      <c r="D47" s="39">
        <f>IFERROR(INT(TRIM(SUBSTITUTE(VLOOKUP($A47&amp;"*",各都道府県の状況!$A:$I,D$3,FALSE), "※5", ""))), "")</f>
        <v>570</v>
      </c>
      <c r="E47" s="39">
        <f>IFERROR(INT(TRIM(SUBSTITUTE(VLOOKUP($A47&amp;"*",各都道府県の状況!$A:$I,E$3,FALSE), "※5", ""))), "")</f>
        <v>13039</v>
      </c>
      <c r="F47" s="39">
        <f>IFERROR(INT(TRIM(SUBSTITUTE(VLOOKUP($A47&amp;"*",各都道府県の状況!$A:$I,F$3,FALSE), "※5", ""))), "")</f>
        <v>523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36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44089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14821</v>
      </c>
      <c r="F48" s="39">
        <f>IFERROR(INT(TRIM(SUBSTITUTE(VLOOKUP($A48&amp;"*",各都道府県の状況!$A:$I,F$3,FALSE), "※5", ""))), "")</f>
        <v>148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8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44089</v>
      </c>
      <c r="C49" s="19" t="s">
        <v>58</v>
      </c>
      <c r="D49" s="39">
        <f>IFERROR(INT(TRIM(SUBSTITUTE(VLOOKUP($A49&amp;"*",各都道府県の状況!$A:$I,D$3,FALSE), "※5", ""))), "")</f>
        <v>343</v>
      </c>
      <c r="E49" s="39">
        <f>IFERROR(INT(TRIM(SUBSTITUTE(VLOOKUP($A49&amp;"*",各都道府県の状況!$A:$I,E$3,FALSE), "※5", ""))), "")</f>
        <v>8383</v>
      </c>
      <c r="F49" s="39">
        <f>IFERROR(INT(TRIM(SUBSTITUTE(VLOOKUP($A49&amp;"*",各都道府県の状況!$A:$I,F$3,FALSE), "※5", ""))), "")</f>
        <v>335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8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44089</v>
      </c>
      <c r="C50" s="19" t="s">
        <v>59</v>
      </c>
      <c r="D50" s="39">
        <f>IFERROR(INT(TRIM(SUBSTITUTE(VLOOKUP($A50&amp;"*",各都道府県の状況!$A:$I,D$3,FALSE), "※5", ""))), "")</f>
        <v>373</v>
      </c>
      <c r="E50" s="39">
        <f>IFERROR(INT(TRIM(SUBSTITUTE(VLOOKUP($A50&amp;"*",各都道府県の状況!$A:$I,E$3,FALSE), "※5", ""))), "")</f>
        <v>17314</v>
      </c>
      <c r="F50" s="39">
        <f>IFERROR(INT(TRIM(SUBSTITUTE(VLOOKUP($A50&amp;"*",各都道府県の状況!$A:$I,F$3,FALSE), "※5", ""))), "")</f>
        <v>372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7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44089</v>
      </c>
      <c r="C51" s="19" t="s">
        <v>60</v>
      </c>
      <c r="D51" s="39">
        <f>IFERROR(INT(TRIM(SUBSTITUTE(VLOOKUP($A51&amp;"*",各都道府県の状況!$A:$I,D$3,FALSE), "※5", ""))), "")</f>
        <v>2297</v>
      </c>
      <c r="E51" s="39">
        <f>IFERROR(INT(TRIM(SUBSTITUTE(VLOOKUP($A51&amp;"*",各都道府県の状況!$A:$I,E$3,FALSE), "※5", ""))), "")</f>
        <v>33812</v>
      </c>
      <c r="F51" s="39">
        <f>IFERROR(INT(TRIM(SUBSTITUTE(VLOOKUP($A51&amp;"*",各都道府県の状況!$A:$I,F$3,FALSE), "※5", ""))), "")</f>
        <v>2074</v>
      </c>
      <c r="G51" s="39">
        <f>IFERROR(INT(TRIM(SUBSTITUTE(VLOOKUP($A51&amp;"*",各都道府県の状況!$A:$I,G$3,FALSE), "※5", ""))), "")</f>
        <v>45</v>
      </c>
      <c r="H51" s="39">
        <f>IFERROR(INT(TRIM(SUBSTITUTE(VLOOKUP($A51&amp;"*",各都道府県の状況!$A:$I,H$3,FALSE), "※5", ""))), "")</f>
        <v>182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1884</v>
      </c>
      <c r="D6" s="44">
        <v>50149</v>
      </c>
      <c r="E6" s="45">
        <v>61</v>
      </c>
      <c r="F6" s="45">
        <v>2</v>
      </c>
      <c r="G6" s="44">
        <v>1717</v>
      </c>
      <c r="H6" s="45">
        <v>106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2227</v>
      </c>
      <c r="E7" s="45">
        <v>2</v>
      </c>
      <c r="F7" s="45">
        <v>0</v>
      </c>
      <c r="G7" s="45">
        <v>32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3745</v>
      </c>
      <c r="E8" s="45">
        <v>1</v>
      </c>
      <c r="F8" s="45">
        <v>0</v>
      </c>
      <c r="G8" s="45">
        <v>22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313</v>
      </c>
      <c r="D9" s="44">
        <v>8995</v>
      </c>
      <c r="E9" s="45">
        <v>74</v>
      </c>
      <c r="F9" s="45">
        <v>0</v>
      </c>
      <c r="G9" s="45">
        <v>237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51</v>
      </c>
      <c r="D10" s="44">
        <v>1868</v>
      </c>
      <c r="E10" s="45">
        <v>1</v>
      </c>
      <c r="F10" s="45">
        <v>0</v>
      </c>
      <c r="G10" s="45">
        <v>50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5006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214</v>
      </c>
      <c r="D12" s="44">
        <v>17489</v>
      </c>
      <c r="E12" s="45">
        <v>45</v>
      </c>
      <c r="F12" s="45">
        <v>1</v>
      </c>
      <c r="G12" s="45">
        <v>169</v>
      </c>
      <c r="H12" s="45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616</v>
      </c>
      <c r="D13" s="44">
        <v>11796</v>
      </c>
      <c r="E13" s="45">
        <v>50</v>
      </c>
      <c r="F13" s="45">
        <v>5</v>
      </c>
      <c r="G13" s="45">
        <v>550</v>
      </c>
      <c r="H13" s="45">
        <v>16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368</v>
      </c>
      <c r="D14" s="44">
        <v>25993</v>
      </c>
      <c r="E14" s="45">
        <v>47</v>
      </c>
      <c r="F14" s="45">
        <v>2</v>
      </c>
      <c r="G14" s="45">
        <v>304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567</v>
      </c>
      <c r="D15" s="44">
        <v>17931</v>
      </c>
      <c r="E15" s="45">
        <v>89</v>
      </c>
      <c r="F15" s="45">
        <v>1</v>
      </c>
      <c r="G15" s="45">
        <v>445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4320</v>
      </c>
      <c r="D16" s="44">
        <v>127974</v>
      </c>
      <c r="E16" s="45">
        <v>304</v>
      </c>
      <c r="F16" s="45">
        <v>7</v>
      </c>
      <c r="G16" s="44">
        <v>3919</v>
      </c>
      <c r="H16" s="45">
        <v>97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3446</v>
      </c>
      <c r="D17" s="44">
        <v>68574</v>
      </c>
      <c r="E17" s="45">
        <v>300</v>
      </c>
      <c r="F17" s="45">
        <v>7</v>
      </c>
      <c r="G17" s="44">
        <v>3079</v>
      </c>
      <c r="H17" s="45">
        <v>67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23274</v>
      </c>
      <c r="D18" s="44">
        <v>392220</v>
      </c>
      <c r="E18" s="44">
        <v>2285</v>
      </c>
      <c r="F18" s="45">
        <v>21</v>
      </c>
      <c r="G18" s="44">
        <v>20603</v>
      </c>
      <c r="H18" s="45">
        <v>386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6012</v>
      </c>
      <c r="D19" s="44">
        <v>132257</v>
      </c>
      <c r="E19" s="45">
        <v>597</v>
      </c>
      <c r="F19" s="45">
        <v>32</v>
      </c>
      <c r="G19" s="44">
        <v>5285</v>
      </c>
      <c r="H19" s="45">
        <v>130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151</v>
      </c>
      <c r="D20" s="44">
        <v>14070</v>
      </c>
      <c r="E20" s="45">
        <v>10</v>
      </c>
      <c r="F20" s="45">
        <v>1</v>
      </c>
      <c r="G20" s="45">
        <v>141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408</v>
      </c>
      <c r="D21" s="44">
        <v>11173</v>
      </c>
      <c r="E21" s="45">
        <v>13</v>
      </c>
      <c r="F21" s="45">
        <v>0</v>
      </c>
      <c r="G21" s="45">
        <v>370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736</v>
      </c>
      <c r="D22" s="44">
        <v>11006</v>
      </c>
      <c r="E22" s="45">
        <v>72</v>
      </c>
      <c r="F22" s="45">
        <v>0</v>
      </c>
      <c r="G22" s="45">
        <v>621</v>
      </c>
      <c r="H22" s="45">
        <v>43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9284</v>
      </c>
      <c r="E23" s="45">
        <v>24</v>
      </c>
      <c r="F23" s="45">
        <v>4</v>
      </c>
      <c r="G23" s="45">
        <v>210</v>
      </c>
      <c r="H23" s="45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179</v>
      </c>
      <c r="D24" s="44">
        <v>10135</v>
      </c>
      <c r="E24" s="45">
        <v>9</v>
      </c>
      <c r="F24" s="45">
        <v>2</v>
      </c>
      <c r="G24" s="45">
        <v>165</v>
      </c>
      <c r="H24" s="45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297</v>
      </c>
      <c r="D25" s="44">
        <v>17391</v>
      </c>
      <c r="E25" s="45">
        <v>17</v>
      </c>
      <c r="F25" s="45">
        <v>0</v>
      </c>
      <c r="G25" s="45">
        <v>285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596</v>
      </c>
      <c r="D26" s="44">
        <v>20367</v>
      </c>
      <c r="E26" s="45">
        <v>38</v>
      </c>
      <c r="F26" s="45">
        <v>1</v>
      </c>
      <c r="G26" s="45">
        <v>548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506</v>
      </c>
      <c r="D27" s="44">
        <v>30514</v>
      </c>
      <c r="E27" s="45">
        <v>17</v>
      </c>
      <c r="F27" s="45">
        <v>1</v>
      </c>
      <c r="G27" s="45">
        <v>488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4920</v>
      </c>
      <c r="D28" s="44">
        <v>64208</v>
      </c>
      <c r="E28" s="45">
        <v>392</v>
      </c>
      <c r="F28" s="45">
        <v>19</v>
      </c>
      <c r="G28" s="44">
        <v>4452</v>
      </c>
      <c r="H28" s="45">
        <v>76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463</v>
      </c>
      <c r="D29" s="44">
        <v>11312</v>
      </c>
      <c r="E29" s="45">
        <v>84</v>
      </c>
      <c r="F29" s="45">
        <v>1</v>
      </c>
      <c r="G29" s="45">
        <v>374</v>
      </c>
      <c r="H29" s="45">
        <v>5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472</v>
      </c>
      <c r="D30" s="44">
        <v>10726</v>
      </c>
      <c r="E30" s="45">
        <v>33</v>
      </c>
      <c r="F30" s="45">
        <v>0</v>
      </c>
      <c r="G30" s="45">
        <v>432</v>
      </c>
      <c r="H30" s="45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1628</v>
      </c>
      <c r="D31" s="44">
        <v>36834</v>
      </c>
      <c r="E31" s="45">
        <v>82</v>
      </c>
      <c r="F31" s="45">
        <v>1</v>
      </c>
      <c r="G31" s="44">
        <v>1521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9725</v>
      </c>
      <c r="D32" s="44">
        <v>161832</v>
      </c>
      <c r="E32" s="45">
        <v>830</v>
      </c>
      <c r="F32" s="45">
        <v>35</v>
      </c>
      <c r="G32" s="44">
        <v>8700</v>
      </c>
      <c r="H32" s="45">
        <v>186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2478</v>
      </c>
      <c r="D33" s="44">
        <v>50254</v>
      </c>
      <c r="E33" s="45">
        <v>124</v>
      </c>
      <c r="F33" s="45">
        <v>9</v>
      </c>
      <c r="G33" s="44">
        <v>2299</v>
      </c>
      <c r="H33" s="45">
        <v>55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550</v>
      </c>
      <c r="D34" s="44">
        <v>18672</v>
      </c>
      <c r="E34" s="45">
        <v>21</v>
      </c>
      <c r="F34" s="45">
        <v>1</v>
      </c>
      <c r="G34" s="45">
        <v>520</v>
      </c>
      <c r="H34" s="45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236</v>
      </c>
      <c r="D35" s="44">
        <v>8934</v>
      </c>
      <c r="E35" s="45">
        <v>4</v>
      </c>
      <c r="F35" s="45">
        <v>0</v>
      </c>
      <c r="G35" s="45">
        <v>225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34</v>
      </c>
      <c r="D36" s="44">
        <v>4781</v>
      </c>
      <c r="E36" s="45">
        <v>12</v>
      </c>
      <c r="F36" s="45">
        <v>0</v>
      </c>
      <c r="G36" s="45">
        <v>22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137</v>
      </c>
      <c r="D37" s="44">
        <v>5236</v>
      </c>
      <c r="E37" s="45">
        <v>0</v>
      </c>
      <c r="F37" s="45">
        <v>0</v>
      </c>
      <c r="G37" s="45">
        <v>137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147</v>
      </c>
      <c r="D38" s="44">
        <v>7511</v>
      </c>
      <c r="E38" s="45">
        <v>1</v>
      </c>
      <c r="F38" s="46" t="s">
        <v>335</v>
      </c>
      <c r="G38" s="45">
        <v>145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472</v>
      </c>
      <c r="D39" s="44">
        <v>19041</v>
      </c>
      <c r="E39" s="45">
        <v>13</v>
      </c>
      <c r="F39" s="45">
        <v>0</v>
      </c>
      <c r="G39" s="45">
        <v>456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194</v>
      </c>
      <c r="D40" s="44">
        <v>8359</v>
      </c>
      <c r="E40" s="45">
        <v>25</v>
      </c>
      <c r="F40" s="45">
        <v>1</v>
      </c>
      <c r="G40" s="45">
        <v>168</v>
      </c>
      <c r="H40" s="45">
        <v>1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147</v>
      </c>
      <c r="D41" s="44">
        <v>6662</v>
      </c>
      <c r="E41" s="45">
        <v>39</v>
      </c>
      <c r="F41" s="45">
        <v>1</v>
      </c>
      <c r="G41" s="45">
        <v>97</v>
      </c>
      <c r="H41" s="45">
        <v>8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92</v>
      </c>
      <c r="D42" s="44">
        <v>9636</v>
      </c>
      <c r="E42" s="45">
        <v>12</v>
      </c>
      <c r="F42" s="45">
        <v>0</v>
      </c>
      <c r="G42" s="45">
        <v>78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3945</v>
      </c>
      <c r="E43" s="45">
        <v>1</v>
      </c>
      <c r="F43" s="45">
        <v>0</v>
      </c>
      <c r="G43" s="45">
        <v>107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137</v>
      </c>
      <c r="D44" s="44">
        <v>3319</v>
      </c>
      <c r="E44" s="45">
        <v>7</v>
      </c>
      <c r="F44" s="45">
        <v>0</v>
      </c>
      <c r="G44" s="45">
        <v>126</v>
      </c>
      <c r="H44" s="45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4948</v>
      </c>
      <c r="D45" s="44">
        <v>44991</v>
      </c>
      <c r="E45" s="45">
        <v>355</v>
      </c>
      <c r="F45" s="45">
        <v>13</v>
      </c>
      <c r="G45" s="44">
        <v>4513</v>
      </c>
      <c r="H45" s="45">
        <v>80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244</v>
      </c>
      <c r="D46" s="44">
        <v>5567</v>
      </c>
      <c r="E46" s="45">
        <v>4</v>
      </c>
      <c r="F46" s="45">
        <v>0</v>
      </c>
      <c r="G46" s="45">
        <v>240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236</v>
      </c>
      <c r="D47" s="44">
        <v>16671</v>
      </c>
      <c r="E47" s="45">
        <v>8</v>
      </c>
      <c r="F47" s="45">
        <v>0</v>
      </c>
      <c r="G47" s="45">
        <v>225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570</v>
      </c>
      <c r="D48" s="44">
        <v>13039</v>
      </c>
      <c r="E48" s="45">
        <v>36</v>
      </c>
      <c r="F48" s="45">
        <v>0</v>
      </c>
      <c r="G48" s="45">
        <v>523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14821</v>
      </c>
      <c r="E49" s="45">
        <v>8</v>
      </c>
      <c r="F49" s="45">
        <v>0</v>
      </c>
      <c r="G49" s="45">
        <v>148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343</v>
      </c>
      <c r="D50" s="44">
        <v>8383</v>
      </c>
      <c r="E50" s="45">
        <v>8</v>
      </c>
      <c r="F50" s="45">
        <v>0</v>
      </c>
      <c r="G50" s="45">
        <v>335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373</v>
      </c>
      <c r="D51" s="44">
        <v>17314</v>
      </c>
      <c r="E51" s="45">
        <v>7</v>
      </c>
      <c r="F51" s="45">
        <v>1</v>
      </c>
      <c r="G51" s="45">
        <v>372</v>
      </c>
      <c r="H51" s="45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2297</v>
      </c>
      <c r="D52" s="44">
        <v>33812</v>
      </c>
      <c r="E52" s="45">
        <v>182</v>
      </c>
      <c r="F52" s="45">
        <v>8</v>
      </c>
      <c r="G52" s="44">
        <v>2074</v>
      </c>
      <c r="H52" s="45">
        <v>45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75582</v>
      </c>
      <c r="D54" s="44">
        <v>1576024</v>
      </c>
      <c r="E54" s="44">
        <v>6346</v>
      </c>
      <c r="F54" s="45">
        <v>178</v>
      </c>
      <c r="G54" s="44">
        <v>67754</v>
      </c>
      <c r="H54" s="44">
        <v>1460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2020-09-16T13:04:06Z</dcterms:modified>
</cp:coreProperties>
</file>