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9768266D-970E-47A5-8619-BA39A34ADA76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<sst xmlns="http://schemas.openxmlformats.org/spreadsheetml/2006/main" count="18055" uniqueCount="342">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</sst>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 indent="1"/>
    </xf>
    <xf numFmtId="0" fontId="14" fillId="0" borderId="9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3"/>
    </xf>
    <xf numFmtId="0" fontId="14" fillId="0" borderId="1" xfId="0" applyFont="1" applyBorder="1" applyAlignment="1">
      <alignment horizontal="left" vertical="top" wrapText="1" inden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28"/>
  <sheetViews>
    <sheetView zoomScaleNormal="100" workbookViewId="0">
      <pane xSplit="1" ySplit="1" topLeftCell="B720" activePane="bottomRight" state="frozen"/>
      <selection activeCell="A10013" sqref="A10013"/>
      <selection pane="topRight" activeCell="A10013" sqref="A10013"/>
      <selection pane="bottomLeft" activeCell="A10013" sqref="A10013"/>
      <selection pane="bottomRight" activeCell="A10013" sqref="A1001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012"/>
  <sheetViews>
    <sheetView workbookViewId="0">
      <pane xSplit="1" ySplit="1" topLeftCell="B10006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013" sqref="A1001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44121</v>
      </c>
      <c r="B3" s="7" t="s">
        <v>6</v>
      </c>
      <c r="C3" s="7">
        <f>IF(C13="", "", C13)</f>
        <v>90979</v>
      </c>
      <c r="D3" s="7">
        <f>IF(B13="", "", B13)</f>
        <v>2174691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5205</v>
      </c>
      <c r="I3" s="7" t="str">
        <f>IF(I13="", "", I13)</f>
        <v/>
      </c>
      <c r="J3" s="7">
        <f t="shared" ref="J3:L3" si="1">IF(J13="", "", J13)</f>
        <v>148</v>
      </c>
      <c r="K3" s="7" t="str">
        <f t="shared" si="1"/>
        <v/>
      </c>
      <c r="L3" s="7" t="str">
        <f t="shared" si="1"/>
        <v/>
      </c>
      <c r="M3" s="7">
        <f>IF(N13="", "", N13)</f>
        <v>84088</v>
      </c>
      <c r="N3" s="7">
        <f>IF(O13="", "", O13)</f>
        <v>1660</v>
      </c>
    </row>
    <row r="4" spans="1:15" x14ac:dyDescent="0.55000000000000004">
      <c r="A4" s="6">
        <f t="shared" ref="A4:A5" si="2">DATE($B$9, $C$9, $D$9)</f>
        <v>44121</v>
      </c>
      <c r="B4" s="7" t="s">
        <v>7</v>
      </c>
      <c r="C4" s="7">
        <f t="shared" ref="C4:C5" si="3">IF(C14="", "", C14)</f>
        <v>1069</v>
      </c>
      <c r="D4" s="7">
        <f t="shared" ref="D4:D5" si="4">IF(B14="", "", B14)</f>
        <v>245523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927</v>
      </c>
      <c r="N4" s="7">
        <f t="shared" si="8"/>
        <v>1</v>
      </c>
    </row>
    <row r="5" spans="1:15" x14ac:dyDescent="0.55000000000000004">
      <c r="A5" s="6">
        <f t="shared" si="2"/>
        <v>44121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17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2174691</v>
      </c>
      <c r="C13" s="9">
        <v>90979</v>
      </c>
      <c r="D13" s="8"/>
      <c r="E13" s="8"/>
      <c r="F13" s="8"/>
      <c r="G13" s="8"/>
      <c r="H13" s="9">
        <v>5205</v>
      </c>
      <c r="I13" s="8"/>
      <c r="J13" s="9">
        <v>148</v>
      </c>
      <c r="K13" s="8"/>
      <c r="L13" s="8"/>
      <c r="M13" s="31">
        <f>F13</f>
        <v>0</v>
      </c>
      <c r="N13" s="9">
        <v>84088</v>
      </c>
      <c r="O13" s="9">
        <v>1660</v>
      </c>
    </row>
    <row r="14" spans="1:15" x14ac:dyDescent="0.55000000000000004">
      <c r="A14" s="7" t="s">
        <v>64</v>
      </c>
      <c r="B14" s="9">
        <v>245523</v>
      </c>
      <c r="C14" s="9">
        <v>1069</v>
      </c>
      <c r="D14" s="8"/>
      <c r="E14" s="8"/>
      <c r="F14" s="8"/>
      <c r="G14" s="8"/>
      <c r="H14" s="9">
        <v>141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927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2421043</v>
      </c>
      <c r="C16" s="7">
        <f t="shared" ref="C16:O16" si="13">SUM(C13:C15)</f>
        <v>92063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5346</v>
      </c>
      <c r="I16" s="7">
        <f t="shared" si="13"/>
        <v>0</v>
      </c>
      <c r="J16" s="7">
        <f t="shared" si="13"/>
        <v>148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85030</v>
      </c>
      <c r="O16" s="7">
        <f t="shared" si="13"/>
        <v>1661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16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44120</v>
      </c>
      <c r="C5" s="28" t="s">
        <v>17</v>
      </c>
      <c r="D5" s="39">
        <f>IFERROR(INT(TRIM(SUBSTITUTE(VLOOKUP($A5&amp;"*",各都道府県の状況!$A:$I,D$3,FALSE), "※5", ""))), "")</f>
        <v>2460</v>
      </c>
      <c r="E5" s="39">
        <f>IFERROR(INT(TRIM(SUBSTITUTE(VLOOKUP($A5&amp;"*",各都道府県の状況!$A:$I,E$3,FALSE), "※5", ""))), "")</f>
        <v>68209</v>
      </c>
      <c r="F5" s="39">
        <f>IFERROR(INT(TRIM(SUBSTITUTE(VLOOKUP($A5&amp;"*",各都道府県の状況!$A:$I,F$3,FALSE), "※5", ""))), "")</f>
        <v>2166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187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44120</v>
      </c>
      <c r="C6" s="19" t="s">
        <v>18</v>
      </c>
      <c r="D6" s="39">
        <f>IFERROR(INT(TRIM(SUBSTITUTE(VLOOKUP($A6&amp;"*",各都道府県の状況!$A:$I,D$3,FALSE), "※5", ""))), "")</f>
        <v>83</v>
      </c>
      <c r="E6" s="39">
        <f>IFERROR(INT(TRIM(SUBSTITUTE(VLOOKUP($A6&amp;"*",各都道府県の状況!$A:$I,E$3,FALSE), "※5", ""))), "")</f>
        <v>2975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46</v>
      </c>
      <c r="I6" s="39">
        <f>IFERROR(INT(TRIM(SUBSTITUTE(VLOOKUP($A6&amp;"*",各都道府県の状況!$A:$I,I$3,FALSE), "※5", ""))), "")</f>
        <v>1</v>
      </c>
    </row>
    <row r="7" spans="1:10" x14ac:dyDescent="0.55000000000000004">
      <c r="A7" s="24" t="s">
        <v>225</v>
      </c>
      <c r="B7" s="27">
        <f t="shared" si="0"/>
        <v>44120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4874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44120</v>
      </c>
      <c r="C8" s="19" t="s">
        <v>20</v>
      </c>
      <c r="D8" s="39">
        <f>IFERROR(INT(TRIM(SUBSTITUTE(VLOOKUP($A8&amp;"*",各都道府県の状況!$A:$I,D$3,FALSE), "※5", ""))), "")</f>
        <v>508</v>
      </c>
      <c r="E8" s="39">
        <f>IFERROR(INT(TRIM(SUBSTITUTE(VLOOKUP($A8&amp;"*",各都道府県の状況!$A:$I,E$3,FALSE), "※5", ""))), "")</f>
        <v>12111</v>
      </c>
      <c r="F8" s="39">
        <f>IFERROR(INT(TRIM(SUBSTITUTE(VLOOKUP($A8&amp;"*",各都道府県の状況!$A:$I,F$3,FALSE), "※5", ""))), "")</f>
        <v>463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43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44120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2361</v>
      </c>
      <c r="F9" s="39">
        <f>IFERROR(INT(TRIM(SUBSTITUTE(VLOOKUP($A9&amp;"*",各都道府県の状況!$A:$I,F$3,FALSE), "※5", ""))), "")</f>
        <v>58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44120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5335</v>
      </c>
      <c r="F10" s="39">
        <f>IFERROR(INT(TRIM(SUBSTITUTE(VLOOKUP($A10&amp;"*",各都道府県の状況!$A:$I,F$3,FALSE), "※5", ""))), "")</f>
        <v>78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44120</v>
      </c>
      <c r="C11" s="19" t="s">
        <v>62</v>
      </c>
      <c r="D11" s="39">
        <f>IFERROR(INT(TRIM(SUBSTITUTE(VLOOKUP($A11&amp;"*",各都道府県の状況!$A:$I,D$3,FALSE), "※5", ""))), "")</f>
        <v>343</v>
      </c>
      <c r="E11" s="39">
        <f>IFERROR(INT(TRIM(SUBSTITUTE(VLOOKUP($A11&amp;"*",各都道府県の状況!$A:$I,E$3,FALSE), "※5", ""))), "")</f>
        <v>24370</v>
      </c>
      <c r="F11" s="39">
        <f>IFERROR(INT(TRIM(SUBSTITUTE(VLOOKUP($A11&amp;"*",各都道府県の状況!$A:$I,F$3,FALSE), "※5", ""))), "")</f>
        <v>259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78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44120</v>
      </c>
      <c r="C12" s="19" t="s">
        <v>23</v>
      </c>
      <c r="D12" s="39">
        <f>IFERROR(INT(TRIM(SUBSTITUTE(VLOOKUP($A12&amp;"*",各都道府県の状況!$A:$I,D$3,FALSE), "※5", ""))), "")</f>
        <v>723</v>
      </c>
      <c r="E12" s="39">
        <f>IFERROR(INT(TRIM(SUBSTITUTE(VLOOKUP($A12&amp;"*",各都道府県の状況!$A:$I,E$3,FALSE), "※5", ""))), "")</f>
        <v>13174</v>
      </c>
      <c r="F12" s="39">
        <f>IFERROR(INT(TRIM(SUBSTITUTE(VLOOKUP($A12&amp;"*",各都道府県の状況!$A:$I,F$3,FALSE), "※5", ""))), "")</f>
        <v>673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32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44120</v>
      </c>
      <c r="C13" s="19" t="s">
        <v>24</v>
      </c>
      <c r="D13" s="39">
        <f>IFERROR(INT(TRIM(SUBSTITUTE(VLOOKUP($A13&amp;"*",各都道府県の状況!$A:$I,D$3,FALSE), "※5", ""))), "")</f>
        <v>458</v>
      </c>
      <c r="E13" s="39">
        <f>IFERROR(INT(TRIM(SUBSTITUTE(VLOOKUP($A13&amp;"*",各都道府県の状況!$A:$I,E$3,FALSE), "※5", ""))), "")</f>
        <v>34074</v>
      </c>
      <c r="F13" s="39">
        <f>IFERROR(INT(TRIM(SUBSTITUTE(VLOOKUP($A13&amp;"*",各都道府県の状況!$A:$I,F$3,FALSE), "※5", ""))), "")</f>
        <v>437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44120</v>
      </c>
      <c r="C14" s="19" t="s">
        <v>25</v>
      </c>
      <c r="D14" s="39">
        <f>IFERROR(INT(TRIM(SUBSTITUTE(VLOOKUP($A14&amp;"*",各都道府県の状況!$A:$I,D$3,FALSE), "※5", ""))), "")</f>
        <v>766</v>
      </c>
      <c r="E14" s="39">
        <f>IFERROR(INT(TRIM(SUBSTITUTE(VLOOKUP($A14&amp;"*",各都道府県の状況!$A:$I,E$3,FALSE), "※5", ""))), "")</f>
        <v>26175</v>
      </c>
      <c r="F14" s="39">
        <f>IFERROR(INT(TRIM(SUBSTITUTE(VLOOKUP($A14&amp;"*",各都道府県の状況!$A:$I,F$3,FALSE), "※5", ""))), "")</f>
        <v>712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35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44120</v>
      </c>
      <c r="C15" s="19" t="s">
        <v>26</v>
      </c>
      <c r="D15" s="39">
        <f>IFERROR(INT(TRIM(SUBSTITUTE(VLOOKUP($A15&amp;"*",各都道府県の状況!$A:$I,D$3,FALSE), "※5", ""))), "")</f>
        <v>5286</v>
      </c>
      <c r="E15" s="39">
        <f>IFERROR(INT(TRIM(SUBSTITUTE(VLOOKUP($A15&amp;"*",各都道府県の状況!$A:$I,E$3,FALSE), "※5", ""))), "")</f>
        <v>163004</v>
      </c>
      <c r="F15" s="39">
        <f>IFERROR(INT(TRIM(SUBSTITUTE(VLOOKUP($A15&amp;"*",各都道府県の状況!$A:$I,F$3,FALSE), "※5", ""))), "")</f>
        <v>4778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406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44120</v>
      </c>
      <c r="C16" s="19" t="s">
        <v>27</v>
      </c>
      <c r="D16" s="39">
        <f>IFERROR(INT(TRIM(SUBSTITUTE(VLOOKUP($A16&amp;"*",各都道府県の状況!$A:$I,D$3,FALSE), "※5", ""))), "")</f>
        <v>4473</v>
      </c>
      <c r="E16" s="39">
        <f>IFERROR(INT(TRIM(SUBSTITUTE(VLOOKUP($A16&amp;"*",各都道府県の状況!$A:$I,E$3,FALSE), "※5", ""))), "")</f>
        <v>110522</v>
      </c>
      <c r="F16" s="39">
        <f>IFERROR(INT(TRIM(SUBSTITUTE(VLOOKUP($A16&amp;"*",各都道府県の状況!$A:$I,F$3,FALSE), "※5", ""))), "")</f>
        <v>4037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360</v>
      </c>
      <c r="I16" s="39">
        <f>IFERROR(INT(TRIM(SUBSTITUTE(VLOOKUP($A16&amp;"*",各都道府県の状況!$A:$I,I$3,FALSE), "※5", ""))), "")</f>
        <v>13</v>
      </c>
    </row>
    <row r="17" spans="1:9" x14ac:dyDescent="0.55000000000000004">
      <c r="A17" s="24" t="s">
        <v>241</v>
      </c>
      <c r="B17" s="27">
        <f t="shared" si="0"/>
        <v>44120</v>
      </c>
      <c r="C17" s="19" t="s">
        <v>28</v>
      </c>
      <c r="D17" s="39">
        <f>IFERROR(INT(TRIM(SUBSTITUTE(VLOOKUP($A17&amp;"*",各都道府県の状況!$A:$I,D$3,FALSE), "※5", ""))), "")</f>
        <v>28604</v>
      </c>
      <c r="E17" s="39">
        <f>IFERROR(INT(TRIM(SUBSTITUTE(VLOOKUP($A17&amp;"*",各都道府県の状況!$A:$I,E$3,FALSE), "※5", ""))), "")</f>
        <v>532530</v>
      </c>
      <c r="F17" s="39">
        <f>IFERROR(INT(TRIM(SUBSTITUTE(VLOOKUP($A17&amp;"*",各都道府県の状況!$A:$I,F$3,FALSE), "※5", ""))), "")</f>
        <v>26306</v>
      </c>
      <c r="G17" s="39">
        <f>IFERROR(INT(TRIM(SUBSTITUTE(VLOOKUP($A17&amp;"*",各都道府県の状況!$A:$I,G$3,FALSE), "※5", ""))), "")</f>
        <v>431</v>
      </c>
      <c r="H17" s="39">
        <f>IFERROR(INT(TRIM(SUBSTITUTE(VLOOKUP($A17&amp;"*",各都道府県の状況!$A:$I,H$3,FALSE), "※5", ""))), "")</f>
        <v>1867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44120</v>
      </c>
      <c r="C18" s="19" t="s">
        <v>29</v>
      </c>
      <c r="D18" s="39">
        <f>IFERROR(INT(TRIM(SUBSTITUTE(VLOOKUP($A18&amp;"*",各都道府県の状況!$A:$I,D$3,FALSE), "※5", ""))), "")</f>
        <v>7843</v>
      </c>
      <c r="E18" s="39">
        <f>IFERROR(INT(TRIM(SUBSTITUTE(VLOOKUP($A18&amp;"*",各都道府県の状況!$A:$I,E$3,FALSE), "※5", ""))), "")</f>
        <v>178657</v>
      </c>
      <c r="F18" s="39">
        <f>IFERROR(INT(TRIM(SUBSTITUTE(VLOOKUP($A18&amp;"*",各都道府県の状況!$A:$I,F$3,FALSE), "※5", ""))), "")</f>
        <v>7120</v>
      </c>
      <c r="G18" s="39">
        <f>IFERROR(INT(TRIM(SUBSTITUTE(VLOOKUP($A18&amp;"*",各都道府県の状況!$A:$I,G$3,FALSE), "※5", ""))), "")</f>
        <v>153</v>
      </c>
      <c r="H18" s="39">
        <f>IFERROR(INT(TRIM(SUBSTITUTE(VLOOKUP($A18&amp;"*",各都道府県の状況!$A:$I,H$3,FALSE), "※5", ""))), "")</f>
        <v>570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44120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16808</v>
      </c>
      <c r="F19" s="39">
        <f>IFERROR(INT(TRIM(SUBSTITUTE(VLOOKUP($A19&amp;"*",各都道府県の状況!$A:$I,F$3,FALSE), "※5", ""))), "")</f>
        <v>176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44120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13903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44120</v>
      </c>
      <c r="C21" s="19" t="s">
        <v>31</v>
      </c>
      <c r="D21" s="39">
        <f>IFERROR(INT(TRIM(SUBSTITUTE(VLOOKUP($A21&amp;"*",各都道府県の状況!$A:$I,D$3,FALSE), "※5", ""))), "")</f>
        <v>788</v>
      </c>
      <c r="E21" s="39">
        <f>IFERROR(INT(TRIM(SUBSTITUTE(VLOOKUP($A21&amp;"*",各都道府県の状況!$A:$I,E$3,FALSE), "※5", ""))), "")</f>
        <v>15179</v>
      </c>
      <c r="F21" s="39">
        <f>IFERROR(INT(TRIM(SUBSTITUTE(VLOOKUP($A21&amp;"*",各都道府県の状況!$A:$I,F$3,FALSE), "※5", ""))), "")</f>
        <v>721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44120</v>
      </c>
      <c r="C22" s="19" t="s">
        <v>32</v>
      </c>
      <c r="D22" s="39">
        <f>IFERROR(INT(TRIM(SUBSTITUTE(VLOOKUP($A22&amp;"*",各都道府県の状況!$A:$I,D$3,FALSE), "※5", ""))), "")</f>
        <v>254</v>
      </c>
      <c r="E22" s="39">
        <f>IFERROR(INT(TRIM(SUBSTITUTE(VLOOKUP($A22&amp;"*",各都道府県の状況!$A:$I,E$3,FALSE), "※5", ""))), "")</f>
        <v>10331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9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44120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11173</v>
      </c>
      <c r="F23" s="39">
        <f>IFERROR(INT(TRIM(SUBSTITUTE(VLOOKUP($A23&amp;"*",各都道府県の状況!$A:$I,F$3,FALSE), "※5", ""))), "")</f>
        <v>191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44120</v>
      </c>
      <c r="C24" s="19" t="s">
        <v>34</v>
      </c>
      <c r="D24" s="39">
        <f>IFERROR(INT(TRIM(SUBSTITUTE(VLOOKUP($A24&amp;"*",各都道府県の状況!$A:$I,D$3,FALSE), "※5", ""))), "")</f>
        <v>323</v>
      </c>
      <c r="E24" s="39">
        <f>IFERROR(INT(TRIM(SUBSTITUTE(VLOOKUP($A24&amp;"*",各都道府県の状況!$A:$I,E$3,FALSE), "※5", ""))), "")</f>
        <v>20863</v>
      </c>
      <c r="F24" s="39">
        <f>IFERROR(INT(TRIM(SUBSTITUTE(VLOOKUP($A24&amp;"*",各都道府県の状況!$A:$I,F$3,FALSE), "※5", ""))), "")</f>
        <v>315</v>
      </c>
      <c r="G24" s="39">
        <f>IFERROR(INT(TRIM(SUBSTITUTE(VLOOKUP($A24&amp;"*",各都道府県の状況!$A:$I,G$3,FALSE), "※5", ""))), "")</f>
        <v>3</v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44120</v>
      </c>
      <c r="C25" s="19" t="s">
        <v>35</v>
      </c>
      <c r="D25" s="39">
        <f>IFERROR(INT(TRIM(SUBSTITUTE(VLOOKUP($A25&amp;"*",各都道府県の状況!$A:$I,D$3,FALSE), "※5", ""))), "")</f>
        <v>642</v>
      </c>
      <c r="E25" s="39">
        <f>IFERROR(INT(TRIM(SUBSTITUTE(VLOOKUP($A25&amp;"*",各都道府県の状況!$A:$I,E$3,FALSE), "※5", ""))), "")</f>
        <v>24856</v>
      </c>
      <c r="F25" s="39">
        <f>IFERROR(INT(TRIM(SUBSTITUTE(VLOOKUP($A25&amp;"*",各都道府県の状況!$A:$I,F$3,FALSE), "※5", ""))), "")</f>
        <v>619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13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44120</v>
      </c>
      <c r="C26" s="19" t="s">
        <v>36</v>
      </c>
      <c r="D26" s="39">
        <f>IFERROR(INT(TRIM(SUBSTITUTE(VLOOKUP($A26&amp;"*",各都道府県の状況!$A:$I,D$3,FALSE), "※5", ""))), "")</f>
        <v>575</v>
      </c>
      <c r="E26" s="39">
        <f>IFERROR(INT(TRIM(SUBSTITUTE(VLOOKUP($A26&amp;"*",各都道府県の状況!$A:$I,E$3,FALSE), "※5", ""))), "")</f>
        <v>39100</v>
      </c>
      <c r="F26" s="39">
        <f>IFERROR(INT(TRIM(SUBSTITUTE(VLOOKUP($A26&amp;"*",各都道府県の状況!$A:$I,F$3,FALSE), "※5", ""))), "")</f>
        <v>558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44120</v>
      </c>
      <c r="C27" s="19" t="s">
        <v>37</v>
      </c>
      <c r="D27" s="39">
        <f>IFERROR(INT(TRIM(SUBSTITUTE(VLOOKUP($A27&amp;"*",各都道府県の状況!$A:$I,D$3,FALSE), "※5", ""))), "")</f>
        <v>5615</v>
      </c>
      <c r="E27" s="39">
        <f>IFERROR(INT(TRIM(SUBSTITUTE(VLOOKUP($A27&amp;"*",各都道府県の状況!$A:$I,E$3,FALSE), "※5", ""))), "")</f>
        <v>87811</v>
      </c>
      <c r="F27" s="39">
        <f>IFERROR(INT(TRIM(SUBSTITUTE(VLOOKUP($A27&amp;"*",各都道府県の状況!$A:$I,F$3,FALSE), "※5", ""))), "")</f>
        <v>5305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219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44120</v>
      </c>
      <c r="C28" s="28" t="s">
        <v>38</v>
      </c>
      <c r="D28" s="39">
        <f>IFERROR(INT(TRIM(SUBSTITUTE(VLOOKUP($A28&amp;"*",各都道府県の状況!$A:$I,D$3,FALSE), "※5", ""))), "")</f>
        <v>544</v>
      </c>
      <c r="E28" s="39">
        <f>IFERROR(INT(TRIM(SUBSTITUTE(VLOOKUP($A28&amp;"*",各都道府県の状況!$A:$I,E$3,FALSE), "※5", ""))), "")</f>
        <v>14558</v>
      </c>
      <c r="F28" s="39">
        <f>IFERROR(INT(TRIM(SUBSTITUTE(VLOOKUP($A28&amp;"*",各都道府県の状況!$A:$I,F$3,FALSE), "※5", ""))), "")</f>
        <v>515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22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44120</v>
      </c>
      <c r="C29" s="19" t="s">
        <v>39</v>
      </c>
      <c r="D29" s="39">
        <f>IFERROR(INT(TRIM(SUBSTITUTE(VLOOKUP($A29&amp;"*",各都道府県の状況!$A:$I,D$3,FALSE), "※5", ""))), "")</f>
        <v>520</v>
      </c>
      <c r="E29" s="39">
        <f>IFERROR(INT(TRIM(SUBSTITUTE(VLOOKUP($A29&amp;"*",各都道府県の状況!$A:$I,E$3,FALSE), "※5", ""))), "")</f>
        <v>13221</v>
      </c>
      <c r="F29" s="39">
        <f>IFERROR(INT(TRIM(SUBSTITUTE(VLOOKUP($A29&amp;"*",各都道府県の状況!$A:$I,F$3,FALSE), "※5", ""))), "")</f>
        <v>497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15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44120</v>
      </c>
      <c r="C30" s="19" t="s">
        <v>40</v>
      </c>
      <c r="D30" s="39">
        <f>IFERROR(INT(TRIM(SUBSTITUTE(VLOOKUP($A30&amp;"*",各都道府県の状況!$A:$I,D$3,FALSE), "※5", ""))), "")</f>
        <v>1907</v>
      </c>
      <c r="E30" s="39">
        <f>IFERROR(INT(TRIM(SUBSTITUTE(VLOOKUP($A30&amp;"*",各都道府県の状況!$A:$I,E$3,FALSE), "※5", ""))), "")</f>
        <v>48126</v>
      </c>
      <c r="F30" s="39">
        <f>IFERROR(INT(TRIM(SUBSTITUTE(VLOOKUP($A30&amp;"*",各都道府県の状況!$A:$I,F$3,FALSE), "※5", ""))), "")</f>
        <v>1761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119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44120</v>
      </c>
      <c r="C31" s="19" t="s">
        <v>41</v>
      </c>
      <c r="D31" s="39">
        <f>IFERROR(INT(TRIM(SUBSTITUTE(VLOOKUP($A31&amp;"*",各都道府県の状況!$A:$I,D$3,FALSE), "※5", ""))), "")</f>
        <v>11414</v>
      </c>
      <c r="E31" s="39">
        <f>IFERROR(INT(TRIM(SUBSTITUTE(VLOOKUP($A31&amp;"*",各都道府県の状況!$A:$I,E$3,FALSE), "※5", ""))), "")</f>
        <v>210358</v>
      </c>
      <c r="F31" s="39">
        <f>IFERROR(INT(TRIM(SUBSTITUTE(VLOOKUP($A31&amp;"*",各都道府県の状況!$A:$I,F$3,FALSE), "※5", ""))), "")</f>
        <v>10715</v>
      </c>
      <c r="G31" s="39">
        <f>IFERROR(INT(TRIM(SUBSTITUTE(VLOOKUP($A31&amp;"*",各都道府県の状況!$A:$I,G$3,FALSE), "※5", ""))), "")</f>
        <v>226</v>
      </c>
      <c r="H31" s="39">
        <f>IFERROR(INT(TRIM(SUBSTITUTE(VLOOKUP($A31&amp;"*",各都道府県の状況!$A:$I,H$3,FALSE), "※5", ""))), "")</f>
        <v>457</v>
      </c>
      <c r="I31" s="39">
        <f>IFERROR(INT(TRIM(SUBSTITUTE(VLOOKUP($A31&amp;"*",各都道府県の状況!$A:$I,I$3,FALSE), "※5", ""))), "")</f>
        <v>19</v>
      </c>
    </row>
    <row r="32" spans="1:9" x14ac:dyDescent="0.55000000000000004">
      <c r="A32" s="24" t="s">
        <v>256</v>
      </c>
      <c r="B32" s="27">
        <f t="shared" si="0"/>
        <v>44120</v>
      </c>
      <c r="C32" s="19" t="s">
        <v>42</v>
      </c>
      <c r="D32" s="39">
        <f>IFERROR(INT(TRIM(SUBSTITUTE(VLOOKUP($A32&amp;"*",各都道府県の状況!$A:$I,D$3,FALSE), "※5", ""))), "")</f>
        <v>2960</v>
      </c>
      <c r="E32" s="39">
        <f>IFERROR(INT(TRIM(SUBSTITUTE(VLOOKUP($A32&amp;"*",各都道府県の状況!$A:$I,E$3,FALSE), "※5", ""))), "")</f>
        <v>62910</v>
      </c>
      <c r="F32" s="39">
        <f>IFERROR(INT(TRIM(SUBSTITUTE(VLOOKUP($A32&amp;"*",各都道府県の状況!$A:$I,F$3,FALSE), "※5", ""))), "")</f>
        <v>2776</v>
      </c>
      <c r="G32" s="39">
        <f>IFERROR(INT(TRIM(SUBSTITUTE(VLOOKUP($A32&amp;"*",各都道府県の状況!$A:$I,G$3,FALSE), "※5", ""))), "")</f>
        <v>60</v>
      </c>
      <c r="H32" s="39">
        <f>IFERROR(INT(TRIM(SUBSTITUTE(VLOOKUP($A32&amp;"*",各都道府県の状況!$A:$I,H$3,FALSE), "※5", ""))), "")</f>
        <v>124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44120</v>
      </c>
      <c r="C33" s="19" t="s">
        <v>43</v>
      </c>
      <c r="D33" s="39">
        <f>IFERROR(INT(TRIM(SUBSTITUTE(VLOOKUP($A33&amp;"*",各都道府県の状況!$A:$I,D$3,FALSE), "※5", ""))), "")</f>
        <v>610</v>
      </c>
      <c r="E33" s="39">
        <f>IFERROR(INT(TRIM(SUBSTITUTE(VLOOKUP($A33&amp;"*",各都道府県の状況!$A:$I,E$3,FALSE), "※5", ""))), "")</f>
        <v>23057</v>
      </c>
      <c r="F33" s="39">
        <f>IFERROR(INT(TRIM(SUBSTITUTE(VLOOKUP($A33&amp;"*",各都道府県の状況!$A:$I,F$3,FALSE), "※5", ""))), "")</f>
        <v>572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29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44120</v>
      </c>
      <c r="C34" s="19" t="s">
        <v>44</v>
      </c>
      <c r="D34" s="39">
        <f>IFERROR(INT(TRIM(SUBSTITUTE(VLOOKUP($A34&amp;"*",各都道府県の状況!$A:$I,D$3,FALSE), "※5", ""))), "")</f>
        <v>254</v>
      </c>
      <c r="E34" s="39">
        <f>IFERROR(INT(TRIM(SUBSTITUTE(VLOOKUP($A34&amp;"*",各都道府県の状況!$A:$I,E$3,FALSE), "※5", ""))), "")</f>
        <v>9887</v>
      </c>
      <c r="F34" s="39">
        <f>IFERROR(INT(TRIM(SUBSTITUTE(VLOOKUP($A34&amp;"*",各都道府県の状況!$A:$I,F$3,FALSE), "※5", ""))), "")</f>
        <v>236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11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44120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5548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44120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6000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44120</v>
      </c>
      <c r="C37" s="19" t="s">
        <v>47</v>
      </c>
      <c r="D37" s="39">
        <f>IFERROR(INT(TRIM(SUBSTITUTE(VLOOKUP($A37&amp;"*",各都道府県の状況!$A:$I,D$3,FALSE), "※5", ""))), "")</f>
        <v>170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44120</v>
      </c>
      <c r="C38" s="19" t="s">
        <v>48</v>
      </c>
      <c r="D38" s="39">
        <f>IFERROR(INT(TRIM(SUBSTITUTE(VLOOKUP($A38&amp;"*",各都道府県の状況!$A:$I,D$3,FALSE), "※5", ""))), "")</f>
        <v>646</v>
      </c>
      <c r="E38" s="39">
        <f>IFERROR(INT(TRIM(SUBSTITUTE(VLOOKUP($A38&amp;"*",各都道府県の状況!$A:$I,E$3,FALSE), "※5", ""))), "")</f>
        <v>25370</v>
      </c>
      <c r="F38" s="39">
        <f>IFERROR(INT(TRIM(SUBSTITUTE(VLOOKUP($A38&amp;"*",各都道府県の状況!$A:$I,F$3,FALSE), "※5", ""))), "")</f>
        <v>599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44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44120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10853</v>
      </c>
      <c r="F39" s="39">
        <f>IFERROR(INT(TRIM(SUBSTITUTE(VLOOKUP($A39&amp;"*",各都道府県の状況!$A:$I,F$3,FALSE), "※5", ""))), "")</f>
        <v>203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44120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7143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44120</v>
      </c>
      <c r="C41" s="19" t="s">
        <v>51</v>
      </c>
      <c r="D41" s="39">
        <f>IFERROR(INT(TRIM(SUBSTITUTE(VLOOKUP($A41&amp;"*",各都道府県の状況!$A:$I,D$3,FALSE), "※5", ""))), "")</f>
        <v>97</v>
      </c>
      <c r="E41" s="39">
        <f>IFERROR(INT(TRIM(SUBSTITUTE(VLOOKUP($A41&amp;"*",各都道府県の状況!$A:$I,E$3,FALSE), "※5", ""))), "")</f>
        <v>12231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44120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4227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44120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3565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44120</v>
      </c>
      <c r="C44" s="19" t="s">
        <v>53</v>
      </c>
      <c r="D44" s="39">
        <f>IFERROR(INT(TRIM(SUBSTITUTE(VLOOKUP($A44&amp;"*",各都道府県の状況!$A:$I,D$3,FALSE), "※5", ""))), "")</f>
        <v>5138</v>
      </c>
      <c r="E44" s="39">
        <f>IFERROR(INT(TRIM(SUBSTITUTE(VLOOKUP($A44&amp;"*",各都道府県の状況!$A:$I,E$3,FALSE), "※5", ""))), "")</f>
        <v>149523</v>
      </c>
      <c r="F44" s="39">
        <f>IFERROR(INT(TRIM(SUBSTITUTE(VLOOKUP($A44&amp;"*",各都道府県の状況!$A:$I,F$3,FALSE), "※5", ""))), "")</f>
        <v>4973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66</v>
      </c>
      <c r="I44" s="39">
        <f>IFERROR(INT(TRIM(SUBSTITUTE(VLOOKUP($A44&amp;"*",各都道府県の状況!$A:$I,I$3,FALSE), "※5", ""))), "")</f>
        <v>7</v>
      </c>
    </row>
    <row r="45" spans="1:9" x14ac:dyDescent="0.55000000000000004">
      <c r="A45" s="24" t="s">
        <v>267</v>
      </c>
      <c r="B45" s="27">
        <f t="shared" si="0"/>
        <v>44120</v>
      </c>
      <c r="C45" s="19" t="s">
        <v>54</v>
      </c>
      <c r="D45" s="39">
        <f>IFERROR(INT(TRIM(SUBSTITUTE(VLOOKUP($A45&amp;"*",各都道府県の状況!$A:$I,D$3,FALSE), "※5", ""))), "")</f>
        <v>250</v>
      </c>
      <c r="E45" s="39">
        <f>IFERROR(INT(TRIM(SUBSTITUTE(VLOOKUP($A45&amp;"*",各都道府県の状況!$A:$I,E$3,FALSE), "※5", ""))), "")</f>
        <v>6431</v>
      </c>
      <c r="F45" s="39">
        <f>IFERROR(INT(TRIM(SUBSTITUTE(VLOOKUP($A45&amp;"*",各都道府県の状況!$A:$I,F$3,FALSE), "※5", ""))), "")</f>
        <v>249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44120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20608</v>
      </c>
      <c r="F46" s="39">
        <f>IFERROR(INT(TRIM(SUBSTITUTE(VLOOKUP($A46&amp;"*",各都道府県の状況!$A:$I,F$3,FALSE), "※5", ""))), "")</f>
        <v>235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44120</v>
      </c>
      <c r="C47" s="19" t="s">
        <v>56</v>
      </c>
      <c r="D47" s="39">
        <f>IFERROR(INT(TRIM(SUBSTITUTE(VLOOKUP($A47&amp;"*",各都道府県の状況!$A:$I,D$3,FALSE), "※5", ""))), "")</f>
        <v>735</v>
      </c>
      <c r="E47" s="39">
        <f>IFERROR(INT(TRIM(SUBSTITUTE(VLOOKUP($A47&amp;"*",各都道府県の状況!$A:$I,E$3,FALSE), "※5", ""))), "")</f>
        <v>18258</v>
      </c>
      <c r="F47" s="39">
        <f>IFERROR(INT(TRIM(SUBSTITUTE(VLOOKUP($A47&amp;"*",各都道府県の状況!$A:$I,F$3,FALSE), "※5", ""))), "")</f>
        <v>637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69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44120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19043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44120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8703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44120</v>
      </c>
      <c r="C50" s="19" t="s">
        <v>59</v>
      </c>
      <c r="D50" s="39">
        <f>IFERROR(INT(TRIM(SUBSTITUTE(VLOOKUP($A50&amp;"*",各都道府県の状況!$A:$I,D$3,FALSE), "※5", ""))), "")</f>
        <v>462</v>
      </c>
      <c r="E50" s="39">
        <f>IFERROR(INT(TRIM(SUBSTITUTE(VLOOKUP($A50&amp;"*",各都道府県の状況!$A:$I,E$3,FALSE), "※5", ""))), "")</f>
        <v>21290</v>
      </c>
      <c r="F50" s="39">
        <f>IFERROR(INT(TRIM(SUBSTITUTE(VLOOKUP($A50&amp;"*",各都道府県の状況!$A:$I,F$3,FALSE), "※5", ""))), "")</f>
        <v>439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44120</v>
      </c>
      <c r="C51" s="19" t="s">
        <v>60</v>
      </c>
      <c r="D51" s="39">
        <f>IFERROR(INT(TRIM(SUBSTITUTE(VLOOKUP($A51&amp;"*",各都道府県の状況!$A:$I,D$3,FALSE), "※5", ""))), "")</f>
        <v>2855</v>
      </c>
      <c r="E51" s="39">
        <f>IFERROR(INT(TRIM(SUBSTITUTE(VLOOKUP($A51&amp;"*",各都道府県の状況!$A:$I,E$3,FALSE), "※5", ""))), "")</f>
        <v>46732</v>
      </c>
      <c r="F51" s="39">
        <f>IFERROR(INT(TRIM(SUBSTITUTE(VLOOKUP($A51&amp;"*",各都道府県の状況!$A:$I,F$3,FALSE), "※5", ""))), "")</f>
        <v>2547</v>
      </c>
      <c r="G51" s="39">
        <f>IFERROR(INT(TRIM(SUBSTITUTE(VLOOKUP($A51&amp;"*",各都道府県の状況!$A:$I,G$3,FALSE), "※5", ""))), "")</f>
        <v>54</v>
      </c>
      <c r="H51" s="39">
        <f>IFERROR(INT(TRIM(SUBSTITUTE(VLOOKUP($A51&amp;"*",各都道府県の状況!$A:$I,H$3,FALSE), "※5", ""))), "")</f>
        <v>258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2460</v>
      </c>
      <c r="D6" s="62">
        <v>68209</v>
      </c>
      <c r="E6" s="63">
        <v>187</v>
      </c>
      <c r="F6" s="63">
        <v>1</v>
      </c>
      <c r="G6" s="62">
        <v>2166</v>
      </c>
      <c r="H6" s="63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83</v>
      </c>
      <c r="D7" s="62">
        <v>2975</v>
      </c>
      <c r="E7" s="63">
        <v>46</v>
      </c>
      <c r="F7" s="63">
        <v>1</v>
      </c>
      <c r="G7" s="63">
        <v>36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26</v>
      </c>
      <c r="D8" s="62">
        <v>4874</v>
      </c>
      <c r="E8" s="63">
        <v>3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508</v>
      </c>
      <c r="D9" s="62">
        <v>12111</v>
      </c>
      <c r="E9" s="63">
        <v>43</v>
      </c>
      <c r="F9" s="63">
        <v>1</v>
      </c>
      <c r="G9" s="63">
        <v>463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59</v>
      </c>
      <c r="D10" s="62">
        <v>2361</v>
      </c>
      <c r="E10" s="63">
        <v>1</v>
      </c>
      <c r="F10" s="63">
        <v>0</v>
      </c>
      <c r="G10" s="63">
        <v>58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5335</v>
      </c>
      <c r="E11" s="63">
        <v>2</v>
      </c>
      <c r="F11" s="63">
        <v>0</v>
      </c>
      <c r="G11" s="63">
        <v>78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343</v>
      </c>
      <c r="D12" s="62">
        <v>24370</v>
      </c>
      <c r="E12" s="63">
        <v>78</v>
      </c>
      <c r="F12" s="63">
        <v>2</v>
      </c>
      <c r="G12" s="63">
        <v>259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723</v>
      </c>
      <c r="D13" s="62">
        <v>13174</v>
      </c>
      <c r="E13" s="63">
        <v>32</v>
      </c>
      <c r="F13" s="63">
        <v>4</v>
      </c>
      <c r="G13" s="63">
        <v>673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458</v>
      </c>
      <c r="D14" s="62">
        <v>34074</v>
      </c>
      <c r="E14" s="63">
        <v>19</v>
      </c>
      <c r="F14" s="63">
        <v>0</v>
      </c>
      <c r="G14" s="63">
        <v>437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766</v>
      </c>
      <c r="D15" s="62">
        <v>26175</v>
      </c>
      <c r="E15" s="63">
        <v>35</v>
      </c>
      <c r="F15" s="63">
        <v>4</v>
      </c>
      <c r="G15" s="63">
        <v>712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5286</v>
      </c>
      <c r="D16" s="62">
        <v>163004</v>
      </c>
      <c r="E16" s="63">
        <v>406</v>
      </c>
      <c r="F16" s="63">
        <v>9</v>
      </c>
      <c r="G16" s="62">
        <v>4778</v>
      </c>
      <c r="H16" s="63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4473</v>
      </c>
      <c r="D17" s="62">
        <v>110522</v>
      </c>
      <c r="E17" s="63">
        <v>360</v>
      </c>
      <c r="F17" s="63">
        <v>13</v>
      </c>
      <c r="G17" s="62">
        <v>4037</v>
      </c>
      <c r="H17" s="63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28604</v>
      </c>
      <c r="D18" s="62">
        <v>532530</v>
      </c>
      <c r="E18" s="62">
        <v>1867</v>
      </c>
      <c r="F18" s="63">
        <v>25</v>
      </c>
      <c r="G18" s="62">
        <v>26306</v>
      </c>
      <c r="H18" s="63">
        <v>431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7843</v>
      </c>
      <c r="D19" s="62">
        <v>178657</v>
      </c>
      <c r="E19" s="63">
        <v>570</v>
      </c>
      <c r="F19" s="63">
        <v>19</v>
      </c>
      <c r="G19" s="62">
        <v>7120</v>
      </c>
      <c r="H19" s="63">
        <v>153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16808</v>
      </c>
      <c r="E20" s="63">
        <v>4</v>
      </c>
      <c r="F20" s="63">
        <v>0</v>
      </c>
      <c r="G20" s="63">
        <v>176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423</v>
      </c>
      <c r="D21" s="62">
        <v>13903</v>
      </c>
      <c r="E21" s="63">
        <v>1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788</v>
      </c>
      <c r="D22" s="62">
        <v>15179</v>
      </c>
      <c r="E22" s="63">
        <v>20</v>
      </c>
      <c r="F22" s="63">
        <v>0</v>
      </c>
      <c r="G22" s="63">
        <v>721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254</v>
      </c>
      <c r="D23" s="62">
        <v>10331</v>
      </c>
      <c r="E23" s="63">
        <v>9</v>
      </c>
      <c r="F23" s="63">
        <v>0</v>
      </c>
      <c r="G23" s="63">
        <v>234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199</v>
      </c>
      <c r="D24" s="62">
        <v>11173</v>
      </c>
      <c r="E24" s="63">
        <v>2</v>
      </c>
      <c r="F24" s="63">
        <v>0</v>
      </c>
      <c r="G24" s="63">
        <v>191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323</v>
      </c>
      <c r="D25" s="62">
        <v>20863</v>
      </c>
      <c r="E25" s="63">
        <v>7</v>
      </c>
      <c r="F25" s="63">
        <v>0</v>
      </c>
      <c r="G25" s="63">
        <v>315</v>
      </c>
      <c r="H25" s="63">
        <v>3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642</v>
      </c>
      <c r="D26" s="62">
        <v>24856</v>
      </c>
      <c r="E26" s="63">
        <v>13</v>
      </c>
      <c r="F26" s="63">
        <v>1</v>
      </c>
      <c r="G26" s="63">
        <v>619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575</v>
      </c>
      <c r="D27" s="62">
        <v>39100</v>
      </c>
      <c r="E27" s="63">
        <v>15</v>
      </c>
      <c r="F27" s="63">
        <v>0</v>
      </c>
      <c r="G27" s="63">
        <v>558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5615</v>
      </c>
      <c r="D28" s="62">
        <v>87811</v>
      </c>
      <c r="E28" s="63">
        <v>219</v>
      </c>
      <c r="F28" s="63">
        <v>10</v>
      </c>
      <c r="G28" s="62">
        <v>5305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544</v>
      </c>
      <c r="D29" s="62">
        <v>14558</v>
      </c>
      <c r="E29" s="63">
        <v>22</v>
      </c>
      <c r="F29" s="63">
        <v>0</v>
      </c>
      <c r="G29" s="63">
        <v>515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520</v>
      </c>
      <c r="D30" s="62">
        <v>13221</v>
      </c>
      <c r="E30" s="63">
        <v>15</v>
      </c>
      <c r="F30" s="63">
        <v>0</v>
      </c>
      <c r="G30" s="63">
        <v>497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1907</v>
      </c>
      <c r="D31" s="62">
        <v>48126</v>
      </c>
      <c r="E31" s="63">
        <v>119</v>
      </c>
      <c r="F31" s="63">
        <v>1</v>
      </c>
      <c r="G31" s="62">
        <v>1761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11414</v>
      </c>
      <c r="D32" s="62">
        <v>210358</v>
      </c>
      <c r="E32" s="63">
        <v>457</v>
      </c>
      <c r="F32" s="63">
        <v>19</v>
      </c>
      <c r="G32" s="62">
        <v>10715</v>
      </c>
      <c r="H32" s="63">
        <v>226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2960</v>
      </c>
      <c r="D33" s="62">
        <v>62910</v>
      </c>
      <c r="E33" s="63">
        <v>124</v>
      </c>
      <c r="F33" s="63">
        <v>14</v>
      </c>
      <c r="G33" s="62">
        <v>2776</v>
      </c>
      <c r="H33" s="63">
        <v>60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610</v>
      </c>
      <c r="D34" s="62">
        <v>23057</v>
      </c>
      <c r="E34" s="63">
        <v>29</v>
      </c>
      <c r="F34" s="63">
        <v>2</v>
      </c>
      <c r="G34" s="63">
        <v>572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254</v>
      </c>
      <c r="D35" s="62">
        <v>9887</v>
      </c>
      <c r="E35" s="63">
        <v>11</v>
      </c>
      <c r="F35" s="63">
        <v>1</v>
      </c>
      <c r="G35" s="63">
        <v>236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5548</v>
      </c>
      <c r="E36" s="63">
        <v>0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6000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170</v>
      </c>
      <c r="D38" s="62">
        <v>8654</v>
      </c>
      <c r="E38" s="63">
        <v>12</v>
      </c>
      <c r="F38" s="63">
        <v>2</v>
      </c>
      <c r="G38" s="63">
        <v>155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646</v>
      </c>
      <c r="D39" s="62">
        <v>25370</v>
      </c>
      <c r="E39" s="63">
        <v>44</v>
      </c>
      <c r="F39" s="63">
        <v>1</v>
      </c>
      <c r="G39" s="63">
        <v>599</v>
      </c>
      <c r="H39" s="63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10853</v>
      </c>
      <c r="E40" s="63">
        <v>4</v>
      </c>
      <c r="F40" s="63">
        <v>1</v>
      </c>
      <c r="G40" s="63">
        <v>203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149</v>
      </c>
      <c r="D41" s="62">
        <v>7143</v>
      </c>
      <c r="E41" s="63">
        <v>0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97</v>
      </c>
      <c r="D42" s="62">
        <v>12231</v>
      </c>
      <c r="E42" s="63">
        <v>4</v>
      </c>
      <c r="F42" s="63">
        <v>0</v>
      </c>
      <c r="G42" s="63">
        <v>91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4227</v>
      </c>
      <c r="E43" s="63">
        <v>2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3565</v>
      </c>
      <c r="E44" s="63">
        <v>2</v>
      </c>
      <c r="F44" s="63">
        <v>0</v>
      </c>
      <c r="G44" s="63">
        <v>134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5138</v>
      </c>
      <c r="D45" s="62">
        <v>149523</v>
      </c>
      <c r="E45" s="63">
        <v>66</v>
      </c>
      <c r="F45" s="63">
        <v>7</v>
      </c>
      <c r="G45" s="62">
        <v>4973</v>
      </c>
      <c r="H45" s="63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250</v>
      </c>
      <c r="D46" s="62">
        <v>6431</v>
      </c>
      <c r="E46" s="63">
        <v>3</v>
      </c>
      <c r="F46" s="63">
        <v>0</v>
      </c>
      <c r="G46" s="63">
        <v>249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241</v>
      </c>
      <c r="D47" s="62">
        <v>20608</v>
      </c>
      <c r="E47" s="63">
        <v>2</v>
      </c>
      <c r="F47" s="63">
        <v>0</v>
      </c>
      <c r="G47" s="63">
        <v>235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735</v>
      </c>
      <c r="D48" s="62">
        <v>18258</v>
      </c>
      <c r="E48" s="63">
        <v>69</v>
      </c>
      <c r="F48" s="63">
        <v>0</v>
      </c>
      <c r="G48" s="63">
        <v>637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19043</v>
      </c>
      <c r="E49" s="63">
        <v>2</v>
      </c>
      <c r="F49" s="63">
        <v>0</v>
      </c>
      <c r="G49" s="63">
        <v>155</v>
      </c>
      <c r="H49" s="63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8703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462</v>
      </c>
      <c r="D51" s="62">
        <v>21290</v>
      </c>
      <c r="E51" s="63">
        <v>20</v>
      </c>
      <c r="F51" s="63">
        <v>0</v>
      </c>
      <c r="G51" s="63">
        <v>439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2855</v>
      </c>
      <c r="D52" s="62">
        <v>46732</v>
      </c>
      <c r="E52" s="63">
        <v>258</v>
      </c>
      <c r="F52" s="63">
        <v>10</v>
      </c>
      <c r="G52" s="62">
        <v>2547</v>
      </c>
      <c r="H52" s="63">
        <v>54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90979</v>
      </c>
      <c r="D54" s="62">
        <v>2174691</v>
      </c>
      <c r="E54" s="62">
        <v>5205</v>
      </c>
      <c r="F54" s="63">
        <v>148</v>
      </c>
      <c r="G54" s="62">
        <v>84088</v>
      </c>
      <c r="H54" s="62">
        <v>1660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2020-10-17T14:23:03Z</dcterms:modified>
</cp:coreProperties>
</file>