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F6EDD402-0FA0-40FC-89C6-17345E036084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12" i="8" l="1"/>
  <c r="B20" i="8"/>
  <c r="B28" i="8"/>
  <c r="B36" i="8"/>
  <c r="B44" i="8"/>
  <c r="B9" i="8"/>
  <c r="B17" i="8"/>
  <c r="B25" i="8"/>
  <c r="B33" i="8"/>
  <c r="B41" i="8"/>
  <c r="B49" i="8"/>
  <c r="B6" i="8"/>
  <c r="B14" i="8"/>
  <c r="B22" i="8"/>
  <c r="B30" i="8"/>
  <c r="B38" i="8"/>
  <c r="B46" i="8"/>
  <c r="B11" i="8"/>
  <c r="B19" i="8"/>
  <c r="B27" i="8"/>
  <c r="B35" i="8"/>
  <c r="B43" i="8"/>
  <c r="B51" i="8"/>
  <c r="B8" i="8"/>
  <c r="B16" i="8"/>
  <c r="B24" i="8"/>
  <c r="B32" i="8"/>
  <c r="B40" i="8"/>
  <c r="B48" i="8"/>
  <c r="B5" i="8"/>
  <c r="B13" i="8"/>
  <c r="B21" i="8"/>
  <c r="B29" i="8"/>
  <c r="B37" i="8"/>
  <c r="B45" i="8"/>
  <c r="B10" i="8"/>
  <c r="B18" i="8"/>
  <c r="B26" i="8"/>
  <c r="B34" i="8"/>
  <c r="B42" i="8"/>
  <c r="B50" i="8"/>
  <c r="B7" i="8"/>
  <c r="B15" i="8"/>
  <c r="B23" i="8"/>
  <c r="B31" i="8"/>
  <c r="B39" i="8"/>
  <c r="B47" i="8"/>
  <c r="M16" i="13"/>
</calcChain>
</file>

<file path=xl/sharedStrings.xml><?xml version="1.0" encoding="utf-8"?>
<sst xmlns="http://schemas.openxmlformats.org/spreadsheetml/2006/main" count="12492" uniqueCount="342">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</sst>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88"/>
  <sheetViews>
    <sheetView tabSelected="1" zoomScaleNormal="100" workbookViewId="0">
      <pane xSplit="1" ySplit="1" topLeftCell="B480" activePane="bottomRight" state="frozen"/>
      <selection activeCell="A6253" sqref="A6253"/>
      <selection pane="topRight" activeCell="A6253" sqref="A6253"/>
      <selection pane="bottomLeft" activeCell="A6253" sqref="A6253"/>
      <selection pane="bottomRight" activeCell="A6253" sqref="A625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6252"/>
  <sheetViews>
    <sheetView tabSelected="1" workbookViewId="0">
      <pane xSplit="1" ySplit="1" topLeftCell="B6250" activePane="bottomRight" state="frozen"/>
      <selection activeCell="A6065" sqref="A6065"/>
      <selection pane="topRight" activeCell="A6065" sqref="A6065"/>
      <selection pane="bottomLeft" activeCell="A6065" sqref="A6065"/>
      <selection pane="bottomRight" activeCell="A6253" sqref="A625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44041</v>
      </c>
      <c r="B3" s="7" t="s">
        <v>6</v>
      </c>
      <c r="C3" s="7">
        <f>IF(C13="", "", C13)</f>
        <v>31333</v>
      </c>
      <c r="D3" s="7">
        <f>IF(B13="", "", B13)</f>
        <v>648773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7063</v>
      </c>
      <c r="I3" s="7" t="str">
        <f>IF(I13="", "", I13)</f>
        <v/>
      </c>
      <c r="J3" s="7">
        <f t="shared" ref="J3:L3" si="1">IF(J13="", "", J13)</f>
        <v>81</v>
      </c>
      <c r="K3" s="7" t="str">
        <f t="shared" si="1"/>
        <v/>
      </c>
      <c r="L3" s="7" t="str">
        <f t="shared" si="1"/>
        <v/>
      </c>
      <c r="M3" s="7">
        <f>IF(N13="", "", N13)</f>
        <v>23256</v>
      </c>
      <c r="N3" s="7">
        <f>IF(O13="", "", O13)</f>
        <v>1000</v>
      </c>
    </row>
    <row r="4" spans="1:15" x14ac:dyDescent="0.55000000000000004">
      <c r="A4" s="6">
        <f t="shared" ref="A4:A5" si="2">DATE($B$9, $C$9, $D$9)</f>
        <v>44041</v>
      </c>
      <c r="B4" s="7" t="s">
        <v>7</v>
      </c>
      <c r="C4" s="7">
        <f t="shared" ref="C4:C5" si="3">IF(C14="", "", C14)</f>
        <v>553</v>
      </c>
      <c r="D4" s="7">
        <f t="shared" ref="D4:D5" si="4">IF(B14="", "", B14)</f>
        <v>115744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316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236</v>
      </c>
      <c r="N4" s="7">
        <f t="shared" si="8"/>
        <v>1</v>
      </c>
    </row>
    <row r="5" spans="1:15" x14ac:dyDescent="0.55000000000000004">
      <c r="A5" s="6">
        <f t="shared" si="2"/>
        <v>44041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29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648773</v>
      </c>
      <c r="C13" s="9">
        <v>31333</v>
      </c>
      <c r="D13" s="8"/>
      <c r="E13" s="8"/>
      <c r="F13" s="8"/>
      <c r="G13" s="8"/>
      <c r="H13" s="9">
        <v>7063</v>
      </c>
      <c r="I13" s="8"/>
      <c r="J13" s="9">
        <v>81</v>
      </c>
      <c r="K13" s="8"/>
      <c r="L13" s="8"/>
      <c r="M13" s="31">
        <f>F13</f>
        <v>0</v>
      </c>
      <c r="N13" s="9">
        <v>23256</v>
      </c>
      <c r="O13" s="9">
        <v>1000</v>
      </c>
    </row>
    <row r="14" spans="1:15" x14ac:dyDescent="0.55000000000000004">
      <c r="A14" s="7" t="s">
        <v>64</v>
      </c>
      <c r="B14" s="9">
        <v>115744</v>
      </c>
      <c r="C14" s="9">
        <v>553</v>
      </c>
      <c r="D14" s="8"/>
      <c r="E14" s="8"/>
      <c r="F14" s="8"/>
      <c r="G14" s="8"/>
      <c r="H14" s="9">
        <v>316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236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765346</v>
      </c>
      <c r="C16" s="7">
        <f t="shared" ref="C16:O16" si="13">SUM(C13:C15)</f>
        <v>31901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7379</v>
      </c>
      <c r="I16" s="7">
        <f t="shared" si="13"/>
        <v>0</v>
      </c>
      <c r="J16" s="7">
        <f t="shared" si="13"/>
        <v>81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23507</v>
      </c>
      <c r="O16" s="7">
        <f t="shared" si="13"/>
        <v>1001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6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28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44040</v>
      </c>
      <c r="C5" s="28" t="s">
        <v>17</v>
      </c>
      <c r="D5" s="39">
        <f>IFERROR(INT(TRIM(SUBSTITUTE(VLOOKUP($A5&amp;"*",各都道府県の状況!$A:$I,D$3,FALSE), "※5", ""))), "")</f>
        <v>1396</v>
      </c>
      <c r="E5" s="39">
        <f>IFERROR(INT(TRIM(SUBSTITUTE(VLOOKUP($A5&amp;"*",各都道府県の状況!$A:$I,E$3,FALSE), "※5", ""))), "")</f>
        <v>27210</v>
      </c>
      <c r="F5" s="39">
        <f>IFERROR(INT(TRIM(SUBSTITUTE(VLOOKUP($A5&amp;"*",各都道府県の状況!$A:$I,F$3,FALSE), "※5", ""))), "")</f>
        <v>1202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91</v>
      </c>
      <c r="I5" s="39">
        <f>IFERROR(INT(TRIM(SUBSTITUTE(VLOOKUP($A5&amp;"*",各都道府県の状況!$A:$I,I$3,FALSE), "※5", ""))), "")</f>
        <v>4</v>
      </c>
      <c r="J5" s="5"/>
    </row>
    <row r="6" spans="1:10" x14ac:dyDescent="0.55000000000000004">
      <c r="A6" s="24" t="s">
        <v>231</v>
      </c>
      <c r="B6" s="27">
        <f t="shared" si="0"/>
        <v>44040</v>
      </c>
      <c r="C6" s="19" t="s">
        <v>18</v>
      </c>
      <c r="D6" s="39">
        <f>IFERROR(INT(TRIM(SUBSTITUTE(VLOOKUP($A6&amp;"*",各都道府県の状況!$A:$I,D$3,FALSE), "※5", ""))), "")</f>
        <v>31</v>
      </c>
      <c r="E6" s="39">
        <f>IFERROR(INT(TRIM(SUBSTITUTE(VLOOKUP($A6&amp;"*",各都道府県の状況!$A:$I,E$3,FALSE), "※5", ""))), "")</f>
        <v>1393</v>
      </c>
      <c r="F6" s="39">
        <f>IFERROR(INT(TRIM(SUBSTITUTE(VLOOKUP($A6&amp;"*",各都道府県の状況!$A:$I,F$3,FALSE), "※5", ""))), "")</f>
        <v>29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44040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1381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44040</v>
      </c>
      <c r="C8" s="19" t="s">
        <v>20</v>
      </c>
      <c r="D8" s="39">
        <f>IFERROR(INT(TRIM(SUBSTITUTE(VLOOKUP($A8&amp;"*",各都道府県の状況!$A:$I,D$3,FALSE), "※5", ""))), "")</f>
        <v>147</v>
      </c>
      <c r="E8" s="39">
        <f>IFERROR(INT(TRIM(SUBSTITUTE(VLOOKUP($A8&amp;"*",各都道府県の状況!$A:$I,E$3,FALSE), "※5", ""))), "")</f>
        <v>5617</v>
      </c>
      <c r="F8" s="39">
        <f>IFERROR(INT(TRIM(SUBSTITUTE(VLOOKUP($A8&amp;"*",各都道府県の状況!$A:$I,F$3,FALSE), "※5", ""))), "")</f>
        <v>138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8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44040</v>
      </c>
      <c r="C9" s="19" t="s">
        <v>21</v>
      </c>
      <c r="D9" s="39">
        <f>IFERROR(INT(TRIM(SUBSTITUTE(VLOOKUP($A9&amp;"*",各都道府県の状況!$A:$I,D$3,FALSE), "※5", ""))), "")</f>
        <v>18</v>
      </c>
      <c r="E9" s="39">
        <f>IFERROR(INT(TRIM(SUBSTITUTE(VLOOKUP($A9&amp;"*",各都道府県の状況!$A:$I,E$3,FALSE), "※5", ""))), "")</f>
        <v>1089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44040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2869</v>
      </c>
      <c r="F10" s="39">
        <f>IFERROR(INT(TRIM(SUBSTITUTE(VLOOKUP($A10&amp;"*",各都道府県の状況!$A:$I,F$3,FALSE), "※5", ""))), "")</f>
        <v>74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44040</v>
      </c>
      <c r="C11" s="19" t="s">
        <v>62</v>
      </c>
      <c r="D11" s="39">
        <f>IFERROR(INT(TRIM(SUBSTITUTE(VLOOKUP($A11&amp;"*",各都道府県の状況!$A:$I,D$3,FALSE), "※5", ""))), "")</f>
        <v>86</v>
      </c>
      <c r="E11" s="39">
        <f>IFERROR(INT(TRIM(SUBSTITUTE(VLOOKUP($A11&amp;"*",各都道府県の状況!$A:$I,E$3,FALSE), "※5", ""))), "")</f>
        <v>9312</v>
      </c>
      <c r="F11" s="39">
        <f>IFERROR(INT(TRIM(SUBSTITUTE(VLOOKUP($A11&amp;"*",各都道府県の状況!$A:$I,F$3,FALSE), "※5", ""))), "")</f>
        <v>83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3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44040</v>
      </c>
      <c r="C12" s="19" t="s">
        <v>23</v>
      </c>
      <c r="D12" s="39">
        <f>IFERROR(INT(TRIM(SUBSTITUTE(VLOOKUP($A12&amp;"*",各都道府県の状況!$A:$I,D$3,FALSE), "※5", ""))), "")</f>
        <v>254</v>
      </c>
      <c r="E12" s="39">
        <f>IFERROR(INT(TRIM(SUBSTITUTE(VLOOKUP($A12&amp;"*",各都道府県の状況!$A:$I,E$3,FALSE), "※5", ""))), "")</f>
        <v>6767</v>
      </c>
      <c r="F12" s="39">
        <f>IFERROR(INT(TRIM(SUBSTITUTE(VLOOKUP($A12&amp;"*",各都道府県の状況!$A:$I,F$3,FALSE), "※5", ""))), "")</f>
        <v>211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33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44040</v>
      </c>
      <c r="C13" s="19" t="s">
        <v>24</v>
      </c>
      <c r="D13" s="39">
        <f>IFERROR(INT(TRIM(SUBSTITUTE(VLOOKUP($A13&amp;"*",各都道府県の状況!$A:$I,D$3,FALSE), "※5", ""))), "")</f>
        <v>167</v>
      </c>
      <c r="E13" s="39">
        <f>IFERROR(INT(TRIM(SUBSTITUTE(VLOOKUP($A13&amp;"*",各都道府県の状況!$A:$I,E$3,FALSE), "※5", ""))), "")</f>
        <v>12568</v>
      </c>
      <c r="F13" s="39">
        <f>IFERROR(INT(TRIM(SUBSTITUTE(VLOOKUP($A13&amp;"*",各都道府県の状況!$A:$I,F$3,FALSE), "※5", ""))), "")</f>
        <v>112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47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44040</v>
      </c>
      <c r="C14" s="19" t="s">
        <v>25</v>
      </c>
      <c r="D14" s="39">
        <f>IFERROR(INT(TRIM(SUBSTITUTE(VLOOKUP($A14&amp;"*",各都道府県の状況!$A:$I,D$3,FALSE), "※5", ""))), "")</f>
        <v>182</v>
      </c>
      <c r="E14" s="39">
        <f>IFERROR(INT(TRIM(SUBSTITUTE(VLOOKUP($A14&amp;"*",各都道府県の状況!$A:$I,E$3,FALSE), "※5", ""))), "")</f>
        <v>7722</v>
      </c>
      <c r="F14" s="39">
        <f>IFERROR(INT(TRIM(SUBSTITUTE(VLOOKUP($A14&amp;"*",各都道府県の状況!$A:$I,F$3,FALSE), "※5", ""))), "")</f>
        <v>140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23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44040</v>
      </c>
      <c r="C15" s="19" t="s">
        <v>26</v>
      </c>
      <c r="D15" s="39">
        <f>IFERROR(INT(TRIM(SUBSTITUTE(VLOOKUP($A15&amp;"*",各都道府県の状況!$A:$I,D$3,FALSE), "※5", ""))), "")</f>
        <v>2146</v>
      </c>
      <c r="E15" s="39">
        <f>IFERROR(INT(TRIM(SUBSTITUTE(VLOOKUP($A15&amp;"*",各都道府県の状況!$A:$I,E$3,FALSE), "※5", ""))), "")</f>
        <v>62409</v>
      </c>
      <c r="F15" s="39">
        <f>IFERROR(INT(TRIM(SUBSTITUTE(VLOOKUP($A15&amp;"*",各都道府県の状況!$A:$I,F$3,FALSE), "※5", ""))), "")</f>
        <v>1617</v>
      </c>
      <c r="G15" s="39">
        <f>IFERROR(INT(TRIM(SUBSTITUTE(VLOOKUP($A15&amp;"*",各都道府県の状況!$A:$I,G$3,FALSE), "※5", ""))), "")</f>
        <v>72</v>
      </c>
      <c r="H15" s="39">
        <f>IFERROR(INT(TRIM(SUBSTITUTE(VLOOKUP($A15&amp;"*",各都道府県の状況!$A:$I,H$3,FALSE), "※5", ""))), "")</f>
        <v>457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44040</v>
      </c>
      <c r="C16" s="19" t="s">
        <v>27</v>
      </c>
      <c r="D16" s="39">
        <f>IFERROR(INT(TRIM(SUBSTITUTE(VLOOKUP($A16&amp;"*",各都道府県の状況!$A:$I,D$3,FALSE), "※5", ""))), "")</f>
        <v>1522</v>
      </c>
      <c r="E16" s="39">
        <f>IFERROR(INT(TRIM(SUBSTITUTE(VLOOKUP($A16&amp;"*",各都道府県の状況!$A:$I,E$3,FALSE), "※5", ""))), "")</f>
        <v>26690</v>
      </c>
      <c r="F16" s="39">
        <f>IFERROR(INT(TRIM(SUBSTITUTE(VLOOKUP($A16&amp;"*",各都道府県の状況!$A:$I,F$3,FALSE), "※5", ""))), "")</f>
        <v>1190</v>
      </c>
      <c r="G16" s="39">
        <f>IFERROR(INT(TRIM(SUBSTITUTE(VLOOKUP($A16&amp;"*",各都道府県の状況!$A:$I,G$3,FALSE), "※5", ""))), "")</f>
        <v>48</v>
      </c>
      <c r="H16" s="39">
        <f>IFERROR(INT(TRIM(SUBSTITUTE(VLOOKUP($A16&amp;"*",各都道府県の状況!$A:$I,H$3,FALSE), "※5", ""))), "")</f>
        <v>284</v>
      </c>
      <c r="I16" s="39">
        <f>IFERROR(INT(TRIM(SUBSTITUTE(VLOOKUP($A16&amp;"*",各都道府県の状況!$A:$I,I$3,FALSE), "※5", ""))), "")</f>
        <v>5</v>
      </c>
    </row>
    <row r="17" spans="1:9" x14ac:dyDescent="0.55000000000000004">
      <c r="A17" s="24" t="s">
        <v>241</v>
      </c>
      <c r="B17" s="27">
        <f t="shared" si="0"/>
        <v>44040</v>
      </c>
      <c r="C17" s="19" t="s">
        <v>28</v>
      </c>
      <c r="D17" s="39">
        <f>IFERROR(INT(TRIM(SUBSTITUTE(VLOOKUP($A17&amp;"*",各都道府県の状況!$A:$I,D$3,FALSE), "※5", ""))), "")</f>
        <v>11611</v>
      </c>
      <c r="E17" s="39">
        <f>IFERROR(INT(TRIM(SUBSTITUTE(VLOOKUP($A17&amp;"*",各都道府県の状況!$A:$I,E$3,FALSE), "※5", ""))), "")</f>
        <v>170610</v>
      </c>
      <c r="F17" s="39">
        <f>IFERROR(INT(TRIM(SUBSTITUTE(VLOOKUP($A17&amp;"*",各都道府県の状況!$A:$I,F$3,FALSE), "※5", ""))), "")</f>
        <v>8758</v>
      </c>
      <c r="G17" s="39">
        <f>IFERROR(INT(TRIM(SUBSTITUTE(VLOOKUP($A17&amp;"*",各都道府県の状況!$A:$I,G$3,FALSE), "※5", ""))), "")</f>
        <v>328</v>
      </c>
      <c r="H17" s="39">
        <f>IFERROR(INT(TRIM(SUBSTITUTE(VLOOKUP($A17&amp;"*",各都道府県の状況!$A:$I,H$3,FALSE), "※5", ""))), "")</f>
        <v>2525</v>
      </c>
      <c r="I17" s="39">
        <f>IFERROR(INT(TRIM(SUBSTITUTE(VLOOKUP($A17&amp;"*",各都道府県の状況!$A:$I,I$3,FALSE), "※5", ""))), "")</f>
        <v>21</v>
      </c>
    </row>
    <row r="18" spans="1:9" x14ac:dyDescent="0.55000000000000004">
      <c r="A18" s="24" t="s">
        <v>242</v>
      </c>
      <c r="B18" s="27">
        <f t="shared" si="0"/>
        <v>44040</v>
      </c>
      <c r="C18" s="19" t="s">
        <v>29</v>
      </c>
      <c r="D18" s="39">
        <f>IFERROR(INT(TRIM(SUBSTITUTE(VLOOKUP($A18&amp;"*",各都道府県の状況!$A:$I,D$3,FALSE), "※5", ""))), "")</f>
        <v>2286</v>
      </c>
      <c r="E18" s="39">
        <f>IFERROR(INT(TRIM(SUBSTITUTE(VLOOKUP($A18&amp;"*",各都道府県の状況!$A:$I,E$3,FALSE), "※5", ""))), "")</f>
        <v>17322</v>
      </c>
      <c r="F18" s="39">
        <f>IFERROR(INT(TRIM(SUBSTITUTE(VLOOKUP($A18&amp;"*",各都道府県の状況!$A:$I,F$3,FALSE), "※5", ""))), "")</f>
        <v>1879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309</v>
      </c>
      <c r="I18" s="39">
        <f>IFERROR(INT(TRIM(SUBSTITUTE(VLOOKUP($A18&amp;"*",各都道府県の状況!$A:$I,I$3,FALSE), "※5", ""))), "")</f>
        <v>10</v>
      </c>
    </row>
    <row r="19" spans="1:9" x14ac:dyDescent="0.55000000000000004">
      <c r="A19" s="24" t="s">
        <v>243</v>
      </c>
      <c r="B19" s="27">
        <f t="shared" si="0"/>
        <v>44040</v>
      </c>
      <c r="C19" s="19" t="s">
        <v>61</v>
      </c>
      <c r="D19" s="39">
        <f>IFERROR(INT(TRIM(SUBSTITUTE(VLOOKUP($A19&amp;"*",各都道府県の状況!$A:$I,D$3,FALSE), "※5", ""))), "")</f>
        <v>97</v>
      </c>
      <c r="E19" s="39">
        <f>IFERROR(INT(TRIM(SUBSTITUTE(VLOOKUP($A19&amp;"*",各都道府県の状況!$A:$I,E$3,FALSE), "※5", ""))), "")</f>
        <v>6120</v>
      </c>
      <c r="F19" s="39">
        <f>IFERROR(INT(TRIM(SUBSTITUTE(VLOOKUP($A19&amp;"*",各都道府県の状況!$A:$I,F$3,FALSE), "※5", ""))), "")</f>
        <v>88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44040</v>
      </c>
      <c r="C20" s="19" t="s">
        <v>30</v>
      </c>
      <c r="D20" s="39">
        <f>IFERROR(INT(TRIM(SUBSTITUTE(VLOOKUP($A20&amp;"*",各都道府県の状況!$A:$I,D$3,FALSE), "※5", ""))), "")</f>
        <v>236</v>
      </c>
      <c r="E20" s="39">
        <f>IFERROR(INT(TRIM(SUBSTITUTE(VLOOKUP($A20&amp;"*",各都道府県の状況!$A:$I,E$3,FALSE), "※5", ""))), "")</f>
        <v>5077</v>
      </c>
      <c r="F20" s="39">
        <f>IFERROR(INT(TRIM(SUBSTITUTE(VLOOKUP($A20&amp;"*",各都道府県の状況!$A:$I,F$3,FALSE), "※5", ""))), "")</f>
        <v>209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44040</v>
      </c>
      <c r="C21" s="19" t="s">
        <v>31</v>
      </c>
      <c r="D21" s="39">
        <f>IFERROR(INT(TRIM(SUBSTITUTE(VLOOKUP($A21&amp;"*",各都道府県の状況!$A:$I,D$3,FALSE), "※5", ""))), "")</f>
        <v>314</v>
      </c>
      <c r="E21" s="39">
        <f>IFERROR(INT(TRIM(SUBSTITUTE(VLOOKUP($A21&amp;"*",各都道府県の状況!$A:$I,E$3,FALSE), "※5", ""))), "")</f>
        <v>3196</v>
      </c>
      <c r="F21" s="39">
        <f>IFERROR(INT(TRIM(SUBSTITUTE(VLOOKUP($A21&amp;"*",各都道府県の状況!$A:$I,F$3,FALSE), "※5", ""))), "")</f>
        <v>272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15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44040</v>
      </c>
      <c r="C22" s="19" t="s">
        <v>32</v>
      </c>
      <c r="D22" s="39">
        <f>IFERROR(INT(TRIM(SUBSTITUTE(VLOOKUP($A22&amp;"*",各都道府県の状況!$A:$I,D$3,FALSE), "※5", ""))), "")</f>
        <v>129</v>
      </c>
      <c r="E22" s="39">
        <f>IFERROR(INT(TRIM(SUBSTITUTE(VLOOKUP($A22&amp;"*",各都道府県の状況!$A:$I,E$3,FALSE), "※5", ""))), "")</f>
        <v>4674</v>
      </c>
      <c r="F22" s="39">
        <f>IFERROR(INT(TRIM(SUBSTITUTE(VLOOKUP($A22&amp;"*",各都道府県の状況!$A:$I,F$3,FALSE), "※5", ""))), "")</f>
        <v>117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44040</v>
      </c>
      <c r="C23" s="19" t="s">
        <v>33</v>
      </c>
      <c r="D23" s="39">
        <f>IFERROR(INT(TRIM(SUBSTITUTE(VLOOKUP($A23&amp;"*",各都道府県の状況!$A:$I,D$3,FALSE), "※5", ""))), "")</f>
        <v>88</v>
      </c>
      <c r="E23" s="39">
        <f>IFERROR(INT(TRIM(SUBSTITUTE(VLOOKUP($A23&amp;"*",各都道府県の状況!$A:$I,E$3,FALSE), "※5", ""))), "")</f>
        <v>7040</v>
      </c>
      <c r="F23" s="39">
        <f>IFERROR(INT(TRIM(SUBSTITUTE(VLOOKUP($A23&amp;"*",各都道府県の状況!$A:$I,F$3,FALSE), "※5", ""))), "")</f>
        <v>77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44040</v>
      </c>
      <c r="C24" s="19" t="s">
        <v>34</v>
      </c>
      <c r="D24" s="39">
        <f>IFERROR(INT(TRIM(SUBSTITUTE(VLOOKUP($A24&amp;"*",各都道府県の状況!$A:$I,D$3,FALSE), "※5", ""))), "")</f>
        <v>98</v>
      </c>
      <c r="E24" s="39">
        <f>IFERROR(INT(TRIM(SUBSTITUTE(VLOOKUP($A24&amp;"*",各都道府県の状況!$A:$I,E$3,FALSE), "※5", ""))), "")</f>
        <v>6331</v>
      </c>
      <c r="F24" s="39">
        <f>IFERROR(INT(TRIM(SUBSTITUTE(VLOOKUP($A24&amp;"*",各都道府県の状況!$A:$I,F$3,FALSE), "※5", ""))), "")</f>
        <v>81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44040</v>
      </c>
      <c r="C25" s="19" t="s">
        <v>35</v>
      </c>
      <c r="D25" s="39">
        <f>IFERROR(INT(TRIM(SUBSTITUTE(VLOOKUP($A25&amp;"*",各都道府県の状況!$A:$I,D$3,FALSE), "※5", ""))), "")</f>
        <v>265</v>
      </c>
      <c r="E25" s="39">
        <f>IFERROR(INT(TRIM(SUBSTITUTE(VLOOKUP($A25&amp;"*",各都道府県の状況!$A:$I,E$3,FALSE), "※5", ""))), "")</f>
        <v>9382</v>
      </c>
      <c r="F25" s="39">
        <f>IFERROR(INT(TRIM(SUBSTITUTE(VLOOKUP($A25&amp;"*",各都道府県の状況!$A:$I,F$3,FALSE), "※5", ""))), "")</f>
        <v>169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89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44040</v>
      </c>
      <c r="C26" s="19" t="s">
        <v>36</v>
      </c>
      <c r="D26" s="39">
        <f>IFERROR(INT(TRIM(SUBSTITUTE(VLOOKUP($A26&amp;"*",各都道府県の状況!$A:$I,D$3,FALSE), "※5", ""))), "")</f>
        <v>200</v>
      </c>
      <c r="E26" s="39">
        <f>IFERROR(INT(TRIM(SUBSTITUTE(VLOOKUP($A26&amp;"*",各都道府県の状況!$A:$I,E$3,FALSE), "※5", ""))), "")</f>
        <v>10472</v>
      </c>
      <c r="F26" s="39">
        <f>IFERROR(INT(TRIM(SUBSTITUTE(VLOOKUP($A26&amp;"*",各都道府県の状況!$A:$I,F$3,FALSE), "※5", ""))), "")</f>
        <v>97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102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44040</v>
      </c>
      <c r="C27" s="19" t="s">
        <v>37</v>
      </c>
      <c r="D27" s="39">
        <f>IFERROR(INT(TRIM(SUBSTITUTE(VLOOKUP($A27&amp;"*",各都道府県の状況!$A:$I,D$3,FALSE), "※5", ""))), "")</f>
        <v>1172</v>
      </c>
      <c r="E27" s="39">
        <f>IFERROR(INT(TRIM(SUBSTITUTE(VLOOKUP($A27&amp;"*",各都道府県の状況!$A:$I,E$3,FALSE), "※5", ""))), "")</f>
        <v>20356</v>
      </c>
      <c r="F27" s="39">
        <f>IFERROR(INT(TRIM(SUBSTITUTE(VLOOKUP($A27&amp;"*",各都道府県の状況!$A:$I,F$3,FALSE), "※5", ""))), "")</f>
        <v>523</v>
      </c>
      <c r="G27" s="39">
        <f>IFERROR(INT(TRIM(SUBSTITUTE(VLOOKUP($A27&amp;"*",各都道府県の状況!$A:$I,G$3,FALSE), "※5", ""))), "")</f>
        <v>35</v>
      </c>
      <c r="H27" s="39">
        <f>IFERROR(INT(TRIM(SUBSTITUTE(VLOOKUP($A27&amp;"*",各都道府県の状況!$A:$I,H$3,FALSE), "※5", ""))), "")</f>
        <v>608</v>
      </c>
      <c r="I27" s="39">
        <f>IFERROR(INT(TRIM(SUBSTITUTE(VLOOKUP($A27&amp;"*",各都道府県の状況!$A:$I,I$3,FALSE), "※5", ""))), "")</f>
        <v>2</v>
      </c>
    </row>
    <row r="28" spans="1:9" x14ac:dyDescent="0.55000000000000004">
      <c r="A28" s="24" t="s">
        <v>252</v>
      </c>
      <c r="B28" s="26">
        <f t="shared" si="0"/>
        <v>44040</v>
      </c>
      <c r="C28" s="28" t="s">
        <v>38</v>
      </c>
      <c r="D28" s="39">
        <f>IFERROR(INT(TRIM(SUBSTITUTE(VLOOKUP($A28&amp;"*",各都道府県の状況!$A:$I,D$3,FALSE), "※5", ""))), "")</f>
        <v>74</v>
      </c>
      <c r="E28" s="39">
        <f>IFERROR(INT(TRIM(SUBSTITUTE(VLOOKUP($A28&amp;"*",各都道府県の状況!$A:$I,E$3,FALSE), "※5", ""))), "")</f>
        <v>3831</v>
      </c>
      <c r="F28" s="39">
        <f>IFERROR(INT(TRIM(SUBSTITUTE(VLOOKUP($A28&amp;"*",各都道府県の状況!$A:$I,F$3,FALSE), "※5", ""))), "")</f>
        <v>52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20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44040</v>
      </c>
      <c r="C29" s="19" t="s">
        <v>39</v>
      </c>
      <c r="D29" s="39">
        <f>IFERROR(INT(TRIM(SUBSTITUTE(VLOOKUP($A29&amp;"*",各都道府県の状況!$A:$I,D$3,FALSE), "※5", ""))), "")</f>
        <v>157</v>
      </c>
      <c r="E29" s="39">
        <f>IFERROR(INT(TRIM(SUBSTITUTE(VLOOKUP($A29&amp;"*",各都道府県の状況!$A:$I,E$3,FALSE), "※5", ""))), "")</f>
        <v>4081</v>
      </c>
      <c r="F29" s="39">
        <f>IFERROR(INT(TRIM(SUBSTITUTE(VLOOKUP($A29&amp;"*",各都道府県の状況!$A:$I,F$3,FALSE), "※5", ""))), "")</f>
        <v>108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48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44040</v>
      </c>
      <c r="C30" s="19" t="s">
        <v>40</v>
      </c>
      <c r="D30" s="39">
        <f>IFERROR(INT(TRIM(SUBSTITUTE(VLOOKUP($A30&amp;"*",各都道府県の状況!$A:$I,D$3,FALSE), "※5", ""))), "")</f>
        <v>677</v>
      </c>
      <c r="E30" s="39">
        <f>IFERROR(INT(TRIM(SUBSTITUTE(VLOOKUP($A30&amp;"*",各都道府県の状況!$A:$I,E$3,FALSE), "※5", ""))), "")</f>
        <v>16612</v>
      </c>
      <c r="F30" s="39">
        <f>IFERROR(INT(TRIM(SUBSTITUTE(VLOOKUP($A30&amp;"*",各都道府県の状況!$A:$I,F$3,FALSE), "※5", ""))), "")</f>
        <v>466</v>
      </c>
      <c r="G30" s="39">
        <f>IFERROR(INT(TRIM(SUBSTITUTE(VLOOKUP($A30&amp;"*",各都道府県の状況!$A:$I,G$3,FALSE), "※5", ""))), "")</f>
        <v>20</v>
      </c>
      <c r="H30" s="39">
        <f>IFERROR(INT(TRIM(SUBSTITUTE(VLOOKUP($A30&amp;"*",各都道府県の状況!$A:$I,H$3,FALSE), "※5", ""))), "")</f>
        <v>191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44040</v>
      </c>
      <c r="C31" s="19" t="s">
        <v>41</v>
      </c>
      <c r="D31" s="39">
        <f>IFERROR(INT(TRIM(SUBSTITUTE(VLOOKUP($A31&amp;"*",各都道府県の状況!$A:$I,D$3,FALSE), "※5", ""))), "")</f>
        <v>3430</v>
      </c>
      <c r="E31" s="39">
        <f>IFERROR(INT(TRIM(SUBSTITUTE(VLOOKUP($A31&amp;"*",各都道府県の状況!$A:$I,E$3,FALSE), "※5", ""))), "")</f>
        <v>66171</v>
      </c>
      <c r="F31" s="39">
        <f>IFERROR(INT(TRIM(SUBSTITUTE(VLOOKUP($A31&amp;"*",各都道府県の状況!$A:$I,F$3,FALSE), "※5", ""))), "")</f>
        <v>2418</v>
      </c>
      <c r="G31" s="39">
        <f>IFERROR(INT(TRIM(SUBSTITUTE(VLOOKUP($A31&amp;"*",各都道府県の状況!$A:$I,G$3,FALSE), "※5", ""))), "")</f>
        <v>88</v>
      </c>
      <c r="H31" s="39">
        <f>IFERROR(INT(TRIM(SUBSTITUTE(VLOOKUP($A31&amp;"*",各都道府県の状況!$A:$I,H$3,FALSE), "※5", ""))), "")</f>
        <v>924</v>
      </c>
      <c r="I31" s="39">
        <f>IFERROR(INT(TRIM(SUBSTITUTE(VLOOKUP($A31&amp;"*",各都道府県の状況!$A:$I,I$3,FALSE), "※5", ""))), "")</f>
        <v>13</v>
      </c>
    </row>
    <row r="32" spans="1:9" x14ac:dyDescent="0.55000000000000004">
      <c r="A32" s="24" t="s">
        <v>256</v>
      </c>
      <c r="B32" s="27">
        <f t="shared" si="0"/>
        <v>44040</v>
      </c>
      <c r="C32" s="19" t="s">
        <v>42</v>
      </c>
      <c r="D32" s="39">
        <f>IFERROR(INT(TRIM(SUBSTITUTE(VLOOKUP($A32&amp;"*",各都道府県の状況!$A:$I,D$3,FALSE), "※5", ""))), "")</f>
        <v>1026</v>
      </c>
      <c r="E32" s="39">
        <f>IFERROR(INT(TRIM(SUBSTITUTE(VLOOKUP($A32&amp;"*",各都道府県の状況!$A:$I,E$3,FALSE), "※5", ""))), "")</f>
        <v>24011</v>
      </c>
      <c r="F32" s="39">
        <f>IFERROR(INT(TRIM(SUBSTITUTE(VLOOKUP($A32&amp;"*",各都道府県の状況!$A:$I,F$3,FALSE), "※5", ""))), "")</f>
        <v>811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170</v>
      </c>
      <c r="I32" s="39">
        <f>IFERROR(INT(TRIM(SUBSTITUTE(VLOOKUP($A32&amp;"*",各都道府県の状況!$A:$I,I$3,FALSE), "※5", ""))), "")</f>
        <v>4</v>
      </c>
    </row>
    <row r="33" spans="1:9" x14ac:dyDescent="0.55000000000000004">
      <c r="A33" s="24" t="s">
        <v>257</v>
      </c>
      <c r="B33" s="27">
        <f t="shared" si="0"/>
        <v>44040</v>
      </c>
      <c r="C33" s="19" t="s">
        <v>43</v>
      </c>
      <c r="D33" s="39">
        <f>IFERROR(INT(TRIM(SUBSTITUTE(VLOOKUP($A33&amp;"*",各都道府県の状況!$A:$I,D$3,FALSE), "※5", ""))), "")</f>
        <v>215</v>
      </c>
      <c r="E33" s="39">
        <f>IFERROR(INT(TRIM(SUBSTITUTE(VLOOKUP($A33&amp;"*",各都道府県の状況!$A:$I,E$3,FALSE), "※5", ""))), "")</f>
        <v>7978</v>
      </c>
      <c r="F33" s="39">
        <f>IFERROR(INT(TRIM(SUBSTITUTE(VLOOKUP($A33&amp;"*",各都道府県の状況!$A:$I,F$3,FALSE), "※5", ""))), "")</f>
        <v>146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67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44040</v>
      </c>
      <c r="C34" s="19" t="s">
        <v>44</v>
      </c>
      <c r="D34" s="39">
        <f>IFERROR(INT(TRIM(SUBSTITUTE(VLOOKUP($A34&amp;"*",各都道府県の状況!$A:$I,D$3,FALSE), "※5", ""))), "")</f>
        <v>134</v>
      </c>
      <c r="E34" s="39">
        <f>IFERROR(INT(TRIM(SUBSTITUTE(VLOOKUP($A34&amp;"*",各都道府県の状況!$A:$I,E$3,FALSE), "※5", ""))), "")</f>
        <v>5819</v>
      </c>
      <c r="F34" s="39">
        <f>IFERROR(INT(TRIM(SUBSTITUTE(VLOOKUP($A34&amp;"*",各都道府県の状況!$A:$I,F$3,FALSE), "※5", ""))), "")</f>
        <v>89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40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44040</v>
      </c>
      <c r="C35" s="19" t="s">
        <v>45</v>
      </c>
      <c r="D35" s="39">
        <f>IFERROR(INT(TRIM(SUBSTITUTE(VLOOKUP($A35&amp;"*",各都道府県の状況!$A:$I,D$3,FALSE), "※5", ""))), "")</f>
        <v>7</v>
      </c>
      <c r="E35" s="39">
        <f>IFERROR(INT(TRIM(SUBSTITUTE(VLOOKUP($A35&amp;"*",各都道府県の状況!$A:$I,E$3,FALSE), "※5", ""))), "")</f>
        <v>2396</v>
      </c>
      <c r="F35" s="39">
        <f>IFERROR(INT(TRIM(SUBSTITUTE(VLOOKUP($A35&amp;"*",各都道府県の状況!$A:$I,F$3,FALSE), "※5", ""))), "")</f>
        <v>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44040</v>
      </c>
      <c r="C36" s="19" t="s">
        <v>46</v>
      </c>
      <c r="D36" s="39">
        <f>IFERROR(INT(TRIM(SUBSTITUTE(VLOOKUP($A36&amp;"*",各都道府県の状況!$A:$I,D$3,FALSE), "※5", ""))), "")</f>
        <v>29</v>
      </c>
      <c r="E36" s="39">
        <f>IFERROR(INT(TRIM(SUBSTITUTE(VLOOKUP($A36&amp;"*",各都道府県の状況!$A:$I,E$3,FALSE), "※5", ""))), "")</f>
        <v>2710</v>
      </c>
      <c r="F36" s="39">
        <f>IFERROR(INT(TRIM(SUBSTITUTE(VLOOKUP($A36&amp;"*",各都道府県の状況!$A:$I,F$3,FALSE), "※5", ""))), "")</f>
        <v>26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44040</v>
      </c>
      <c r="C37" s="19" t="s">
        <v>47</v>
      </c>
      <c r="D37" s="39">
        <f>IFERROR(INT(TRIM(SUBSTITUTE(VLOOKUP($A37&amp;"*",各都道府県の状況!$A:$I,D$3,FALSE), "※5", ""))), "")</f>
        <v>66</v>
      </c>
      <c r="E37" s="39">
        <f>IFERROR(INT(TRIM(SUBSTITUTE(VLOOKUP($A37&amp;"*",各都道府県の状況!$A:$I,E$3,FALSE), "※5", ""))), "")</f>
        <v>2708</v>
      </c>
      <c r="F37" s="39">
        <f>IFERROR(INT(TRIM(SUBSTITUTE(VLOOKUP($A37&amp;"*",各都道府県の状況!$A:$I,F$3,FALSE), "※5", ""))), "")</f>
        <v>33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33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44040</v>
      </c>
      <c r="C38" s="19" t="s">
        <v>48</v>
      </c>
      <c r="D38" s="39">
        <f>IFERROR(INT(TRIM(SUBSTITUTE(VLOOKUP($A38&amp;"*",各都道府県の状況!$A:$I,D$3,FALSE), "※5", ""))), "")</f>
        <v>269</v>
      </c>
      <c r="E38" s="39">
        <f>IFERROR(INT(TRIM(SUBSTITUTE(VLOOKUP($A38&amp;"*",各都道府県の状況!$A:$I,E$3,FALSE), "※5", ""))), "")</f>
        <v>10937</v>
      </c>
      <c r="F38" s="39">
        <f>IFERROR(INT(TRIM(SUBSTITUTE(VLOOKUP($A38&amp;"*",各都道府県の状況!$A:$I,F$3,FALSE), "※5", ""))), "")</f>
        <v>208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58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44040</v>
      </c>
      <c r="C39" s="19" t="s">
        <v>49</v>
      </c>
      <c r="D39" s="39">
        <f>IFERROR(INT(TRIM(SUBSTITUTE(VLOOKUP($A39&amp;"*",各都道府県の状況!$A:$I,D$3,FALSE), "※5", ""))), "")</f>
        <v>51</v>
      </c>
      <c r="E39" s="39">
        <f>IFERROR(INT(TRIM(SUBSTITUTE(VLOOKUP($A39&amp;"*",各都道府県の状況!$A:$I,E$3,FALSE), "※5", ""))), "")</f>
        <v>3736</v>
      </c>
      <c r="F39" s="39">
        <f>IFERROR(INT(TRIM(SUBSTITUTE(VLOOKUP($A39&amp;"*",各都道府県の状況!$A:$I,F$3,FALSE), "※5", ""))), "")</f>
        <v>39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12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44040</v>
      </c>
      <c r="C40" s="19" t="s">
        <v>50</v>
      </c>
      <c r="D40" s="39">
        <f>IFERROR(INT(TRIM(SUBSTITUTE(VLOOKUP($A40&amp;"*",各都道府県の状況!$A:$I,D$3,FALSE), "※5", ""))), "")</f>
        <v>16</v>
      </c>
      <c r="E40" s="39">
        <f>IFERROR(INT(TRIM(SUBSTITUTE(VLOOKUP($A40&amp;"*",各都道府県の状況!$A:$I,E$3,FALSE), "※5", ""))), "")</f>
        <v>1579</v>
      </c>
      <c r="F40" s="39">
        <f>IFERROR(INT(TRIM(SUBSTITUTE(VLOOKUP($A40&amp;"*",各都道府県の状況!$A:$I,F$3,FALSE), "※5", ""))), "")</f>
        <v>8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44040</v>
      </c>
      <c r="C41" s="19" t="s">
        <v>51</v>
      </c>
      <c r="D41" s="39">
        <f>IFERROR(INT(TRIM(SUBSTITUTE(VLOOKUP($A41&amp;"*",各都道府県の状況!$A:$I,D$3,FALSE), "※5", ""))), "")</f>
        <v>45</v>
      </c>
      <c r="E41" s="39">
        <f>IFERROR(INT(TRIM(SUBSTITUTE(VLOOKUP($A41&amp;"*",各都道府県の状況!$A:$I,E$3,FALSE), "※5", ""))), "")</f>
        <v>4484</v>
      </c>
      <c r="F41" s="39">
        <f>IFERROR(INT(TRIM(SUBSTITUTE(VLOOKUP($A41&amp;"*",各都道府県の状況!$A:$I,F$3,FALSE), "※5", ""))), "")</f>
        <v>36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44040</v>
      </c>
      <c r="C42" s="19" t="s">
        <v>52</v>
      </c>
      <c r="D42" s="39">
        <f>IFERROR(INT(TRIM(SUBSTITUTE(VLOOKUP($A42&amp;"*",各都道府県の状況!$A:$I,D$3,FALSE), "※5", ""))), "")</f>
        <v>89</v>
      </c>
      <c r="E42" s="39">
        <f>IFERROR(INT(TRIM(SUBSTITUTE(VLOOKUP($A42&amp;"*",各都道府県の状況!$A:$I,E$3,FALSE), "※5", ""))), "")</f>
        <v>2889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44040</v>
      </c>
      <c r="C43" s="19" t="s">
        <v>169</v>
      </c>
      <c r="D43" s="39">
        <f>IFERROR(INT(TRIM(SUBSTITUTE(VLOOKUP($A43&amp;"*",各都道府県の状況!$A:$I,D$3,FALSE), "※5", ""))), "")</f>
        <v>80</v>
      </c>
      <c r="E43" s="39">
        <f>IFERROR(INT(TRIM(SUBSTITUTE(VLOOKUP($A43&amp;"*",各都道府県の状況!$A:$I,E$3,FALSE), "※5", ""))), "")</f>
        <v>2202</v>
      </c>
      <c r="F43" s="39">
        <f>IFERROR(INT(TRIM(SUBSTITUTE(VLOOKUP($A43&amp;"*",各都道府県の状況!$A:$I,F$3,FALSE), "※5", ""))), "")</f>
        <v>73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44040</v>
      </c>
      <c r="C44" s="19" t="s">
        <v>53</v>
      </c>
      <c r="D44" s="39">
        <f>IFERROR(INT(TRIM(SUBSTITUTE(VLOOKUP($A44&amp;"*",各都道府県の状況!$A:$I,D$3,FALSE), "※5", ""))), "")</f>
        <v>1481</v>
      </c>
      <c r="E44" s="39">
        <f>IFERROR(INT(TRIM(SUBSTITUTE(VLOOKUP($A44&amp;"*",各都道府県の状況!$A:$I,E$3,FALSE), "※5", ""))), "")</f>
        <v>22426</v>
      </c>
      <c r="F44" s="39">
        <f>IFERROR(INT(TRIM(SUBSTITUTE(VLOOKUP($A44&amp;"*",各都道府県の状況!$A:$I,F$3,FALSE), "※5", ""))), "")</f>
        <v>952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496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44040</v>
      </c>
      <c r="C45" s="19" t="s">
        <v>54</v>
      </c>
      <c r="D45" s="39">
        <f>IFERROR(INT(TRIM(SUBSTITUTE(VLOOKUP($A45&amp;"*",各都道府県の状況!$A:$I,D$3,FALSE), "※5", ""))), "")</f>
        <v>69</v>
      </c>
      <c r="E45" s="39">
        <f>IFERROR(INT(TRIM(SUBSTITUTE(VLOOKUP($A45&amp;"*",各都道府県の状況!$A:$I,E$3,FALSE), "※5", ""))), "")</f>
        <v>2185</v>
      </c>
      <c r="F45" s="39">
        <f>IFERROR(INT(TRIM(SUBSTITUTE(VLOOKUP($A45&amp;"*",各都道府県の状況!$A:$I,F$3,FALSE), "※5", ""))), "")</f>
        <v>48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44040</v>
      </c>
      <c r="C46" s="19" t="s">
        <v>55</v>
      </c>
      <c r="D46" s="39">
        <f>IFERROR(INT(TRIM(SUBSTITUTE(VLOOKUP($A46&amp;"*",各都道府県の状況!$A:$I,D$3,FALSE), "※5", ""))), "")</f>
        <v>59</v>
      </c>
      <c r="E46" s="39">
        <f>IFERROR(INT(TRIM(SUBSTITUTE(VLOOKUP($A46&amp;"*",各都道府県の状況!$A:$I,E$3,FALSE), "※5", ""))), "")</f>
        <v>6089</v>
      </c>
      <c r="F46" s="39">
        <f>IFERROR(INT(TRIM(SUBSTITUTE(VLOOKUP($A46&amp;"*",各都道府県の状況!$A:$I,F$3,FALSE), "※5", ""))), "")</f>
        <v>22</v>
      </c>
      <c r="G46" s="39">
        <f>IFERROR(INT(TRIM(SUBSTITUTE(VLOOKUP($A46&amp;"*",各都道府県の状況!$A:$I,G$3,FALSE), "※5", ""))), "")</f>
        <v>2</v>
      </c>
      <c r="H46" s="39">
        <f>IFERROR(INT(TRIM(SUBSTITUTE(VLOOKUP($A46&amp;"*",各都道府県の状況!$A:$I,H$3,FALSE), "※5", ""))), "")</f>
        <v>35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44040</v>
      </c>
      <c r="C47" s="19" t="s">
        <v>56</v>
      </c>
      <c r="D47" s="39">
        <f>IFERROR(INT(TRIM(SUBSTITUTE(VLOOKUP($A47&amp;"*",各都道府県の状況!$A:$I,D$3,FALSE), "※5", ""))), "")</f>
        <v>114</v>
      </c>
      <c r="E47" s="39">
        <f>IFERROR(INT(TRIM(SUBSTITUTE(VLOOKUP($A47&amp;"*",各都道府県の状況!$A:$I,E$3,FALSE), "※5", ""))), "")</f>
        <v>4607</v>
      </c>
      <c r="F47" s="39">
        <f>IFERROR(INT(TRIM(SUBSTITUTE(VLOOKUP($A47&amp;"*",各都道府県の状況!$A:$I,F$3,FALSE), "※5", ""))), "")</f>
        <v>47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64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44040</v>
      </c>
      <c r="C48" s="19" t="s">
        <v>57</v>
      </c>
      <c r="D48" s="39">
        <f>IFERROR(INT(TRIM(SUBSTITUTE(VLOOKUP($A48&amp;"*",各都道府県の状況!$A:$I,D$3,FALSE), "※5", ""))), "")</f>
        <v>62</v>
      </c>
      <c r="E48" s="39">
        <f>IFERROR(INT(TRIM(SUBSTITUTE(VLOOKUP($A48&amp;"*",各都道府県の状況!$A:$I,E$3,FALSE), "※5", ""))), "")</f>
        <v>6312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44040</v>
      </c>
      <c r="C49" s="19" t="s">
        <v>58</v>
      </c>
      <c r="D49" s="39">
        <f>IFERROR(INT(TRIM(SUBSTITUTE(VLOOKUP($A49&amp;"*",各都道府県の状況!$A:$I,D$3,FALSE), "※5", ""))), "")</f>
        <v>85</v>
      </c>
      <c r="E49" s="39">
        <f>IFERROR(INT(TRIM(SUBSTITUTE(VLOOKUP($A49&amp;"*",各都道府県の状況!$A:$I,E$3,FALSE), "※5", ""))), "")</f>
        <v>2970</v>
      </c>
      <c r="F49" s="39">
        <f>IFERROR(INT(TRIM(SUBSTITUTE(VLOOKUP($A49&amp;"*",各都道府県の状況!$A:$I,F$3,FALSE), "※5", ""))), "")</f>
        <v>20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65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44040</v>
      </c>
      <c r="C50" s="19" t="s">
        <v>59</v>
      </c>
      <c r="D50" s="39">
        <f>IFERROR(INT(TRIM(SUBSTITUTE(VLOOKUP($A50&amp;"*",各都道府県の状況!$A:$I,D$3,FALSE), "※5", ""))), "")</f>
        <v>219</v>
      </c>
      <c r="E50" s="39">
        <f>IFERROR(INT(TRIM(SUBSTITUTE(VLOOKUP($A50&amp;"*",各都道府県の状況!$A:$I,E$3,FALSE), "※5", ""))), "")</f>
        <v>9768</v>
      </c>
      <c r="F50" s="39">
        <f>IFERROR(INT(TRIM(SUBSTITUTE(VLOOKUP($A50&amp;"*",各都道府県の状況!$A:$I,F$3,FALSE), "※5", ""))), "")</f>
        <v>138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81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44040</v>
      </c>
      <c r="C51" s="19" t="s">
        <v>60</v>
      </c>
      <c r="D51" s="39">
        <f>IFERROR(INT(TRIM(SUBSTITUTE(VLOOKUP($A51&amp;"*",各都道府県の状況!$A:$I,D$3,FALSE), "※5", ""))), "")</f>
        <v>210</v>
      </c>
      <c r="E51" s="39">
        <f>IFERROR(INT(TRIM(SUBSTITUTE(VLOOKUP($A51&amp;"*",各都道府県の状況!$A:$I,E$3,FALSE), "※5", ""))), "")</f>
        <v>6665</v>
      </c>
      <c r="F51" s="39">
        <f>IFERROR(INT(TRIM(SUBSTITUTE(VLOOKUP($A51&amp;"*",各都道府県の状況!$A:$I,F$3,FALSE), "※5", ""))), "")</f>
        <v>145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62</v>
      </c>
      <c r="I51" s="39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64"/>
    </row>
    <row r="5" spans="1:9" ht="13.25" customHeight="1" x14ac:dyDescent="0.55000000000000004">
      <c r="B5" s="55"/>
      <c r="C5" s="57"/>
      <c r="D5" s="59"/>
      <c r="E5" s="42" t="s">
        <v>339</v>
      </c>
      <c r="F5" s="43" t="s">
        <v>340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1396</v>
      </c>
      <c r="D6" s="44">
        <v>27210</v>
      </c>
      <c r="E6" s="45">
        <v>91</v>
      </c>
      <c r="F6" s="45">
        <v>4</v>
      </c>
      <c r="G6" s="44">
        <v>1202</v>
      </c>
      <c r="H6" s="45">
        <v>103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31</v>
      </c>
      <c r="D7" s="44">
        <v>1393</v>
      </c>
      <c r="E7" s="45">
        <v>1</v>
      </c>
      <c r="F7" s="45">
        <v>0</v>
      </c>
      <c r="G7" s="45">
        <v>29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1381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147</v>
      </c>
      <c r="D9" s="44">
        <v>5617</v>
      </c>
      <c r="E9" s="45">
        <v>8</v>
      </c>
      <c r="F9" s="45">
        <v>0</v>
      </c>
      <c r="G9" s="45">
        <v>138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18</v>
      </c>
      <c r="D10" s="44">
        <v>1089</v>
      </c>
      <c r="E10" s="45">
        <v>1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75</v>
      </c>
      <c r="D11" s="44">
        <v>2869</v>
      </c>
      <c r="E11" s="45">
        <v>1</v>
      </c>
      <c r="F11" s="45">
        <v>0</v>
      </c>
      <c r="G11" s="45">
        <v>74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86</v>
      </c>
      <c r="D12" s="44">
        <v>9312</v>
      </c>
      <c r="E12" s="45">
        <v>3</v>
      </c>
      <c r="F12" s="45">
        <v>0</v>
      </c>
      <c r="G12" s="45">
        <v>83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254</v>
      </c>
      <c r="D13" s="44">
        <v>6767</v>
      </c>
      <c r="E13" s="45">
        <v>33</v>
      </c>
      <c r="F13" s="45">
        <v>1</v>
      </c>
      <c r="G13" s="45">
        <v>211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167</v>
      </c>
      <c r="D14" s="44">
        <v>12568</v>
      </c>
      <c r="E14" s="45">
        <v>47</v>
      </c>
      <c r="F14" s="45">
        <v>0</v>
      </c>
      <c r="G14" s="45">
        <v>112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182</v>
      </c>
      <c r="D15" s="44">
        <v>7722</v>
      </c>
      <c r="E15" s="45">
        <v>23</v>
      </c>
      <c r="F15" s="45">
        <v>2</v>
      </c>
      <c r="G15" s="45">
        <v>140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2146</v>
      </c>
      <c r="D16" s="44">
        <v>62409</v>
      </c>
      <c r="E16" s="45">
        <v>457</v>
      </c>
      <c r="F16" s="45">
        <v>4</v>
      </c>
      <c r="G16" s="44">
        <v>1617</v>
      </c>
      <c r="H16" s="45">
        <v>72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1522</v>
      </c>
      <c r="D17" s="44">
        <v>26690</v>
      </c>
      <c r="E17" s="45">
        <v>284</v>
      </c>
      <c r="F17" s="45">
        <v>5</v>
      </c>
      <c r="G17" s="44">
        <v>1190</v>
      </c>
      <c r="H17" s="45">
        <v>48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11611</v>
      </c>
      <c r="D18" s="44">
        <v>170610</v>
      </c>
      <c r="E18" s="44">
        <v>2525</v>
      </c>
      <c r="F18" s="45">
        <v>21</v>
      </c>
      <c r="G18" s="44">
        <v>8758</v>
      </c>
      <c r="H18" s="45">
        <v>328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2286</v>
      </c>
      <c r="D19" s="44">
        <v>17322</v>
      </c>
      <c r="E19" s="45">
        <v>309</v>
      </c>
      <c r="F19" s="45">
        <v>10</v>
      </c>
      <c r="G19" s="44">
        <v>1879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97</v>
      </c>
      <c r="D20" s="44">
        <v>6120</v>
      </c>
      <c r="E20" s="45">
        <v>8</v>
      </c>
      <c r="F20" s="45">
        <v>0</v>
      </c>
      <c r="G20" s="45">
        <v>88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236</v>
      </c>
      <c r="D21" s="44">
        <v>5077</v>
      </c>
      <c r="E21" s="45">
        <v>5</v>
      </c>
      <c r="F21" s="45">
        <v>0</v>
      </c>
      <c r="G21" s="45">
        <v>209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314</v>
      </c>
      <c r="D22" s="44">
        <v>3196</v>
      </c>
      <c r="E22" s="45">
        <v>15</v>
      </c>
      <c r="F22" s="45">
        <v>2</v>
      </c>
      <c r="G22" s="45">
        <v>272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129</v>
      </c>
      <c r="D23" s="44">
        <v>4674</v>
      </c>
      <c r="E23" s="45">
        <v>4</v>
      </c>
      <c r="F23" s="45">
        <v>0</v>
      </c>
      <c r="G23" s="45">
        <v>117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88</v>
      </c>
      <c r="D24" s="44">
        <v>7040</v>
      </c>
      <c r="E24" s="45">
        <v>10</v>
      </c>
      <c r="F24" s="45">
        <v>0</v>
      </c>
      <c r="G24" s="45">
        <v>77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98</v>
      </c>
      <c r="D25" s="44">
        <v>6331</v>
      </c>
      <c r="E25" s="45">
        <v>17</v>
      </c>
      <c r="F25" s="45">
        <v>0</v>
      </c>
      <c r="G25" s="45">
        <v>81</v>
      </c>
      <c r="H25" s="46" t="s">
        <v>341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265</v>
      </c>
      <c r="D26" s="44">
        <v>9382</v>
      </c>
      <c r="E26" s="45">
        <v>89</v>
      </c>
      <c r="F26" s="45">
        <v>0</v>
      </c>
      <c r="G26" s="45">
        <v>169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200</v>
      </c>
      <c r="D27" s="44">
        <v>10472</v>
      </c>
      <c r="E27" s="45">
        <v>102</v>
      </c>
      <c r="F27" s="45">
        <v>0</v>
      </c>
      <c r="G27" s="45">
        <v>97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4">
        <v>1172</v>
      </c>
      <c r="D28" s="44">
        <v>20356</v>
      </c>
      <c r="E28" s="45">
        <v>608</v>
      </c>
      <c r="F28" s="45">
        <v>2</v>
      </c>
      <c r="G28" s="45">
        <v>523</v>
      </c>
      <c r="H28" s="45">
        <v>35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74</v>
      </c>
      <c r="D29" s="44">
        <v>3831</v>
      </c>
      <c r="E29" s="45">
        <v>20</v>
      </c>
      <c r="F29" s="45">
        <v>0</v>
      </c>
      <c r="G29" s="45">
        <v>52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157</v>
      </c>
      <c r="D30" s="44">
        <v>4081</v>
      </c>
      <c r="E30" s="45">
        <v>48</v>
      </c>
      <c r="F30" s="45">
        <v>2</v>
      </c>
      <c r="G30" s="45">
        <v>108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677</v>
      </c>
      <c r="D31" s="44">
        <v>16612</v>
      </c>
      <c r="E31" s="45">
        <v>191</v>
      </c>
      <c r="F31" s="45">
        <v>1</v>
      </c>
      <c r="G31" s="45">
        <v>466</v>
      </c>
      <c r="H31" s="45">
        <v>20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3430</v>
      </c>
      <c r="D32" s="44">
        <v>66171</v>
      </c>
      <c r="E32" s="45">
        <v>924</v>
      </c>
      <c r="F32" s="45">
        <v>13</v>
      </c>
      <c r="G32" s="44">
        <v>2418</v>
      </c>
      <c r="H32" s="45">
        <v>88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4">
        <v>1026</v>
      </c>
      <c r="D33" s="44">
        <v>24011</v>
      </c>
      <c r="E33" s="45">
        <v>170</v>
      </c>
      <c r="F33" s="45">
        <v>4</v>
      </c>
      <c r="G33" s="45">
        <v>811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215</v>
      </c>
      <c r="D34" s="44">
        <v>7978</v>
      </c>
      <c r="E34" s="45">
        <v>67</v>
      </c>
      <c r="F34" s="45">
        <v>2</v>
      </c>
      <c r="G34" s="45">
        <v>146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134</v>
      </c>
      <c r="D35" s="44">
        <v>5819</v>
      </c>
      <c r="E35" s="45">
        <v>40</v>
      </c>
      <c r="F35" s="45">
        <v>2</v>
      </c>
      <c r="G35" s="45">
        <v>89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7</v>
      </c>
      <c r="D36" s="44">
        <v>2396</v>
      </c>
      <c r="E36" s="45">
        <v>3</v>
      </c>
      <c r="F36" s="45">
        <v>0</v>
      </c>
      <c r="G36" s="45">
        <v>4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29</v>
      </c>
      <c r="D37" s="44">
        <v>2710</v>
      </c>
      <c r="E37" s="45">
        <v>4</v>
      </c>
      <c r="F37" s="45">
        <v>0</v>
      </c>
      <c r="G37" s="45">
        <v>26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66</v>
      </c>
      <c r="D38" s="44">
        <v>2708</v>
      </c>
      <c r="E38" s="45">
        <v>33</v>
      </c>
      <c r="F38" s="46" t="s">
        <v>341</v>
      </c>
      <c r="G38" s="45">
        <v>33</v>
      </c>
      <c r="H38" s="46" t="s">
        <v>341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269</v>
      </c>
      <c r="D39" s="44">
        <v>10937</v>
      </c>
      <c r="E39" s="45">
        <v>58</v>
      </c>
      <c r="F39" s="45">
        <v>0</v>
      </c>
      <c r="G39" s="45">
        <v>208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51</v>
      </c>
      <c r="D40" s="44">
        <v>3736</v>
      </c>
      <c r="E40" s="45">
        <v>12</v>
      </c>
      <c r="F40" s="45">
        <v>0</v>
      </c>
      <c r="G40" s="45">
        <v>39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16</v>
      </c>
      <c r="D41" s="44">
        <v>1579</v>
      </c>
      <c r="E41" s="45">
        <v>6</v>
      </c>
      <c r="F41" s="45">
        <v>0</v>
      </c>
      <c r="G41" s="45">
        <v>8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45</v>
      </c>
      <c r="D42" s="44">
        <v>4484</v>
      </c>
      <c r="E42" s="45">
        <v>9</v>
      </c>
      <c r="F42" s="45">
        <v>0</v>
      </c>
      <c r="G42" s="45">
        <v>36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89</v>
      </c>
      <c r="D43" s="44">
        <v>2889</v>
      </c>
      <c r="E43" s="45">
        <v>7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80</v>
      </c>
      <c r="D44" s="44">
        <v>2202</v>
      </c>
      <c r="E44" s="45">
        <v>4</v>
      </c>
      <c r="F44" s="45">
        <v>0</v>
      </c>
      <c r="G44" s="45">
        <v>73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4">
        <v>1481</v>
      </c>
      <c r="D45" s="44">
        <v>22426</v>
      </c>
      <c r="E45" s="45">
        <v>496</v>
      </c>
      <c r="F45" s="45">
        <v>4</v>
      </c>
      <c r="G45" s="45">
        <v>952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69</v>
      </c>
      <c r="D46" s="44">
        <v>2185</v>
      </c>
      <c r="E46" s="45">
        <v>21</v>
      </c>
      <c r="F46" s="45">
        <v>0</v>
      </c>
      <c r="G46" s="45">
        <v>48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59</v>
      </c>
      <c r="D47" s="44">
        <v>6089</v>
      </c>
      <c r="E47" s="45">
        <v>35</v>
      </c>
      <c r="F47" s="46" t="s">
        <v>341</v>
      </c>
      <c r="G47" s="45">
        <v>22</v>
      </c>
      <c r="H47" s="45">
        <v>2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114</v>
      </c>
      <c r="D48" s="44">
        <v>4607</v>
      </c>
      <c r="E48" s="45">
        <v>64</v>
      </c>
      <c r="F48" s="45">
        <v>0</v>
      </c>
      <c r="G48" s="45">
        <v>47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62</v>
      </c>
      <c r="D49" s="44">
        <v>6312</v>
      </c>
      <c r="E49" s="45">
        <v>2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85</v>
      </c>
      <c r="D50" s="44">
        <v>2970</v>
      </c>
      <c r="E50" s="45">
        <v>65</v>
      </c>
      <c r="F50" s="45">
        <v>0</v>
      </c>
      <c r="G50" s="45">
        <v>20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219</v>
      </c>
      <c r="D51" s="44">
        <v>9768</v>
      </c>
      <c r="E51" s="45">
        <v>81</v>
      </c>
      <c r="F51" s="45">
        <v>0</v>
      </c>
      <c r="G51" s="45">
        <v>138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210</v>
      </c>
      <c r="D52" s="44">
        <v>6665</v>
      </c>
      <c r="E52" s="45">
        <v>62</v>
      </c>
      <c r="F52" s="45">
        <v>2</v>
      </c>
      <c r="G52" s="45">
        <v>145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4"/>
    </row>
    <row r="54" spans="1:9" ht="12" customHeight="1" x14ac:dyDescent="0.55000000000000004">
      <c r="B54" s="36" t="s">
        <v>327</v>
      </c>
      <c r="C54" s="44">
        <v>31333</v>
      </c>
      <c r="D54" s="44">
        <v>648773</v>
      </c>
      <c r="E54" s="44">
        <v>7063</v>
      </c>
      <c r="F54" s="45">
        <v>81</v>
      </c>
      <c r="G54" s="44">
        <v>23256</v>
      </c>
      <c r="H54" s="44">
        <v>1000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2020-07-29T15:37:44Z</dcterms:modified>
</cp:coreProperties>
</file>