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58BC92B5-8C46-4A1A-A610-6BFBB08F0F1A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<sst xmlns="http://schemas.openxmlformats.org/spreadsheetml/2006/main" count="14054" uniqueCount="342">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</sst>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54"/>
  <sheetViews>
    <sheetView zoomScaleNormal="100" workbookViewId="0">
      <pane xSplit="1" ySplit="1" topLeftCell="B552" activePane="bottomRight" state="frozen"/>
      <selection activeCell="A7146" sqref="A7146"/>
      <selection pane="topRight" activeCell="A7146" sqref="A7146"/>
      <selection pane="bottomLeft" activeCell="A7146" sqref="A7146"/>
      <selection pane="bottomRight" activeCell="A555" sqref="A55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286"/>
  <sheetViews>
    <sheetView tabSelected="1" workbookViewId="0">
      <pane xSplit="1" ySplit="1" topLeftCell="B7282" activePane="bottomRight" state="frozen"/>
      <selection activeCell="A7146" sqref="A7146"/>
      <selection pane="topRight" activeCell="A7146" sqref="A7146"/>
      <selection pane="bottomLeft" activeCell="A7146" sqref="A7146"/>
      <selection pane="bottomRight" activeCell="A7287" sqref="A728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44063</v>
      </c>
      <c r="B3" s="7" t="s">
        <v>6</v>
      </c>
      <c r="C3" s="7">
        <f>IF(C13="", "", C13)</f>
        <v>57766</v>
      </c>
      <c r="D3" s="7">
        <f>IF(B13="", "", B13)</f>
        <v>1110223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11686</v>
      </c>
      <c r="I3" s="7" t="str">
        <f>IF(I13="", "", I13)</f>
        <v/>
      </c>
      <c r="J3" s="7">
        <f t="shared" ref="J3:L3" si="1">IF(J13="", "", J13)</f>
        <v>237</v>
      </c>
      <c r="K3" s="7" t="str">
        <f t="shared" si="1"/>
        <v/>
      </c>
      <c r="L3" s="7" t="str">
        <f t="shared" si="1"/>
        <v/>
      </c>
      <c r="M3" s="7">
        <f>IF(N13="", "", N13)</f>
        <v>44771</v>
      </c>
      <c r="N3" s="7">
        <f>IF(O13="", "", O13)</f>
        <v>1143</v>
      </c>
    </row>
    <row r="4" spans="1:15" x14ac:dyDescent="0.55000000000000004">
      <c r="A4" s="6">
        <f t="shared" ref="A4:A5" si="2">DATE($B$9, $C$9, $D$9)</f>
        <v>44063</v>
      </c>
      <c r="B4" s="7" t="s">
        <v>7</v>
      </c>
      <c r="C4" s="7">
        <f t="shared" ref="C4:C5" si="3">IF(C14="", "", C14)</f>
        <v>720</v>
      </c>
      <c r="D4" s="7">
        <f t="shared" ref="D4:D5" si="4">IF(B14="", "", B14)</f>
        <v>148370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239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480</v>
      </c>
      <c r="N4" s="7">
        <f t="shared" si="8"/>
        <v>1</v>
      </c>
    </row>
    <row r="5" spans="1:15" x14ac:dyDescent="0.55000000000000004">
      <c r="A5" s="6">
        <f t="shared" si="2"/>
        <v>44063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8</v>
      </c>
      <c r="D9" s="9">
        <v>20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1110223</v>
      </c>
      <c r="C13" s="9">
        <v>57766</v>
      </c>
      <c r="D13" s="8"/>
      <c r="E13" s="8"/>
      <c r="F13" s="8"/>
      <c r="G13" s="8"/>
      <c r="H13" s="9">
        <v>11686</v>
      </c>
      <c r="I13" s="8"/>
      <c r="J13" s="9">
        <v>237</v>
      </c>
      <c r="K13" s="8"/>
      <c r="L13" s="8"/>
      <c r="M13" s="31">
        <f>F13</f>
        <v>0</v>
      </c>
      <c r="N13" s="9">
        <v>44771</v>
      </c>
      <c r="O13" s="9">
        <v>1143</v>
      </c>
    </row>
    <row r="14" spans="1:15" x14ac:dyDescent="0.55000000000000004">
      <c r="A14" s="7" t="s">
        <v>64</v>
      </c>
      <c r="B14" s="9">
        <v>148370</v>
      </c>
      <c r="C14" s="9">
        <v>720</v>
      </c>
      <c r="D14" s="8"/>
      <c r="E14" s="8"/>
      <c r="F14" s="8"/>
      <c r="G14" s="8"/>
      <c r="H14" s="9">
        <v>239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480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1259422</v>
      </c>
      <c r="C16" s="7">
        <f t="shared" ref="C16:O16" si="13">SUM(C13:C15)</f>
        <v>58501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11925</v>
      </c>
      <c r="I16" s="7">
        <f t="shared" si="13"/>
        <v>0</v>
      </c>
      <c r="J16" s="7">
        <f t="shared" si="13"/>
        <v>237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45266</v>
      </c>
      <c r="O16" s="7">
        <f t="shared" si="13"/>
        <v>1144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19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44062</v>
      </c>
      <c r="C5" s="28" t="s">
        <v>17</v>
      </c>
      <c r="D5" s="39">
        <f>IFERROR(INT(TRIM(SUBSTITUTE(VLOOKUP($A5&amp;"*",各都道府県の状況!$A:$I,D$3,FALSE), "※5", ""))), "")</f>
        <v>1638</v>
      </c>
      <c r="E5" s="39">
        <f>IFERROR(INT(TRIM(SUBSTITUTE(VLOOKUP($A5&amp;"*",各都道府県の状況!$A:$I,E$3,FALSE), "※5", ""))), "")</f>
        <v>36962</v>
      </c>
      <c r="F5" s="39">
        <f>IFERROR(INT(TRIM(SUBSTITUTE(VLOOKUP($A5&amp;"*",各都道府県の状況!$A:$I,F$3,FALSE), "※5", ""))), "")</f>
        <v>1407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128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44062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1797</v>
      </c>
      <c r="F6" s="39">
        <f>IFERROR(INT(TRIM(SUBSTITUTE(VLOOKUP($A6&amp;"*",各都道府県の状況!$A:$I,F$3,FALSE), "※5", ""))), "")</f>
        <v>31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44062</v>
      </c>
      <c r="C7" s="19" t="s">
        <v>19</v>
      </c>
      <c r="D7" s="39">
        <f>IFERROR(INT(TRIM(SUBSTITUTE(VLOOKUP($A7&amp;"*",各都道府県の状況!$A:$I,D$3,FALSE), "※5", ""))), "")</f>
        <v>9</v>
      </c>
      <c r="E7" s="39">
        <f>IFERROR(INT(TRIM(SUBSTITUTE(VLOOKUP($A7&amp;"*",各都道府県の状況!$A:$I,E$3,FALSE), "※5", ""))), "")</f>
        <v>2348</v>
      </c>
      <c r="F7" s="39">
        <f>IFERROR(INT(TRIM(SUBSTITUTE(VLOOKUP($A7&amp;"*",各都道府県の状況!$A:$I,F$3,FALSE), "※5", ""))), "")</f>
        <v>4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44062</v>
      </c>
      <c r="C8" s="19" t="s">
        <v>20</v>
      </c>
      <c r="D8" s="39">
        <f>IFERROR(INT(TRIM(SUBSTITUTE(VLOOKUP($A8&amp;"*",各都道府県の状況!$A:$I,D$3,FALSE), "※5", ""))), "")</f>
        <v>185</v>
      </c>
      <c r="E8" s="39">
        <f>IFERROR(INT(TRIM(SUBSTITUTE(VLOOKUP($A8&amp;"*",各都道府県の状況!$A:$I,E$3,FALSE), "※5", ""))), "")</f>
        <v>7209</v>
      </c>
      <c r="F8" s="39">
        <f>IFERROR(INT(TRIM(SUBSTITUTE(VLOOKUP($A8&amp;"*",各都道府県の状況!$A:$I,F$3,FALSE), "※5", ""))), "")</f>
        <v>176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8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44062</v>
      </c>
      <c r="C9" s="19" t="s">
        <v>21</v>
      </c>
      <c r="D9" s="39">
        <f>IFERROR(INT(TRIM(SUBSTITUTE(VLOOKUP($A9&amp;"*",各都道府県の状況!$A:$I,D$3,FALSE), "※5", ""))), "")</f>
        <v>44</v>
      </c>
      <c r="E9" s="39">
        <f>IFERROR(INT(TRIM(SUBSTITUTE(VLOOKUP($A9&amp;"*",各都道府県の状況!$A:$I,E$3,FALSE), "※5", ""))), "")</f>
        <v>1609</v>
      </c>
      <c r="F9" s="39">
        <f>IFERROR(INT(TRIM(SUBSTITUTE(VLOOKUP($A9&amp;"*",各都道府県の状況!$A:$I,F$3,FALSE), "※5", ""))), "")</f>
        <v>31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44062</v>
      </c>
      <c r="C10" s="19" t="s">
        <v>22</v>
      </c>
      <c r="D10" s="39">
        <f>IFERROR(INT(TRIM(SUBSTITUTE(VLOOKUP($A10&amp;"*",各都道府県の状況!$A:$I,D$3,FALSE), "※5", ""))), "")</f>
        <v>76</v>
      </c>
      <c r="E10" s="39">
        <f>IFERROR(INT(TRIM(SUBSTITUTE(VLOOKUP($A10&amp;"*",各都道府県の状況!$A:$I,E$3,FALSE), "※5", ""))), "")</f>
        <v>3015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0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44062</v>
      </c>
      <c r="C11" s="19" t="s">
        <v>62</v>
      </c>
      <c r="D11" s="39">
        <f>IFERROR(INT(TRIM(SUBSTITUTE(VLOOKUP($A11&amp;"*",各都道府県の状況!$A:$I,D$3,FALSE), "※5", ""))), "")</f>
        <v>113</v>
      </c>
      <c r="E11" s="39">
        <f>IFERROR(INT(TRIM(SUBSTITUTE(VLOOKUP($A11&amp;"*",各都道府県の状況!$A:$I,E$3,FALSE), "※5", ""))), "")</f>
        <v>12349</v>
      </c>
      <c r="F11" s="39">
        <f>IFERROR(INT(TRIM(SUBSTITUTE(VLOOKUP($A11&amp;"*",各都道府県の状況!$A:$I,F$3,FALSE), "※5", ""))), "")</f>
        <v>90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23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44062</v>
      </c>
      <c r="C12" s="19" t="s">
        <v>23</v>
      </c>
      <c r="D12" s="39">
        <f>IFERROR(INT(TRIM(SUBSTITUTE(VLOOKUP($A12&amp;"*",各都道府県の状況!$A:$I,D$3,FALSE), "※5", ""))), "")</f>
        <v>476</v>
      </c>
      <c r="E12" s="39">
        <f>IFERROR(INT(TRIM(SUBSTITUTE(VLOOKUP($A12&amp;"*",各都道府県の状況!$A:$I,E$3,FALSE), "※5", ""))), "")</f>
        <v>9563</v>
      </c>
      <c r="F12" s="39">
        <f>IFERROR(INT(TRIM(SUBSTITUTE(VLOOKUP($A12&amp;"*",各都道府県の状況!$A:$I,F$3,FALSE), "※5", ""))), "")</f>
        <v>387</v>
      </c>
      <c r="G12" s="39">
        <f>IFERROR(INT(TRIM(SUBSTITUTE(VLOOKUP($A12&amp;"*",各都道府県の状況!$A:$I,G$3,FALSE), "※5", ""))), "")</f>
        <v>11</v>
      </c>
      <c r="H12" s="39">
        <f>IFERROR(INT(TRIM(SUBSTITUTE(VLOOKUP($A12&amp;"*",各都道府県の状況!$A:$I,H$3,FALSE), "※5", ""))), "")</f>
        <v>78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44062</v>
      </c>
      <c r="C13" s="19" t="s">
        <v>24</v>
      </c>
      <c r="D13" s="39">
        <f>IFERROR(INT(TRIM(SUBSTITUTE(VLOOKUP($A13&amp;"*",各都道府県の状況!$A:$I,D$3,FALSE), "※5", ""))), "")</f>
        <v>284</v>
      </c>
      <c r="E13" s="39">
        <f>IFERROR(INT(TRIM(SUBSTITUTE(VLOOKUP($A13&amp;"*",各都道府県の状況!$A:$I,E$3,FALSE), "※5", ""))), "")</f>
        <v>18959</v>
      </c>
      <c r="F13" s="39">
        <f>IFERROR(INT(TRIM(SUBSTITUTE(VLOOKUP($A13&amp;"*",各都道府県の状況!$A:$I,F$3,FALSE), "※5", ""))), "")</f>
        <v>242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39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44062</v>
      </c>
      <c r="C14" s="19" t="s">
        <v>25</v>
      </c>
      <c r="D14" s="39">
        <f>IFERROR(INT(TRIM(SUBSTITUTE(VLOOKUP($A14&amp;"*",各都道府県の状況!$A:$I,D$3,FALSE), "※5", ""))), "")</f>
        <v>322</v>
      </c>
      <c r="E14" s="39">
        <f>IFERROR(INT(TRIM(SUBSTITUTE(VLOOKUP($A14&amp;"*",各都道府県の状況!$A:$I,E$3,FALSE), "※5", ""))), "")</f>
        <v>10892</v>
      </c>
      <c r="F14" s="39">
        <f>IFERROR(INT(TRIM(SUBSTITUTE(VLOOKUP($A14&amp;"*",各都道府県の状況!$A:$I,F$3,FALSE), "※5", ""))), "")</f>
        <v>193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110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44062</v>
      </c>
      <c r="C15" s="19" t="s">
        <v>26</v>
      </c>
      <c r="D15" s="39">
        <f>IFERROR(INT(TRIM(SUBSTITUTE(VLOOKUP($A15&amp;"*",各都道府県の状況!$A:$I,D$3,FALSE), "※5", ""))), "")</f>
        <v>3342</v>
      </c>
      <c r="E15" s="39">
        <f>IFERROR(INT(TRIM(SUBSTITUTE(VLOOKUP($A15&amp;"*",各都道府県の状況!$A:$I,E$3,FALSE), "※5", ""))), "")</f>
        <v>94122</v>
      </c>
      <c r="F15" s="39">
        <f>IFERROR(INT(TRIM(SUBSTITUTE(VLOOKUP($A15&amp;"*",各都道府県の状況!$A:$I,F$3,FALSE), "※5", ""))), "")</f>
        <v>2716</v>
      </c>
      <c r="G15" s="39">
        <f>IFERROR(INT(TRIM(SUBSTITUTE(VLOOKUP($A15&amp;"*",各都道府県の状況!$A:$I,G$3,FALSE), "※5", ""))), "")</f>
        <v>84</v>
      </c>
      <c r="H15" s="39">
        <f>IFERROR(INT(TRIM(SUBSTITUTE(VLOOKUP($A15&amp;"*",各都道府県の状況!$A:$I,H$3,FALSE), "※5", ""))), "")</f>
        <v>542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44062</v>
      </c>
      <c r="C16" s="19" t="s">
        <v>27</v>
      </c>
      <c r="D16" s="39">
        <f>IFERROR(INT(TRIM(SUBSTITUTE(VLOOKUP($A16&amp;"*",各都道府県の状況!$A:$I,D$3,FALSE), "※5", ""))), "")</f>
        <v>2578</v>
      </c>
      <c r="E16" s="39">
        <f>IFERROR(INT(TRIM(SUBSTITUTE(VLOOKUP($A16&amp;"*",各都道府県の状況!$A:$I,E$3,FALSE), "※5", ""))), "")</f>
        <v>46506</v>
      </c>
      <c r="F16" s="39">
        <f>IFERROR(INT(TRIM(SUBSTITUTE(VLOOKUP($A16&amp;"*",各都道府県の状況!$A:$I,F$3,FALSE), "※5", ""))), "")</f>
        <v>2063</v>
      </c>
      <c r="G16" s="39">
        <f>IFERROR(INT(TRIM(SUBSTITUTE(VLOOKUP($A16&amp;"*",各都道府県の状況!$A:$I,G$3,FALSE), "※5", ""))), "")</f>
        <v>58</v>
      </c>
      <c r="H16" s="39">
        <f>IFERROR(INT(TRIM(SUBSTITUTE(VLOOKUP($A16&amp;"*",各都道府県の状況!$A:$I,H$3,FALSE), "※5", ""))), "")</f>
        <v>457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44062</v>
      </c>
      <c r="C17" s="19" t="s">
        <v>28</v>
      </c>
      <c r="D17" s="39">
        <f>IFERROR(INT(TRIM(SUBSTITUTE(VLOOKUP($A17&amp;"*",各都道府県の状況!$A:$I,D$3,FALSE), "※5", ""))), "")</f>
        <v>18268</v>
      </c>
      <c r="E17" s="39">
        <f>IFERROR(INT(TRIM(SUBSTITUTE(VLOOKUP($A17&amp;"*",各都道府県の状況!$A:$I,E$3,FALSE), "※5", ""))), "")</f>
        <v>271258</v>
      </c>
      <c r="F17" s="39">
        <f>IFERROR(INT(TRIM(SUBSTITUTE(VLOOKUP($A17&amp;"*",各都道府県の状況!$A:$I,F$3,FALSE), "※5", ""))), "")</f>
        <v>14812</v>
      </c>
      <c r="G17" s="39">
        <f>IFERROR(INT(TRIM(SUBSTITUTE(VLOOKUP($A17&amp;"*",各都道府県の状況!$A:$I,G$3,FALSE), "※5", ""))), "")</f>
        <v>347</v>
      </c>
      <c r="H17" s="39">
        <f>IFERROR(INT(TRIM(SUBSTITUTE(VLOOKUP($A17&amp;"*",各都道府県の状況!$A:$I,H$3,FALSE), "※5", ""))), "")</f>
        <v>3109</v>
      </c>
      <c r="I17" s="39">
        <f>IFERROR(INT(TRIM(SUBSTITUTE(VLOOKUP($A17&amp;"*",各都道府県の状況!$A:$I,I$3,FALSE), "※5", ""))), "")</f>
        <v>32</v>
      </c>
    </row>
    <row r="18" spans="1:9" x14ac:dyDescent="0.55000000000000004">
      <c r="A18" s="24" t="s">
        <v>242</v>
      </c>
      <c r="B18" s="27">
        <f t="shared" si="0"/>
        <v>44062</v>
      </c>
      <c r="C18" s="19" t="s">
        <v>29</v>
      </c>
      <c r="D18" s="39">
        <f>IFERROR(INT(TRIM(SUBSTITUTE(VLOOKUP($A18&amp;"*",各都道府県の状況!$A:$I,D$3,FALSE), "※5", ""))), "")</f>
        <v>4083</v>
      </c>
      <c r="E18" s="39">
        <f>IFERROR(INT(TRIM(SUBSTITUTE(VLOOKUP($A18&amp;"*",各都道府県の状況!$A:$I,E$3,FALSE), "※5", ""))), "")</f>
        <v>96122</v>
      </c>
      <c r="F18" s="39">
        <f>IFERROR(INT(TRIM(SUBSTITUTE(VLOOKUP($A18&amp;"*",各都道府県の状況!$A:$I,F$3,FALSE), "※5", ""))), "")</f>
        <v>3320</v>
      </c>
      <c r="G18" s="39">
        <f>IFERROR(INT(TRIM(SUBSTITUTE(VLOOKUP($A18&amp;"*",各都道府県の状況!$A:$I,G$3,FALSE), "※5", ""))), "")</f>
        <v>105</v>
      </c>
      <c r="H18" s="39">
        <f>IFERROR(INT(TRIM(SUBSTITUTE(VLOOKUP($A18&amp;"*",各都道府県の状況!$A:$I,H$3,FALSE), "※5", ""))), "")</f>
        <v>658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44062</v>
      </c>
      <c r="C19" s="19" t="s">
        <v>61</v>
      </c>
      <c r="D19" s="39">
        <f>IFERROR(INT(TRIM(SUBSTITUTE(VLOOKUP($A19&amp;"*",各都道府県の状況!$A:$I,D$3,FALSE), "※5", ""))), "")</f>
        <v>136</v>
      </c>
      <c r="E19" s="39">
        <f>IFERROR(INT(TRIM(SUBSTITUTE(VLOOKUP($A19&amp;"*",各都道府県の状況!$A:$I,E$3,FALSE), "※5", ""))), "")</f>
        <v>11168</v>
      </c>
      <c r="F19" s="39">
        <f>IFERROR(INT(TRIM(SUBSTITUTE(VLOOKUP($A19&amp;"*",各都道府県の状況!$A:$I,F$3,FALSE), "※5", ""))), "")</f>
        <v>124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44062</v>
      </c>
      <c r="C20" s="19" t="s">
        <v>30</v>
      </c>
      <c r="D20" s="39">
        <f>IFERROR(INT(TRIM(SUBSTITUTE(VLOOKUP($A20&amp;"*",各都道府県の状況!$A:$I,D$3,FALSE), "※5", ""))), "")</f>
        <v>327</v>
      </c>
      <c r="E20" s="39">
        <f>IFERROR(INT(TRIM(SUBSTITUTE(VLOOKUP($A20&amp;"*",各都道府県の状況!$A:$I,E$3,FALSE), "※5", ""))), "")</f>
        <v>6833</v>
      </c>
      <c r="F20" s="39">
        <f>IFERROR(INT(TRIM(SUBSTITUTE(VLOOKUP($A20&amp;"*",各都道府県の状況!$A:$I,F$3,FALSE), "※5", ""))), "")</f>
        <v>248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60</v>
      </c>
      <c r="I20" s="39">
        <f>IFERROR(INT(TRIM(SUBSTITUTE(VLOOKUP($A20&amp;"*",各都道府県の状況!$A:$I,I$3,FALSE), "※5", ""))), "")</f>
        <v>3</v>
      </c>
    </row>
    <row r="21" spans="1:9" x14ac:dyDescent="0.55000000000000004">
      <c r="A21" s="24" t="s">
        <v>245</v>
      </c>
      <c r="B21" s="27">
        <f t="shared" si="0"/>
        <v>44062</v>
      </c>
      <c r="C21" s="19" t="s">
        <v>31</v>
      </c>
      <c r="D21" s="39">
        <f>IFERROR(INT(TRIM(SUBSTITUTE(VLOOKUP($A21&amp;"*",各都道府県の状況!$A:$I,D$3,FALSE), "※5", ""))), "")</f>
        <v>500</v>
      </c>
      <c r="E21" s="39">
        <f>IFERROR(INT(TRIM(SUBSTITUTE(VLOOKUP($A21&amp;"*",各都道府県の状況!$A:$I,E$3,FALSE), "※5", ""))), "")</f>
        <v>4314</v>
      </c>
      <c r="F21" s="39">
        <f>IFERROR(INT(TRIM(SUBSTITUTE(VLOOKUP($A21&amp;"*",各都道府県の状況!$A:$I,F$3,FALSE), "※5", ""))), "")</f>
        <v>334</v>
      </c>
      <c r="G21" s="39">
        <f>IFERROR(INT(TRIM(SUBSTITUTE(VLOOKUP($A21&amp;"*",各都道府県の状況!$A:$I,G$3,FALSE), "※5", ""))), "")</f>
        <v>29</v>
      </c>
      <c r="H21" s="39">
        <f>IFERROR(INT(TRIM(SUBSTITUTE(VLOOKUP($A21&amp;"*",各都道府県の状況!$A:$I,H$3,FALSE), "※5", ""))), "")</f>
        <v>137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44062</v>
      </c>
      <c r="C22" s="19" t="s">
        <v>32</v>
      </c>
      <c r="D22" s="39">
        <f>IFERROR(INT(TRIM(SUBSTITUTE(VLOOKUP($A22&amp;"*",各都道府県の状況!$A:$I,D$3,FALSE), "※5", ""))), "")</f>
        <v>155</v>
      </c>
      <c r="E22" s="39">
        <f>IFERROR(INT(TRIM(SUBSTITUTE(VLOOKUP($A22&amp;"*",各都道府県の状況!$A:$I,E$3,FALSE), "※5", ""))), "")</f>
        <v>6044</v>
      </c>
      <c r="F22" s="39">
        <f>IFERROR(INT(TRIM(SUBSTITUTE(VLOOKUP($A22&amp;"*",各都道府県の状況!$A:$I,F$3,FALSE), "※5", ""))), "")</f>
        <v>141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44062</v>
      </c>
      <c r="C23" s="19" t="s">
        <v>33</v>
      </c>
      <c r="D23" s="39">
        <f>IFERROR(INT(TRIM(SUBSTITUTE(VLOOKUP($A23&amp;"*",各都道府県の状況!$A:$I,D$3,FALSE), "※5", ""))), "")</f>
        <v>149</v>
      </c>
      <c r="E23" s="39">
        <f>IFERROR(INT(TRIM(SUBSTITUTE(VLOOKUP($A23&amp;"*",各都道府県の状況!$A:$I,E$3,FALSE), "※5", ""))), "")</f>
        <v>8825</v>
      </c>
      <c r="F23" s="39">
        <f>IFERROR(INT(TRIM(SUBSTITUTE(VLOOKUP($A23&amp;"*",各都道府県の状況!$A:$I,F$3,FALSE), "※5", ""))), "")</f>
        <v>121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44062</v>
      </c>
      <c r="C24" s="19" t="s">
        <v>34</v>
      </c>
      <c r="D24" s="39">
        <f>IFERROR(INT(TRIM(SUBSTITUTE(VLOOKUP($A24&amp;"*",各都道府県の状況!$A:$I,D$3,FALSE), "※5", ""))), "")</f>
        <v>152</v>
      </c>
      <c r="E24" s="39">
        <f>IFERROR(INT(TRIM(SUBSTITUTE(VLOOKUP($A24&amp;"*",各都道府県の状況!$A:$I,E$3,FALSE), "※5", ""))), "")</f>
        <v>11362</v>
      </c>
      <c r="F24" s="39">
        <f>IFERROR(INT(TRIM(SUBSTITUTE(VLOOKUP($A24&amp;"*",各都道府県の状況!$A:$I,F$3,FALSE), "※5", ""))), "")</f>
        <v>128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28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44062</v>
      </c>
      <c r="C25" s="19" t="s">
        <v>35</v>
      </c>
      <c r="D25" s="39">
        <f>IFERROR(INT(TRIM(SUBSTITUTE(VLOOKUP($A25&amp;"*",各都道府県の状況!$A:$I,D$3,FALSE), "※5", ""))), "")</f>
        <v>523</v>
      </c>
      <c r="E25" s="39">
        <f>IFERROR(INT(TRIM(SUBSTITUTE(VLOOKUP($A25&amp;"*",各都道府県の状況!$A:$I,E$3,FALSE), "※5", ""))), "")</f>
        <v>15948</v>
      </c>
      <c r="F25" s="39">
        <f>IFERROR(INT(TRIM(SUBSTITUTE(VLOOKUP($A25&amp;"*",各都道府県の状況!$A:$I,F$3,FALSE), "※5", ""))), "")</f>
        <v>458</v>
      </c>
      <c r="G25" s="39">
        <f>IFERROR(INT(TRIM(SUBSTITUTE(VLOOKUP($A25&amp;"*",各都道府県の状況!$A:$I,G$3,FALSE), "※5", ""))), "")</f>
        <v>8</v>
      </c>
      <c r="H25" s="39">
        <f>IFERROR(INT(TRIM(SUBSTITUTE(VLOOKUP($A25&amp;"*",各都道府県の状況!$A:$I,H$3,FALSE), "※5", ""))), "")</f>
        <v>57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44062</v>
      </c>
      <c r="C26" s="19" t="s">
        <v>36</v>
      </c>
      <c r="D26" s="39">
        <f>IFERROR(INT(TRIM(SUBSTITUTE(VLOOKUP($A26&amp;"*",各都道府県の状況!$A:$I,D$3,FALSE), "※5", ""))), "")</f>
        <v>431</v>
      </c>
      <c r="E26" s="39">
        <f>IFERROR(INT(TRIM(SUBSTITUTE(VLOOKUP($A26&amp;"*",各都道府県の状況!$A:$I,E$3,FALSE), "※5", ""))), "")</f>
        <v>20510</v>
      </c>
      <c r="F26" s="39">
        <f>IFERROR(INT(TRIM(SUBSTITUTE(VLOOKUP($A26&amp;"*",各都道府県の状況!$A:$I,F$3,FALSE), "※5", ""))), "")</f>
        <v>362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68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44062</v>
      </c>
      <c r="C27" s="19" t="s">
        <v>37</v>
      </c>
      <c r="D27" s="39">
        <f>IFERROR(INT(TRIM(SUBSTITUTE(VLOOKUP($A27&amp;"*",各都道府県の状況!$A:$I,D$3,FALSE), "※5", ""))), "")</f>
        <v>3843</v>
      </c>
      <c r="E27" s="39">
        <f>IFERROR(INT(TRIM(SUBSTITUTE(VLOOKUP($A27&amp;"*",各都道府県の状況!$A:$I,E$3,FALSE), "※5", ""))), "")</f>
        <v>41111</v>
      </c>
      <c r="F27" s="39">
        <f>IFERROR(INT(TRIM(SUBSTITUTE(VLOOKUP($A27&amp;"*",各都道府県の状況!$A:$I,F$3,FALSE), "※5", ""))), "")</f>
        <v>2557</v>
      </c>
      <c r="G27" s="39">
        <f>IFERROR(INT(TRIM(SUBSTITUTE(VLOOKUP($A27&amp;"*",各都道府県の状況!$A:$I,G$3,FALSE), "※5", ""))), "")</f>
        <v>46</v>
      </c>
      <c r="H27" s="39">
        <f>IFERROR(INT(TRIM(SUBSTITUTE(VLOOKUP($A27&amp;"*",各都道府県の状況!$A:$I,H$3,FALSE), "※5", ""))), "")</f>
        <v>1236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44062</v>
      </c>
      <c r="C28" s="28" t="s">
        <v>38</v>
      </c>
      <c r="D28" s="39">
        <f>IFERROR(INT(TRIM(SUBSTITUTE(VLOOKUP($A28&amp;"*",各都道府県の状況!$A:$I,D$3,FALSE), "※5", ""))), "")</f>
        <v>288</v>
      </c>
      <c r="E28" s="39">
        <f>IFERROR(INT(TRIM(SUBSTITUTE(VLOOKUP($A28&amp;"*",各都道府県の状況!$A:$I,E$3,FALSE), "※5", ""))), "")</f>
        <v>7944</v>
      </c>
      <c r="F28" s="39">
        <f>IFERROR(INT(TRIM(SUBSTITUTE(VLOOKUP($A28&amp;"*",各都道府県の状況!$A:$I,F$3,FALSE), "※5", ""))), "")</f>
        <v>199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86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44062</v>
      </c>
      <c r="C29" s="19" t="s">
        <v>39</v>
      </c>
      <c r="D29" s="39">
        <f>IFERROR(INT(TRIM(SUBSTITUTE(VLOOKUP($A29&amp;"*",各都道府県の状況!$A:$I,D$3,FALSE), "※5", ""))), "")</f>
        <v>361</v>
      </c>
      <c r="E29" s="39">
        <f>IFERROR(INT(TRIM(SUBSTITUTE(VLOOKUP($A29&amp;"*",各都道府県の状況!$A:$I,E$3,FALSE), "※5", ""))), "")</f>
        <v>7385</v>
      </c>
      <c r="F29" s="39">
        <f>IFERROR(INT(TRIM(SUBSTITUTE(VLOOKUP($A29&amp;"*",各都道府県の状況!$A:$I,F$3,FALSE), "※5", ""))), "")</f>
        <v>248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109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44062</v>
      </c>
      <c r="C30" s="19" t="s">
        <v>40</v>
      </c>
      <c r="D30" s="39">
        <f>IFERROR(INT(TRIM(SUBSTITUTE(VLOOKUP($A30&amp;"*",各都道府県の状況!$A:$I,D$3,FALSE), "※5", ""))), "")</f>
        <v>1164</v>
      </c>
      <c r="E30" s="39">
        <f>IFERROR(INT(TRIM(SUBSTITUTE(VLOOKUP($A30&amp;"*",各都道府県の状況!$A:$I,E$3,FALSE), "※5", ""))), "")</f>
        <v>25679</v>
      </c>
      <c r="F30" s="39">
        <f>IFERROR(INT(TRIM(SUBSTITUTE(VLOOKUP($A30&amp;"*",各都道府県の状況!$A:$I,F$3,FALSE), "※5", ""))), "")</f>
        <v>943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200</v>
      </c>
      <c r="I30" s="39">
        <f>IFERROR(INT(TRIM(SUBSTITUTE(VLOOKUP($A30&amp;"*",各都道府県の状況!$A:$I,I$3,FALSE), "※5", ""))), "")</f>
        <v>4</v>
      </c>
    </row>
    <row r="31" spans="1:9" x14ac:dyDescent="0.55000000000000004">
      <c r="A31" s="24" t="s">
        <v>255</v>
      </c>
      <c r="B31" s="27">
        <f t="shared" si="0"/>
        <v>44062</v>
      </c>
      <c r="C31" s="19" t="s">
        <v>41</v>
      </c>
      <c r="D31" s="39">
        <f>IFERROR(INT(TRIM(SUBSTITUTE(VLOOKUP($A31&amp;"*",各都道府県の状況!$A:$I,D$3,FALSE), "※5", ""))), "")</f>
        <v>7288</v>
      </c>
      <c r="E31" s="39">
        <f>IFERROR(INT(TRIM(SUBSTITUTE(VLOOKUP($A31&amp;"*",各都道府県の状況!$A:$I,E$3,FALSE), "※5", ""))), "")</f>
        <v>111448</v>
      </c>
      <c r="F31" s="39">
        <f>IFERROR(INT(TRIM(SUBSTITUTE(VLOOKUP($A31&amp;"*",各都道府県の状況!$A:$I,F$3,FALSE), "※5", ""))), "")</f>
        <v>5448</v>
      </c>
      <c r="G31" s="39">
        <f>IFERROR(INT(TRIM(SUBSTITUTE(VLOOKUP($A31&amp;"*",各都道府県の状況!$A:$I,G$3,FALSE), "※5", ""))), "")</f>
        <v>122</v>
      </c>
      <c r="H31" s="39">
        <f>IFERROR(INT(TRIM(SUBSTITUTE(VLOOKUP($A31&amp;"*",各都道府県の状況!$A:$I,H$3,FALSE), "※5", ""))), "")</f>
        <v>1713</v>
      </c>
      <c r="I31" s="39">
        <f>IFERROR(INT(TRIM(SUBSTITUTE(VLOOKUP($A31&amp;"*",各都道府県の状況!$A:$I,I$3,FALSE), "※5", ""))), "")</f>
        <v>60</v>
      </c>
    </row>
    <row r="32" spans="1:9" x14ac:dyDescent="0.55000000000000004">
      <c r="A32" s="24" t="s">
        <v>256</v>
      </c>
      <c r="B32" s="27">
        <f t="shared" si="0"/>
        <v>44062</v>
      </c>
      <c r="C32" s="19" t="s">
        <v>42</v>
      </c>
      <c r="D32" s="39">
        <f>IFERROR(INT(TRIM(SUBSTITUTE(VLOOKUP($A32&amp;"*",各都道府県の状況!$A:$I,D$3,FALSE), "※5", ""))), "")</f>
        <v>1949</v>
      </c>
      <c r="E32" s="39">
        <f>IFERROR(INT(TRIM(SUBSTITUTE(VLOOKUP($A32&amp;"*",各都道府県の状況!$A:$I,E$3,FALSE), "※5", ""))), "")</f>
        <v>37431</v>
      </c>
      <c r="F32" s="39">
        <f>IFERROR(INT(TRIM(SUBSTITUTE(VLOOKUP($A32&amp;"*",各都道府県の状況!$A:$I,F$3,FALSE), "※5", ""))), "")</f>
        <v>1618</v>
      </c>
      <c r="G32" s="39">
        <f>IFERROR(INT(TRIM(SUBSTITUTE(VLOOKUP($A32&amp;"*",各都道府県の状況!$A:$I,G$3,FALSE), "※5", ""))), "")</f>
        <v>48</v>
      </c>
      <c r="H32" s="39">
        <f>IFERROR(INT(TRIM(SUBSTITUTE(VLOOKUP($A32&amp;"*",各都道府県の状況!$A:$I,H$3,FALSE), "※5", ""))), "")</f>
        <v>283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44062</v>
      </c>
      <c r="C33" s="19" t="s">
        <v>43</v>
      </c>
      <c r="D33" s="39">
        <f>IFERROR(INT(TRIM(SUBSTITUTE(VLOOKUP($A33&amp;"*",各都道府県の状況!$A:$I,D$3,FALSE), "※5", ""))), "")</f>
        <v>450</v>
      </c>
      <c r="E33" s="39">
        <f>IFERROR(INT(TRIM(SUBSTITUTE(VLOOKUP($A33&amp;"*",各都道府県の状況!$A:$I,E$3,FALSE), "※5", ""))), "")</f>
        <v>12714</v>
      </c>
      <c r="F33" s="39">
        <f>IFERROR(INT(TRIM(SUBSTITUTE(VLOOKUP($A33&amp;"*",各都道府県の状況!$A:$I,F$3,FALSE), "※5", ""))), "")</f>
        <v>325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122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44062</v>
      </c>
      <c r="C34" s="19" t="s">
        <v>44</v>
      </c>
      <c r="D34" s="39">
        <f>IFERROR(INT(TRIM(SUBSTITUTE(VLOOKUP($A34&amp;"*",各都道府県の状況!$A:$I,D$3,FALSE), "※5", ""))), "")</f>
        <v>215</v>
      </c>
      <c r="E34" s="39">
        <f>IFERROR(INT(TRIM(SUBSTITUTE(VLOOKUP($A34&amp;"*",各都道府県の状況!$A:$I,E$3,FALSE), "※5", ""))), "")</f>
        <v>7570</v>
      </c>
      <c r="F34" s="39">
        <f>IFERROR(INT(TRIM(SUBSTITUTE(VLOOKUP($A34&amp;"*",各都道府県の状況!$A:$I,F$3,FALSE), "※5", ""))), "")</f>
        <v>174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35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44062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4369</v>
      </c>
      <c r="F35" s="39">
        <f>IFERROR(INT(TRIM(SUBSTITUTE(VLOOKUP($A35&amp;"*",各都道府県の状況!$A:$I,F$3,FALSE), "※5", ""))), "")</f>
        <v>11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44062</v>
      </c>
      <c r="C36" s="19" t="s">
        <v>46</v>
      </c>
      <c r="D36" s="39">
        <f>IFERROR(INT(TRIM(SUBSTITUTE(VLOOKUP($A36&amp;"*",各都道府県の状況!$A:$I,D$3,FALSE), "※5", ""))), "")</f>
        <v>133</v>
      </c>
      <c r="E36" s="39">
        <f>IFERROR(INT(TRIM(SUBSTITUTE(VLOOKUP($A36&amp;"*",各都道府県の状況!$A:$I,E$3,FALSE), "※5", ""))), "")</f>
        <v>4359</v>
      </c>
      <c r="F36" s="39">
        <f>IFERROR(INT(TRIM(SUBSTITUTE(VLOOKUP($A36&amp;"*",各都道府県の状況!$A:$I,F$3,FALSE), "※5", ""))), "")</f>
        <v>51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82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44062</v>
      </c>
      <c r="C37" s="19" t="s">
        <v>47</v>
      </c>
      <c r="D37" s="39">
        <f>IFERROR(INT(TRIM(SUBSTITUTE(VLOOKUP($A37&amp;"*",各都道府県の状況!$A:$I,D$3,FALSE), "※5", ""))), "")</f>
        <v>129</v>
      </c>
      <c r="E37" s="39">
        <f>IFERROR(INT(TRIM(SUBSTITUTE(VLOOKUP($A37&amp;"*",各都道府県の状況!$A:$I,E$3,FALSE), "※5", ""))), "")</f>
        <v>3873</v>
      </c>
      <c r="F37" s="39">
        <f>IFERROR(INT(TRIM(SUBSTITUTE(VLOOKUP($A37&amp;"*",各都道府県の状況!$A:$I,F$3,FALSE), "※5", ""))), "")</f>
        <v>90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44062</v>
      </c>
      <c r="C38" s="19" t="s">
        <v>48</v>
      </c>
      <c r="D38" s="39">
        <f>IFERROR(INT(TRIM(SUBSTITUTE(VLOOKUP($A38&amp;"*",各都道府県の状況!$A:$I,D$3,FALSE), "※5", ""))), "")</f>
        <v>437</v>
      </c>
      <c r="E38" s="39">
        <f>IFERROR(INT(TRIM(SUBSTITUTE(VLOOKUP($A38&amp;"*",各都道府県の状況!$A:$I,E$3,FALSE), "※5", ""))), "")</f>
        <v>16435</v>
      </c>
      <c r="F38" s="39">
        <f>IFERROR(INT(TRIM(SUBSTITUTE(VLOOKUP($A38&amp;"*",各都道府県の状況!$A:$I,F$3,FALSE), "※5", ""))), "")</f>
        <v>402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32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44062</v>
      </c>
      <c r="C39" s="19" t="s">
        <v>49</v>
      </c>
      <c r="D39" s="39">
        <f>IFERROR(INT(TRIM(SUBSTITUTE(VLOOKUP($A39&amp;"*",各都道府県の状況!$A:$I,D$3,FALSE), "※5", ""))), "")</f>
        <v>89</v>
      </c>
      <c r="E39" s="39">
        <f>IFERROR(INT(TRIM(SUBSTITUTE(VLOOKUP($A39&amp;"*",各都道府県の状況!$A:$I,E$3,FALSE), "※5", ""))), "")</f>
        <v>5267</v>
      </c>
      <c r="F39" s="39">
        <f>IFERROR(INT(TRIM(SUBSTITUTE(VLOOKUP($A39&amp;"*",各都道府県の状況!$A:$I,F$3,FALSE), "※5", ""))), "")</f>
        <v>67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22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44062</v>
      </c>
      <c r="C40" s="19" t="s">
        <v>50</v>
      </c>
      <c r="D40" s="39">
        <f>IFERROR(INT(TRIM(SUBSTITUTE(VLOOKUP($A40&amp;"*",各都道府県の状況!$A:$I,D$3,FALSE), "※5", ""))), "")</f>
        <v>96</v>
      </c>
      <c r="E40" s="39">
        <f>IFERROR(INT(TRIM(SUBSTITUTE(VLOOKUP($A40&amp;"*",各都道府県の状況!$A:$I,E$3,FALSE), "※5", ""))), "")</f>
        <v>4262</v>
      </c>
      <c r="F40" s="39">
        <f>IFERROR(INT(TRIM(SUBSTITUTE(VLOOKUP($A40&amp;"*",各都道府県の状況!$A:$I,F$3,FALSE), "※5", ""))), "")</f>
        <v>41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51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44062</v>
      </c>
      <c r="C41" s="19" t="s">
        <v>51</v>
      </c>
      <c r="D41" s="39">
        <f>IFERROR(INT(TRIM(SUBSTITUTE(VLOOKUP($A41&amp;"*",各都道府県の状況!$A:$I,D$3,FALSE), "※5", ""))), "")</f>
        <v>67</v>
      </c>
      <c r="E41" s="39">
        <f>IFERROR(INT(TRIM(SUBSTITUTE(VLOOKUP($A41&amp;"*",各都道府県の状況!$A:$I,E$3,FALSE), "※5", ""))), "")</f>
        <v>6682</v>
      </c>
      <c r="F41" s="39">
        <f>IFERROR(INT(TRIM(SUBSTITUTE(VLOOKUP($A41&amp;"*",各都道府県の状況!$A:$I,F$3,FALSE), "※5", ""))), "")</f>
        <v>56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44062</v>
      </c>
      <c r="C42" s="19" t="s">
        <v>52</v>
      </c>
      <c r="D42" s="39">
        <f>IFERROR(INT(TRIM(SUBSTITUTE(VLOOKUP($A42&amp;"*",各都道府県の状況!$A:$I,D$3,FALSE), "※5", ""))), "")</f>
        <v>111</v>
      </c>
      <c r="E42" s="39">
        <f>IFERROR(INT(TRIM(SUBSTITUTE(VLOOKUP($A42&amp;"*",各都道府県の状況!$A:$I,E$3,FALSE), "※5", ""))), "")</f>
        <v>3502</v>
      </c>
      <c r="F42" s="39">
        <f>IFERROR(INT(TRIM(SUBSTITUTE(VLOOKUP($A42&amp;"*",各都道府県の状況!$A:$I,F$3,FALSE), "※5", ""))), "")</f>
        <v>95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44062</v>
      </c>
      <c r="C43" s="19" t="s">
        <v>169</v>
      </c>
      <c r="D43" s="39">
        <f>IFERROR(INT(TRIM(SUBSTITUTE(VLOOKUP($A43&amp;"*",各都道府県の状況!$A:$I,D$3,FALSE), "※5", ""))), "")</f>
        <v>105</v>
      </c>
      <c r="E43" s="39">
        <f>IFERROR(INT(TRIM(SUBSTITUTE(VLOOKUP($A43&amp;"*",各都道府県の状況!$A:$I,E$3,FALSE), "※5", ""))), "")</f>
        <v>2646</v>
      </c>
      <c r="F43" s="39">
        <f>IFERROR(INT(TRIM(SUBSTITUTE(VLOOKUP($A43&amp;"*",各都道府県の状況!$A:$I,F$3,FALSE), "※5", ""))), "")</f>
        <v>80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44062</v>
      </c>
      <c r="C44" s="19" t="s">
        <v>53</v>
      </c>
      <c r="D44" s="39">
        <f>IFERROR(INT(TRIM(SUBSTITUTE(VLOOKUP($A44&amp;"*",各都道府県の状況!$A:$I,D$3,FALSE), "※5", ""))), "")</f>
        <v>3728</v>
      </c>
      <c r="E44" s="39">
        <f>IFERROR(INT(TRIM(SUBSTITUTE(VLOOKUP($A44&amp;"*",各都道府県の状況!$A:$I,E$3,FALSE), "※5", ""))), "")</f>
        <v>35797</v>
      </c>
      <c r="F44" s="39">
        <f>IFERROR(INT(TRIM(SUBSTITUTE(VLOOKUP($A44&amp;"*",各都道府県の状況!$A:$I,F$3,FALSE), "※5", ""))), "")</f>
        <v>2761</v>
      </c>
      <c r="G44" s="39">
        <f>IFERROR(INT(TRIM(SUBSTITUTE(VLOOKUP($A44&amp;"*",各都道府県の状況!$A:$I,G$3,FALSE), "※5", ""))), "")</f>
        <v>45</v>
      </c>
      <c r="H44" s="39">
        <f>IFERROR(INT(TRIM(SUBSTITUTE(VLOOKUP($A44&amp;"*",各都道府県の状況!$A:$I,H$3,FALSE), "※5", ""))), "")</f>
        <v>922</v>
      </c>
      <c r="I44" s="39">
        <f>IFERROR(INT(TRIM(SUBSTITUTE(VLOOKUP($A44&amp;"*",各都道府県の状況!$A:$I,I$3,FALSE), "※5", ""))), "")</f>
        <v>22</v>
      </c>
    </row>
    <row r="45" spans="1:9" x14ac:dyDescent="0.55000000000000004">
      <c r="A45" s="24" t="s">
        <v>267</v>
      </c>
      <c r="B45" s="27">
        <f t="shared" si="0"/>
        <v>44062</v>
      </c>
      <c r="C45" s="19" t="s">
        <v>54</v>
      </c>
      <c r="D45" s="39">
        <f>IFERROR(INT(TRIM(SUBSTITUTE(VLOOKUP($A45&amp;"*",各都道府県の状況!$A:$I,D$3,FALSE), "※5", ""))), "")</f>
        <v>203</v>
      </c>
      <c r="E45" s="39">
        <f>IFERROR(INT(TRIM(SUBSTITUTE(VLOOKUP($A45&amp;"*",各都道府県の状況!$A:$I,E$3,FALSE), "※5", ""))), "")</f>
        <v>4082</v>
      </c>
      <c r="F45" s="39">
        <f>IFERROR(INT(TRIM(SUBSTITUTE(VLOOKUP($A45&amp;"*",各都道府県の状況!$A:$I,F$3,FALSE), "※5", ""))), "")</f>
        <v>155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44062</v>
      </c>
      <c r="C46" s="19" t="s">
        <v>55</v>
      </c>
      <c r="D46" s="39">
        <f>IFERROR(INT(TRIM(SUBSTITUTE(VLOOKUP($A46&amp;"*",各都道府県の状況!$A:$I,D$3,FALSE), "※5", ""))), "")</f>
        <v>189</v>
      </c>
      <c r="E46" s="39">
        <f>IFERROR(INT(TRIM(SUBSTITUTE(VLOOKUP($A46&amp;"*",各都道府県の状況!$A:$I,E$3,FALSE), "※5", ""))), "")</f>
        <v>11381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26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44062</v>
      </c>
      <c r="C47" s="19" t="s">
        <v>56</v>
      </c>
      <c r="D47" s="39">
        <f>IFERROR(INT(TRIM(SUBSTITUTE(VLOOKUP($A47&amp;"*",各都道府県の状況!$A:$I,D$3,FALSE), "※5", ""))), "")</f>
        <v>427</v>
      </c>
      <c r="E47" s="39">
        <f>IFERROR(INT(TRIM(SUBSTITUTE(VLOOKUP($A47&amp;"*",各都道府県の状況!$A:$I,E$3,FALSE), "※5", ""))), "")</f>
        <v>9550</v>
      </c>
      <c r="F47" s="39">
        <f>IFERROR(INT(TRIM(SUBSTITUTE(VLOOKUP($A47&amp;"*",各都道府県の状況!$A:$I,F$3,FALSE), "※5", ""))), "")</f>
        <v>316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91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44062</v>
      </c>
      <c r="C48" s="19" t="s">
        <v>57</v>
      </c>
      <c r="D48" s="39">
        <f>IFERROR(INT(TRIM(SUBSTITUTE(VLOOKUP($A48&amp;"*",各都道府県の状況!$A:$I,D$3,FALSE), "※5", ""))), "")</f>
        <v>130</v>
      </c>
      <c r="E48" s="39">
        <f>IFERROR(INT(TRIM(SUBSTITUTE(VLOOKUP($A48&amp;"*",各都道府県の状況!$A:$I,E$3,FALSE), "※5", ""))), "")</f>
        <v>9892</v>
      </c>
      <c r="F48" s="39">
        <f>IFERROR(INT(TRIM(SUBSTITUTE(VLOOKUP($A48&amp;"*",各都道府県の状況!$A:$I,F$3,FALSE), "※5", ""))), "")</f>
        <v>86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44062</v>
      </c>
      <c r="C49" s="19" t="s">
        <v>58</v>
      </c>
      <c r="D49" s="39">
        <f>IFERROR(INT(TRIM(SUBSTITUTE(VLOOKUP($A49&amp;"*",各都道府県の状況!$A:$I,D$3,FALSE), "※5", ""))), "")</f>
        <v>273</v>
      </c>
      <c r="E49" s="39">
        <f>IFERROR(INT(TRIM(SUBSTITUTE(VLOOKUP($A49&amp;"*",各都道府県の状況!$A:$I,E$3,FALSE), "※5", ""))), "")</f>
        <v>7166</v>
      </c>
      <c r="F49" s="39">
        <f>IFERROR(INT(TRIM(SUBSTITUTE(VLOOKUP($A49&amp;"*",各都道府県の状況!$A:$I,F$3,FALSE), "※5", ""))), "")</f>
        <v>207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66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44062</v>
      </c>
      <c r="C50" s="19" t="s">
        <v>59</v>
      </c>
      <c r="D50" s="39">
        <f>IFERROR(INT(TRIM(SUBSTITUTE(VLOOKUP($A50&amp;"*",各都道府県の状況!$A:$I,D$3,FALSE), "※5", ""))), "")</f>
        <v>337</v>
      </c>
      <c r="E50" s="39">
        <f>IFERROR(INT(TRIM(SUBSTITUTE(VLOOKUP($A50&amp;"*",各都道府県の状況!$A:$I,E$3,FALSE), "※5", ""))), "")</f>
        <v>13671</v>
      </c>
      <c r="F50" s="39">
        <f>IFERROR(INT(TRIM(SUBSTITUTE(VLOOKUP($A50&amp;"*",各都道府県の状況!$A:$I,F$3,FALSE), "※5", ""))), "")</f>
        <v>258</v>
      </c>
      <c r="G50" s="39">
        <f>IFERROR(INT(TRIM(SUBSTITUTE(VLOOKUP($A50&amp;"*",各都道府県の状況!$A:$I,G$3,FALSE), "※5", ""))), "")</f>
        <v>7</v>
      </c>
      <c r="H50" s="39">
        <f>IFERROR(INT(TRIM(SUBSTITUTE(VLOOKUP($A50&amp;"*",各都道府県の状況!$A:$I,H$3,FALSE), "※5", ""))), "")</f>
        <v>66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44062</v>
      </c>
      <c r="C51" s="19" t="s">
        <v>60</v>
      </c>
      <c r="D51" s="39">
        <f>IFERROR(INT(TRIM(SUBSTITUTE(VLOOKUP($A51&amp;"*",各都道府県の状況!$A:$I,D$3,FALSE), "※5", ""))), "")</f>
        <v>1759</v>
      </c>
      <c r="E51" s="39">
        <f>IFERROR(INT(TRIM(SUBSTITUTE(VLOOKUP($A51&amp;"*",各都道府県の状況!$A:$I,E$3,FALSE), "※5", ""))), "")</f>
        <v>18292</v>
      </c>
      <c r="F51" s="39">
        <f>IFERROR(INT(TRIM(SUBSTITUTE(VLOOKUP($A51&amp;"*",各都道府県の状況!$A:$I,F$3,FALSE), "※5", ""))), "")</f>
        <v>934</v>
      </c>
      <c r="G51" s="39">
        <f>IFERROR(INT(TRIM(SUBSTITUTE(VLOOKUP($A51&amp;"*",各都道府県の状況!$A:$I,G$3,FALSE), "※5", ""))), "")</f>
        <v>15</v>
      </c>
      <c r="H51" s="39">
        <f>IFERROR(INT(TRIM(SUBSTITUTE(VLOOKUP($A51&amp;"*",各都道府県の状況!$A:$I,H$3,FALSE), "※5", ""))), "")</f>
        <v>814</v>
      </c>
      <c r="I51" s="39">
        <f>IFERROR(INT(TRIM(SUBSTITUTE(VLOOKUP($A51&amp;"*",各都道府県の状況!$A:$I,I$3,FALSE), "※5", ""))), "")</f>
        <v>14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1638</v>
      </c>
      <c r="D6" s="62">
        <v>36962</v>
      </c>
      <c r="E6" s="63">
        <v>128</v>
      </c>
      <c r="F6" s="63">
        <v>3</v>
      </c>
      <c r="G6" s="62">
        <v>1407</v>
      </c>
      <c r="H6" s="63">
        <v>103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33</v>
      </c>
      <c r="D7" s="62">
        <v>1797</v>
      </c>
      <c r="E7" s="63">
        <v>1</v>
      </c>
      <c r="F7" s="63">
        <v>0</v>
      </c>
      <c r="G7" s="63">
        <v>31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9</v>
      </c>
      <c r="D8" s="62">
        <v>2348</v>
      </c>
      <c r="E8" s="63">
        <v>5</v>
      </c>
      <c r="F8" s="63">
        <v>0</v>
      </c>
      <c r="G8" s="63">
        <v>4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185</v>
      </c>
      <c r="D9" s="62">
        <v>7209</v>
      </c>
      <c r="E9" s="63">
        <v>8</v>
      </c>
      <c r="F9" s="63">
        <v>0</v>
      </c>
      <c r="G9" s="63">
        <v>176</v>
      </c>
      <c r="H9" s="63">
        <v>1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44</v>
      </c>
      <c r="D10" s="62">
        <v>1609</v>
      </c>
      <c r="E10" s="63">
        <v>13</v>
      </c>
      <c r="F10" s="63">
        <v>0</v>
      </c>
      <c r="G10" s="63">
        <v>31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76</v>
      </c>
      <c r="D11" s="62">
        <v>3015</v>
      </c>
      <c r="E11" s="63">
        <v>0</v>
      </c>
      <c r="F11" s="63">
        <v>0</v>
      </c>
      <c r="G11" s="63">
        <v>76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113</v>
      </c>
      <c r="D12" s="62">
        <v>12349</v>
      </c>
      <c r="E12" s="63">
        <v>23</v>
      </c>
      <c r="F12" s="63">
        <v>1</v>
      </c>
      <c r="G12" s="63">
        <v>90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476</v>
      </c>
      <c r="D13" s="62">
        <v>9563</v>
      </c>
      <c r="E13" s="63">
        <v>78</v>
      </c>
      <c r="F13" s="63">
        <v>0</v>
      </c>
      <c r="G13" s="63">
        <v>387</v>
      </c>
      <c r="H13" s="63">
        <v>11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284</v>
      </c>
      <c r="D14" s="62">
        <v>18959</v>
      </c>
      <c r="E14" s="63">
        <v>39</v>
      </c>
      <c r="F14" s="63">
        <v>2</v>
      </c>
      <c r="G14" s="63">
        <v>242</v>
      </c>
      <c r="H14" s="63">
        <v>1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322</v>
      </c>
      <c r="D15" s="62">
        <v>10892</v>
      </c>
      <c r="E15" s="63">
        <v>110</v>
      </c>
      <c r="F15" s="63">
        <v>0</v>
      </c>
      <c r="G15" s="63">
        <v>193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3342</v>
      </c>
      <c r="D16" s="62">
        <v>94122</v>
      </c>
      <c r="E16" s="63">
        <v>542</v>
      </c>
      <c r="F16" s="63">
        <v>10</v>
      </c>
      <c r="G16" s="62">
        <v>2716</v>
      </c>
      <c r="H16" s="63">
        <v>84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2578</v>
      </c>
      <c r="D17" s="62">
        <v>46506</v>
      </c>
      <c r="E17" s="63">
        <v>457</v>
      </c>
      <c r="F17" s="63">
        <v>9</v>
      </c>
      <c r="G17" s="62">
        <v>2063</v>
      </c>
      <c r="H17" s="63">
        <v>58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18268</v>
      </c>
      <c r="D18" s="62">
        <v>271258</v>
      </c>
      <c r="E18" s="62">
        <v>3109</v>
      </c>
      <c r="F18" s="63">
        <v>32</v>
      </c>
      <c r="G18" s="62">
        <v>14812</v>
      </c>
      <c r="H18" s="63">
        <v>347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4083</v>
      </c>
      <c r="D19" s="62">
        <v>96122</v>
      </c>
      <c r="E19" s="63">
        <v>658</v>
      </c>
      <c r="F19" s="63">
        <v>22</v>
      </c>
      <c r="G19" s="62">
        <v>3320</v>
      </c>
      <c r="H19" s="63">
        <v>105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136</v>
      </c>
      <c r="D20" s="62">
        <v>11168</v>
      </c>
      <c r="E20" s="63">
        <v>11</v>
      </c>
      <c r="F20" s="63">
        <v>0</v>
      </c>
      <c r="G20" s="63">
        <v>124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327</v>
      </c>
      <c r="D21" s="62">
        <v>6833</v>
      </c>
      <c r="E21" s="63">
        <v>60</v>
      </c>
      <c r="F21" s="63">
        <v>3</v>
      </c>
      <c r="G21" s="63">
        <v>248</v>
      </c>
      <c r="H21" s="63">
        <v>22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500</v>
      </c>
      <c r="D22" s="62">
        <v>4314</v>
      </c>
      <c r="E22" s="63">
        <v>137</v>
      </c>
      <c r="F22" s="63">
        <v>2</v>
      </c>
      <c r="G22" s="63">
        <v>334</v>
      </c>
      <c r="H22" s="63">
        <v>29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155</v>
      </c>
      <c r="D23" s="62">
        <v>6044</v>
      </c>
      <c r="E23" s="63">
        <v>6</v>
      </c>
      <c r="F23" s="63">
        <v>1</v>
      </c>
      <c r="G23" s="63">
        <v>141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149</v>
      </c>
      <c r="D24" s="62">
        <v>8825</v>
      </c>
      <c r="E24" s="63">
        <v>27</v>
      </c>
      <c r="F24" s="63">
        <v>0</v>
      </c>
      <c r="G24" s="63">
        <v>121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152</v>
      </c>
      <c r="D25" s="62">
        <v>11362</v>
      </c>
      <c r="E25" s="63">
        <v>28</v>
      </c>
      <c r="F25" s="63">
        <v>0</v>
      </c>
      <c r="G25" s="63">
        <v>128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523</v>
      </c>
      <c r="D26" s="62">
        <v>15948</v>
      </c>
      <c r="E26" s="63">
        <v>57</v>
      </c>
      <c r="F26" s="63">
        <v>4</v>
      </c>
      <c r="G26" s="63">
        <v>458</v>
      </c>
      <c r="H26" s="63">
        <v>8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431</v>
      </c>
      <c r="D27" s="62">
        <v>20510</v>
      </c>
      <c r="E27" s="63">
        <v>68</v>
      </c>
      <c r="F27" s="63">
        <v>2</v>
      </c>
      <c r="G27" s="63">
        <v>362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2">
        <v>3843</v>
      </c>
      <c r="D28" s="62">
        <v>41111</v>
      </c>
      <c r="E28" s="62">
        <v>1236</v>
      </c>
      <c r="F28" s="63">
        <v>15</v>
      </c>
      <c r="G28" s="62">
        <v>2557</v>
      </c>
      <c r="H28" s="63">
        <v>46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288</v>
      </c>
      <c r="D29" s="62">
        <v>7944</v>
      </c>
      <c r="E29" s="63">
        <v>86</v>
      </c>
      <c r="F29" s="63">
        <v>1</v>
      </c>
      <c r="G29" s="63">
        <v>199</v>
      </c>
      <c r="H29" s="63">
        <v>2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361</v>
      </c>
      <c r="D30" s="62">
        <v>7385</v>
      </c>
      <c r="E30" s="63">
        <v>109</v>
      </c>
      <c r="F30" s="63">
        <v>2</v>
      </c>
      <c r="G30" s="63">
        <v>248</v>
      </c>
      <c r="H30" s="63">
        <v>4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2">
        <v>1164</v>
      </c>
      <c r="D31" s="62">
        <v>25679</v>
      </c>
      <c r="E31" s="63">
        <v>200</v>
      </c>
      <c r="F31" s="63">
        <v>4</v>
      </c>
      <c r="G31" s="63">
        <v>943</v>
      </c>
      <c r="H31" s="63">
        <v>21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7288</v>
      </c>
      <c r="D32" s="62">
        <v>111448</v>
      </c>
      <c r="E32" s="62">
        <v>1713</v>
      </c>
      <c r="F32" s="63">
        <v>60</v>
      </c>
      <c r="G32" s="62">
        <v>5448</v>
      </c>
      <c r="H32" s="63">
        <v>122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2">
        <v>1949</v>
      </c>
      <c r="D33" s="62">
        <v>37431</v>
      </c>
      <c r="E33" s="63">
        <v>283</v>
      </c>
      <c r="F33" s="63">
        <v>16</v>
      </c>
      <c r="G33" s="62">
        <v>1618</v>
      </c>
      <c r="H33" s="63">
        <v>48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450</v>
      </c>
      <c r="D34" s="62">
        <v>12714</v>
      </c>
      <c r="E34" s="63">
        <v>122</v>
      </c>
      <c r="F34" s="63">
        <v>3</v>
      </c>
      <c r="G34" s="63">
        <v>325</v>
      </c>
      <c r="H34" s="63">
        <v>3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215</v>
      </c>
      <c r="D35" s="62">
        <v>7570</v>
      </c>
      <c r="E35" s="63">
        <v>35</v>
      </c>
      <c r="F35" s="63">
        <v>1</v>
      </c>
      <c r="G35" s="63">
        <v>174</v>
      </c>
      <c r="H35" s="63">
        <v>4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22</v>
      </c>
      <c r="D36" s="62">
        <v>4369</v>
      </c>
      <c r="E36" s="63">
        <v>11</v>
      </c>
      <c r="F36" s="63">
        <v>0</v>
      </c>
      <c r="G36" s="63">
        <v>11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133</v>
      </c>
      <c r="D37" s="62">
        <v>4359</v>
      </c>
      <c r="E37" s="63">
        <v>82</v>
      </c>
      <c r="F37" s="63">
        <v>0</v>
      </c>
      <c r="G37" s="63">
        <v>51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129</v>
      </c>
      <c r="D38" s="62">
        <v>3873</v>
      </c>
      <c r="E38" s="63">
        <v>20</v>
      </c>
      <c r="F38" s="64" t="s">
        <v>341</v>
      </c>
      <c r="G38" s="63">
        <v>90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437</v>
      </c>
      <c r="D39" s="62">
        <v>16435</v>
      </c>
      <c r="E39" s="63">
        <v>32</v>
      </c>
      <c r="F39" s="63">
        <v>1</v>
      </c>
      <c r="G39" s="63">
        <v>402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89</v>
      </c>
      <c r="D40" s="62">
        <v>5267</v>
      </c>
      <c r="E40" s="63">
        <v>22</v>
      </c>
      <c r="F40" s="63">
        <v>0</v>
      </c>
      <c r="G40" s="63">
        <v>67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96</v>
      </c>
      <c r="D41" s="62">
        <v>4262</v>
      </c>
      <c r="E41" s="63">
        <v>51</v>
      </c>
      <c r="F41" s="63">
        <v>1</v>
      </c>
      <c r="G41" s="63">
        <v>41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67</v>
      </c>
      <c r="D42" s="62">
        <v>6682</v>
      </c>
      <c r="E42" s="63">
        <v>10</v>
      </c>
      <c r="F42" s="63">
        <v>0</v>
      </c>
      <c r="G42" s="63">
        <v>56</v>
      </c>
      <c r="H42" s="63">
        <v>1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111</v>
      </c>
      <c r="D43" s="62">
        <v>3502</v>
      </c>
      <c r="E43" s="63">
        <v>10</v>
      </c>
      <c r="F43" s="63">
        <v>0</v>
      </c>
      <c r="G43" s="63">
        <v>95</v>
      </c>
      <c r="H43" s="63">
        <v>6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105</v>
      </c>
      <c r="D44" s="62">
        <v>2646</v>
      </c>
      <c r="E44" s="63">
        <v>21</v>
      </c>
      <c r="F44" s="63">
        <v>0</v>
      </c>
      <c r="G44" s="63">
        <v>80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3728</v>
      </c>
      <c r="D45" s="62">
        <v>35797</v>
      </c>
      <c r="E45" s="63">
        <v>922</v>
      </c>
      <c r="F45" s="63">
        <v>22</v>
      </c>
      <c r="G45" s="62">
        <v>2761</v>
      </c>
      <c r="H45" s="63">
        <v>45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203</v>
      </c>
      <c r="D46" s="62">
        <v>4082</v>
      </c>
      <c r="E46" s="63">
        <v>50</v>
      </c>
      <c r="F46" s="63">
        <v>0</v>
      </c>
      <c r="G46" s="63">
        <v>155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189</v>
      </c>
      <c r="D47" s="62">
        <v>11381</v>
      </c>
      <c r="E47" s="63">
        <v>26</v>
      </c>
      <c r="F47" s="64" t="s">
        <v>341</v>
      </c>
      <c r="G47" s="63">
        <v>36</v>
      </c>
      <c r="H47" s="63">
        <v>3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427</v>
      </c>
      <c r="D48" s="62">
        <v>9550</v>
      </c>
      <c r="E48" s="63">
        <v>91</v>
      </c>
      <c r="F48" s="63">
        <v>4</v>
      </c>
      <c r="G48" s="63">
        <v>316</v>
      </c>
      <c r="H48" s="63">
        <v>7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130</v>
      </c>
      <c r="D49" s="62">
        <v>9892</v>
      </c>
      <c r="E49" s="63">
        <v>43</v>
      </c>
      <c r="F49" s="63">
        <v>0</v>
      </c>
      <c r="G49" s="63">
        <v>86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273</v>
      </c>
      <c r="D50" s="62">
        <v>7166</v>
      </c>
      <c r="E50" s="63">
        <v>66</v>
      </c>
      <c r="F50" s="63">
        <v>0</v>
      </c>
      <c r="G50" s="63">
        <v>207</v>
      </c>
      <c r="H50" s="63">
        <v>1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337</v>
      </c>
      <c r="D51" s="62">
        <v>13671</v>
      </c>
      <c r="E51" s="63">
        <v>66</v>
      </c>
      <c r="F51" s="63">
        <v>2</v>
      </c>
      <c r="G51" s="63">
        <v>258</v>
      </c>
      <c r="H51" s="63">
        <v>7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2">
        <v>1759</v>
      </c>
      <c r="D52" s="62">
        <v>18292</v>
      </c>
      <c r="E52" s="63">
        <v>814</v>
      </c>
      <c r="F52" s="63">
        <v>14</v>
      </c>
      <c r="G52" s="63">
        <v>934</v>
      </c>
      <c r="H52" s="63">
        <v>15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57766</v>
      </c>
      <c r="D54" s="62">
        <v>1110223</v>
      </c>
      <c r="E54" s="62">
        <v>11686</v>
      </c>
      <c r="F54" s="63">
        <v>237</v>
      </c>
      <c r="G54" s="62">
        <v>44771</v>
      </c>
      <c r="H54" s="62">
        <v>1143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2020-08-20T14:49:36Z</dcterms:modified>
</cp:coreProperties>
</file>