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659FC5C1-E863-45BB-97DE-FC61BC43698E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<sst xmlns="http://schemas.openxmlformats.org/spreadsheetml/2006/main" count="18390" uniqueCount="342">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</sst>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43"/>
  <sheetViews>
    <sheetView zoomScaleNormal="100" workbookViewId="0">
      <pane xSplit="1" ySplit="1" topLeftCell="B732" activePane="bottomRight" state="frozen"/>
      <selection activeCell="A10248" sqref="A10248"/>
      <selection pane="topRight" activeCell="A10248" sqref="A10248"/>
      <selection pane="bottomLeft" activeCell="A10248" sqref="A10248"/>
      <selection pane="bottomRight" activeCell="A10248" sqref="A1024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247"/>
  <sheetViews>
    <sheetView workbookViewId="0">
      <pane xSplit="1" ySplit="1" topLeftCell="B10240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248" sqref="A1024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8" t="s">
        <v>229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44126</v>
      </c>
      <c r="B3" s="7" t="s">
        <v>6</v>
      </c>
      <c r="C3" s="7">
        <f>IF(C13="", "", C13)</f>
        <v>93405</v>
      </c>
      <c r="D3" s="7">
        <f>IF(B13="", "", B13)</f>
        <v>2249260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5037</v>
      </c>
      <c r="I3" s="7" t="str">
        <f>IF(I13="", "", I13)</f>
        <v/>
      </c>
      <c r="J3" s="7">
        <f t="shared" ref="J3:L3" si="1">IF(J13="", "", J13)</f>
        <v>150</v>
      </c>
      <c r="K3" s="7" t="str">
        <f t="shared" si="1"/>
        <v/>
      </c>
      <c r="L3" s="7" t="str">
        <f t="shared" si="1"/>
        <v/>
      </c>
      <c r="M3" s="7">
        <f>IF(N13="", "", N13)</f>
        <v>86648</v>
      </c>
      <c r="N3" s="7">
        <f>IF(O13="", "", O13)</f>
        <v>1684</v>
      </c>
    </row>
    <row r="4" spans="1:15" x14ac:dyDescent="0.55000000000000004">
      <c r="A4" s="6">
        <f t="shared" ref="A4:A5" si="2">DATE($B$9, $C$9, $D$9)</f>
        <v>44126</v>
      </c>
      <c r="B4" s="7" t="s">
        <v>7</v>
      </c>
      <c r="C4" s="7">
        <f t="shared" ref="C4:C5" si="3">IF(C14="", "", C14)</f>
        <v>1104</v>
      </c>
      <c r="D4" s="7">
        <f t="shared" ref="D4:D5" si="4">IF(B14="", "", B14)</f>
        <v>256307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100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1003</v>
      </c>
      <c r="N4" s="7">
        <f t="shared" si="8"/>
        <v>1</v>
      </c>
    </row>
    <row r="5" spans="1:15" x14ac:dyDescent="0.55000000000000004">
      <c r="A5" s="6">
        <f t="shared" si="2"/>
        <v>44126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8" t="s">
        <v>278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55000000000000004">
      <c r="A8" s="49" t="s">
        <v>333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55000000000000004">
      <c r="B9" s="9">
        <v>2020</v>
      </c>
      <c r="C9" s="9">
        <v>10</v>
      </c>
      <c r="D9" s="9">
        <v>22</v>
      </c>
    </row>
    <row r="10" spans="1:15" x14ac:dyDescent="0.55000000000000004">
      <c r="B10" s="48" t="s">
        <v>66</v>
      </c>
      <c r="C10" s="48"/>
      <c r="D10" s="48" t="s">
        <v>67</v>
      </c>
      <c r="E10" s="48"/>
      <c r="F10" s="48"/>
      <c r="G10" s="48" t="s">
        <v>70</v>
      </c>
      <c r="H10" s="48"/>
      <c r="I10" s="48"/>
      <c r="J10" s="48"/>
      <c r="K10" s="48"/>
      <c r="L10" s="48"/>
      <c r="M10" s="48"/>
      <c r="N10" s="48"/>
      <c r="O10" s="48"/>
    </row>
    <row r="11" spans="1:15" x14ac:dyDescent="0.55000000000000004">
      <c r="B11" s="48"/>
      <c r="C11" s="48"/>
      <c r="D11" s="48"/>
      <c r="E11" s="48"/>
      <c r="F11" s="48"/>
      <c r="G11" s="48" t="s">
        <v>71</v>
      </c>
      <c r="H11" s="48"/>
      <c r="I11" s="48"/>
      <c r="J11" s="48"/>
      <c r="K11" s="48"/>
      <c r="L11" s="48"/>
      <c r="M11" s="48"/>
      <c r="N11" s="48" t="s">
        <v>79</v>
      </c>
      <c r="O11" s="48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8"/>
      <c r="O12" s="48"/>
    </row>
    <row r="13" spans="1:15" x14ac:dyDescent="0.55000000000000004">
      <c r="A13" s="7" t="s">
        <v>63</v>
      </c>
      <c r="B13" s="9">
        <v>2249260</v>
      </c>
      <c r="C13" s="9">
        <v>93405</v>
      </c>
      <c r="D13" s="8"/>
      <c r="E13" s="8"/>
      <c r="F13" s="8"/>
      <c r="G13" s="8"/>
      <c r="H13" s="9">
        <v>5037</v>
      </c>
      <c r="I13" s="8"/>
      <c r="J13" s="9">
        <v>150</v>
      </c>
      <c r="K13" s="8"/>
      <c r="L13" s="8"/>
      <c r="M13" s="31">
        <f>F13</f>
        <v>0</v>
      </c>
      <c r="N13" s="9">
        <v>86648</v>
      </c>
      <c r="O13" s="9">
        <v>1684</v>
      </c>
    </row>
    <row r="14" spans="1:15" x14ac:dyDescent="0.55000000000000004">
      <c r="A14" s="7" t="s">
        <v>64</v>
      </c>
      <c r="B14" s="9">
        <v>256307</v>
      </c>
      <c r="C14" s="9">
        <v>1104</v>
      </c>
      <c r="D14" s="8"/>
      <c r="E14" s="8"/>
      <c r="F14" s="8"/>
      <c r="G14" s="8"/>
      <c r="H14" s="9">
        <v>100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1003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2506396</v>
      </c>
      <c r="C16" s="7">
        <f t="shared" ref="C16:O16" si="13">SUM(C13:C15)</f>
        <v>94524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5137</v>
      </c>
      <c r="I16" s="7">
        <f t="shared" si="13"/>
        <v>0</v>
      </c>
      <c r="J16" s="7">
        <f t="shared" si="13"/>
        <v>150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87666</v>
      </c>
      <c r="O16" s="7">
        <f t="shared" si="13"/>
        <v>1685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8" t="s">
        <v>277</v>
      </c>
      <c r="B1" s="48"/>
      <c r="C1" s="48"/>
      <c r="D1" s="48"/>
      <c r="E1" s="48"/>
      <c r="F1" s="48"/>
      <c r="G1" s="48"/>
      <c r="H1" s="48"/>
      <c r="I1" s="48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21</v>
      </c>
      <c r="D2" s="50" t="s">
        <v>275</v>
      </c>
      <c r="E2" s="48"/>
      <c r="F2" s="48"/>
      <c r="G2" s="48"/>
      <c r="H2" s="48"/>
      <c r="I2" s="48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44125</v>
      </c>
      <c r="C5" s="28" t="s">
        <v>17</v>
      </c>
      <c r="D5" s="39">
        <f>IFERROR(INT(TRIM(SUBSTITUTE(VLOOKUP($A5&amp;"*",各都道府県の状況!$A:$I,D$3,FALSE), "※5", ""))), "")</f>
        <v>2590</v>
      </c>
      <c r="E5" s="39">
        <f>IFERROR(INT(TRIM(SUBSTITUTE(VLOOKUP($A5&amp;"*",各都道府県の状況!$A:$I,E$3,FALSE), "※5", ""))), "")</f>
        <v>71450</v>
      </c>
      <c r="F5" s="39">
        <f>IFERROR(INT(TRIM(SUBSTITUTE(VLOOKUP($A5&amp;"*",各都道府県の状況!$A:$I,F$3,FALSE), "※5", ""))), "")</f>
        <v>2266</v>
      </c>
      <c r="G5" s="39">
        <f>IFERROR(INT(TRIM(SUBSTITUTE(VLOOKUP($A5&amp;"*",各都道府県の状況!$A:$I,G$3,FALSE), "※5", ""))), "")</f>
        <v>108</v>
      </c>
      <c r="H5" s="39">
        <f>IFERROR(INT(TRIM(SUBSTITUTE(VLOOKUP($A5&amp;"*",各都道府県の状況!$A:$I,H$3,FALSE), "※5", ""))), "")</f>
        <v>216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44125</v>
      </c>
      <c r="C6" s="19" t="s">
        <v>18</v>
      </c>
      <c r="D6" s="39">
        <f>IFERROR(INT(TRIM(SUBSTITUTE(VLOOKUP($A6&amp;"*",各都道府県の状況!$A:$I,D$3,FALSE), "※5", ""))), "")</f>
        <v>138</v>
      </c>
      <c r="E6" s="39">
        <f>IFERROR(INT(TRIM(SUBSTITUTE(VLOOKUP($A6&amp;"*",各都道府県の状況!$A:$I,E$3,FALSE), "※5", ""))), "")</f>
        <v>3404</v>
      </c>
      <c r="F6" s="39">
        <f>IFERROR(INT(TRIM(SUBSTITUTE(VLOOKUP($A6&amp;"*",各都道府県の状況!$A:$I,F$3,FALSE), "※5", ""))), "")</f>
        <v>39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98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44125</v>
      </c>
      <c r="C7" s="19" t="s">
        <v>19</v>
      </c>
      <c r="D7" s="39">
        <f>IFERROR(INT(TRIM(SUBSTITUTE(VLOOKUP($A7&amp;"*",各都道府県の状況!$A:$I,D$3,FALSE), "※5", ""))), "")</f>
        <v>26</v>
      </c>
      <c r="E7" s="39">
        <f>IFERROR(INT(TRIM(SUBSTITUTE(VLOOKUP($A7&amp;"*",各都道府県の状況!$A:$I,E$3,FALSE), "※5", ""))), "")</f>
        <v>4984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44125</v>
      </c>
      <c r="C8" s="19" t="s">
        <v>20</v>
      </c>
      <c r="D8" s="39">
        <f>IFERROR(INT(TRIM(SUBSTITUTE(VLOOKUP($A8&amp;"*",各都道府県の状況!$A:$I,D$3,FALSE), "※5", ""))), "")</f>
        <v>538</v>
      </c>
      <c r="E8" s="39">
        <f>IFERROR(INT(TRIM(SUBSTITUTE(VLOOKUP($A8&amp;"*",各都道府県の状況!$A:$I,E$3,FALSE), "※5", ""))), "")</f>
        <v>12525</v>
      </c>
      <c r="F8" s="39">
        <f>IFERROR(INT(TRIM(SUBSTITUTE(VLOOKUP($A8&amp;"*",各都道府県の状況!$A:$I,F$3,FALSE), "※5", ""))), "")</f>
        <v>491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45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44125</v>
      </c>
      <c r="C9" s="19" t="s">
        <v>21</v>
      </c>
      <c r="D9" s="39">
        <f>IFERROR(INT(TRIM(SUBSTITUTE(VLOOKUP($A9&amp;"*",各都道府県の状況!$A:$I,D$3,FALSE), "※5", ""))), "")</f>
        <v>61</v>
      </c>
      <c r="E9" s="39">
        <f>IFERROR(INT(TRIM(SUBSTITUTE(VLOOKUP($A9&amp;"*",各都道府県の状況!$A:$I,E$3,FALSE), "※5", ""))), "")</f>
        <v>2399</v>
      </c>
      <c r="F9" s="39">
        <f>IFERROR(INT(TRIM(SUBSTITUTE(VLOOKUP($A9&amp;"*",各都道府県の状況!$A:$I,F$3,FALSE), "※5", ""))), "")</f>
        <v>59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44125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5608</v>
      </c>
      <c r="F10" s="39">
        <f>IFERROR(INT(TRIM(SUBSTITUTE(VLOOKUP($A10&amp;"*",各都道府県の状況!$A:$I,F$3,FALSE), "※5", ""))), "")</f>
        <v>79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44125</v>
      </c>
      <c r="C11" s="19" t="s">
        <v>62</v>
      </c>
      <c r="D11" s="39">
        <f>IFERROR(INT(TRIM(SUBSTITUTE(VLOOKUP($A11&amp;"*",各都道府県の状況!$A:$I,D$3,FALSE), "※5", ""))), "")</f>
        <v>374</v>
      </c>
      <c r="E11" s="39">
        <f>IFERROR(INT(TRIM(SUBSTITUTE(VLOOKUP($A11&amp;"*",各都道府県の状況!$A:$I,E$3,FALSE), "※5", ""))), "")</f>
        <v>26071</v>
      </c>
      <c r="F11" s="39">
        <f>IFERROR(INT(TRIM(SUBSTITUTE(VLOOKUP($A11&amp;"*",各都道府県の状況!$A:$I,F$3,FALSE), "※5", ""))), "")</f>
        <v>290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78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44125</v>
      </c>
      <c r="C12" s="19" t="s">
        <v>23</v>
      </c>
      <c r="D12" s="39">
        <f>IFERROR(INT(TRIM(SUBSTITUTE(VLOOKUP($A12&amp;"*",各都道府県の状況!$A:$I,D$3,FALSE), "※5", ""))), "")</f>
        <v>731</v>
      </c>
      <c r="E12" s="39">
        <f>IFERROR(INT(TRIM(SUBSTITUTE(VLOOKUP($A12&amp;"*",各都道府県の状況!$A:$I,E$3,FALSE), "※5", ""))), "")</f>
        <v>13484</v>
      </c>
      <c r="F12" s="39">
        <f>IFERROR(INT(TRIM(SUBSTITUTE(VLOOKUP($A12&amp;"*",各都道府県の状況!$A:$I,F$3,FALSE), "※5", ""))), "")</f>
        <v>684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29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44125</v>
      </c>
      <c r="C13" s="19" t="s">
        <v>24</v>
      </c>
      <c r="D13" s="39">
        <f>IFERROR(INT(TRIM(SUBSTITUTE(VLOOKUP($A13&amp;"*",各都道府県の状況!$A:$I,D$3,FALSE), "※5", ""))), "")</f>
        <v>473</v>
      </c>
      <c r="E13" s="39">
        <f>IFERROR(INT(TRIM(SUBSTITUTE(VLOOKUP($A13&amp;"*",各都道府県の状況!$A:$I,E$3,FALSE), "※5", ""))), "")</f>
        <v>34761</v>
      </c>
      <c r="F13" s="39">
        <f>IFERROR(INT(TRIM(SUBSTITUTE(VLOOKUP($A13&amp;"*",各都道府県の状況!$A:$I,F$3,FALSE), "※5", ""))), "")</f>
        <v>442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31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44125</v>
      </c>
      <c r="C14" s="19" t="s">
        <v>25</v>
      </c>
      <c r="D14" s="39">
        <f>IFERROR(INT(TRIM(SUBSTITUTE(VLOOKUP($A14&amp;"*",各都道府県の状況!$A:$I,D$3,FALSE), "※5", ""))), "")</f>
        <v>806</v>
      </c>
      <c r="E14" s="39">
        <f>IFERROR(INT(TRIM(SUBSTITUTE(VLOOKUP($A14&amp;"*",各都道府県の状況!$A:$I,E$3,FALSE), "※5", ""))), "")</f>
        <v>26941</v>
      </c>
      <c r="F14" s="39">
        <f>IFERROR(INT(TRIM(SUBSTITUTE(VLOOKUP($A14&amp;"*",各都道府県の状況!$A:$I,F$3,FALSE), "※5", ""))), "")</f>
        <v>730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48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44125</v>
      </c>
      <c r="C15" s="19" t="s">
        <v>26</v>
      </c>
      <c r="D15" s="39">
        <f>IFERROR(INT(TRIM(SUBSTITUTE(VLOOKUP($A15&amp;"*",各都道府県の状況!$A:$I,D$3,FALSE), "※5", ""))), "")</f>
        <v>5476</v>
      </c>
      <c r="E15" s="39">
        <f>IFERROR(INT(TRIM(SUBSTITUTE(VLOOKUP($A15&amp;"*",各都道府県の状況!$A:$I,E$3,FALSE), "※5", ""))), "")</f>
        <v>170524</v>
      </c>
      <c r="F15" s="39">
        <f>IFERROR(INT(TRIM(SUBSTITUTE(VLOOKUP($A15&amp;"*",各都道府県の状況!$A:$I,F$3,FALSE), "※5", ""))), "")</f>
        <v>4948</v>
      </c>
      <c r="G15" s="39">
        <f>IFERROR(INT(TRIM(SUBSTITUTE(VLOOKUP($A15&amp;"*",各都道府県の状況!$A:$I,G$3,FALSE), "※5", ""))), "")</f>
        <v>103</v>
      </c>
      <c r="H15" s="39">
        <f>IFERROR(INT(TRIM(SUBSTITUTE(VLOOKUP($A15&amp;"*",各都道府県の状況!$A:$I,H$3,FALSE), "※5", ""))), "")</f>
        <v>425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44125</v>
      </c>
      <c r="C16" s="19" t="s">
        <v>27</v>
      </c>
      <c r="D16" s="39">
        <f>IFERROR(INT(TRIM(SUBSTITUTE(VLOOKUP($A16&amp;"*",各都道府県の状況!$A:$I,D$3,FALSE), "※5", ""))), "")</f>
        <v>4637</v>
      </c>
      <c r="E16" s="39">
        <f>IFERROR(INT(TRIM(SUBSTITUTE(VLOOKUP($A16&amp;"*",各都道府県の状況!$A:$I,E$3,FALSE), "※5", ""))), "")</f>
        <v>114416</v>
      </c>
      <c r="F16" s="39">
        <f>IFERROR(INT(TRIM(SUBSTITUTE(VLOOKUP($A16&amp;"*",各都道府県の状況!$A:$I,F$3,FALSE), "※5", ""))), "")</f>
        <v>4232</v>
      </c>
      <c r="G16" s="39">
        <f>IFERROR(INT(TRIM(SUBSTITUTE(VLOOKUP($A16&amp;"*",各都道府県の状況!$A:$I,G$3,FALSE), "※5", ""))), "")</f>
        <v>76</v>
      </c>
      <c r="H16" s="39">
        <f>IFERROR(INT(TRIM(SUBSTITUTE(VLOOKUP($A16&amp;"*",各都道府県の状況!$A:$I,H$3,FALSE), "※5", ""))), "")</f>
        <v>329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44125</v>
      </c>
      <c r="C17" s="19" t="s">
        <v>28</v>
      </c>
      <c r="D17" s="39">
        <f>IFERROR(INT(TRIM(SUBSTITUTE(VLOOKUP($A17&amp;"*",各都道府県の状況!$A:$I,D$3,FALSE), "※5", ""))), "")</f>
        <v>29335</v>
      </c>
      <c r="E17" s="39">
        <f>IFERROR(INT(TRIM(SUBSTITUTE(VLOOKUP($A17&amp;"*",各都道府県の状況!$A:$I,E$3,FALSE), "※5", ""))), "")</f>
        <v>552912</v>
      </c>
      <c r="F17" s="39">
        <f>IFERROR(INT(TRIM(SUBSTITUTE(VLOOKUP($A17&amp;"*",各都道府県の状況!$A:$I,F$3,FALSE), "※5", ""))), "")</f>
        <v>27227</v>
      </c>
      <c r="G17" s="39">
        <f>IFERROR(INT(TRIM(SUBSTITUTE(VLOOKUP($A17&amp;"*",各都道府県の状況!$A:$I,G$3,FALSE), "※5", ""))), "")</f>
        <v>439</v>
      </c>
      <c r="H17" s="39">
        <f>IFERROR(INT(TRIM(SUBSTITUTE(VLOOKUP($A17&amp;"*",各都道府県の状況!$A:$I,H$3,FALSE), "※5", ""))), "")</f>
        <v>1669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44125</v>
      </c>
      <c r="C18" s="19" t="s">
        <v>29</v>
      </c>
      <c r="D18" s="39">
        <f>IFERROR(INT(TRIM(SUBSTITUTE(VLOOKUP($A18&amp;"*",各都道府県の状況!$A:$I,D$3,FALSE), "※5", ""))), "")</f>
        <v>8100</v>
      </c>
      <c r="E18" s="39">
        <f>IFERROR(INT(TRIM(SUBSTITUTE(VLOOKUP($A18&amp;"*",各都道府県の状況!$A:$I,E$3,FALSE), "※5", ""))), "")</f>
        <v>182851</v>
      </c>
      <c r="F18" s="39">
        <f>IFERROR(INT(TRIM(SUBSTITUTE(VLOOKUP($A18&amp;"*",各都道府県の状況!$A:$I,F$3,FALSE), "※5", ""))), "")</f>
        <v>7429</v>
      </c>
      <c r="G18" s="39">
        <f>IFERROR(INT(TRIM(SUBSTITUTE(VLOOKUP($A18&amp;"*",各都道府県の状況!$A:$I,G$3,FALSE), "※5", ""))), "")</f>
        <v>154</v>
      </c>
      <c r="H18" s="39">
        <f>IFERROR(INT(TRIM(SUBSTITUTE(VLOOKUP($A18&amp;"*",各都道府県の状況!$A:$I,H$3,FALSE), "※5", ""))), "")</f>
        <v>517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44125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17092</v>
      </c>
      <c r="F19" s="39">
        <f>IFERROR(INT(TRIM(SUBSTITUTE(VLOOKUP($A19&amp;"*",各都道府県の状況!$A:$I,F$3,FALSE), "※5", ""))), "")</f>
        <v>179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44125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14157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44125</v>
      </c>
      <c r="C21" s="19" t="s">
        <v>31</v>
      </c>
      <c r="D21" s="39">
        <f>IFERROR(INT(TRIM(SUBSTITUTE(VLOOKUP($A21&amp;"*",各都道府県の状況!$A:$I,D$3,FALSE), "※5", ""))), "")</f>
        <v>795</v>
      </c>
      <c r="E21" s="39">
        <f>IFERROR(INT(TRIM(SUBSTITUTE(VLOOKUP($A21&amp;"*",各都道府県の状況!$A:$I,E$3,FALSE), "※5", ""))), "")</f>
        <v>15695</v>
      </c>
      <c r="F21" s="39">
        <f>IFERROR(INT(TRIM(SUBSTITUTE(VLOOKUP($A21&amp;"*",各都道府県の状況!$A:$I,F$3,FALSE), "※5", ""))), "")</f>
        <v>731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17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44125</v>
      </c>
      <c r="C22" s="19" t="s">
        <v>32</v>
      </c>
      <c r="D22" s="39">
        <f>IFERROR(INT(TRIM(SUBSTITUTE(VLOOKUP($A22&amp;"*",各都道府県の状況!$A:$I,D$3,FALSE), "※5", ""))), "")</f>
        <v>256</v>
      </c>
      <c r="E22" s="39">
        <f>IFERROR(INT(TRIM(SUBSTITUTE(VLOOKUP($A22&amp;"*",各都道府県の状況!$A:$I,E$3,FALSE), "※5", ""))), "")</f>
        <v>10717</v>
      </c>
      <c r="F22" s="39">
        <f>IFERROR(INT(TRIM(SUBSTITUTE(VLOOKUP($A22&amp;"*",各都道府県の状況!$A:$I,F$3,FALSE), "※5", ""))), "")</f>
        <v>237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8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44125</v>
      </c>
      <c r="C23" s="19" t="s">
        <v>33</v>
      </c>
      <c r="D23" s="39">
        <f>IFERROR(INT(TRIM(SUBSTITUTE(VLOOKUP($A23&amp;"*",各都道府県の状況!$A:$I,D$3,FALSE), "※5", ""))), "")</f>
        <v>199</v>
      </c>
      <c r="E23" s="39">
        <f>IFERROR(INT(TRIM(SUBSTITUTE(VLOOKUP($A23&amp;"*",各都道府県の状況!$A:$I,E$3,FALSE), "※5", ""))), "")</f>
        <v>11301</v>
      </c>
      <c r="F23" s="39">
        <f>IFERROR(INT(TRIM(SUBSTITUTE(VLOOKUP($A23&amp;"*",各都道府県の状況!$A:$I,F$3,FALSE), "※5", ""))), "")</f>
        <v>193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0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44125</v>
      </c>
      <c r="C24" s="19" t="s">
        <v>34</v>
      </c>
      <c r="D24" s="39">
        <f>IFERROR(INT(TRIM(SUBSTITUTE(VLOOKUP($A24&amp;"*",各都道府県の状況!$A:$I,D$3,FALSE), "※5", ""))), "")</f>
        <v>327</v>
      </c>
      <c r="E24" s="39">
        <f>IFERROR(INT(TRIM(SUBSTITUTE(VLOOKUP($A24&amp;"*",各都道府県の状況!$A:$I,E$3,FALSE), "※5", ""))), "")</f>
        <v>21561</v>
      </c>
      <c r="F24" s="39">
        <f>IFERROR(INT(TRIM(SUBSTITUTE(VLOOKUP($A24&amp;"*",各都道府県の状況!$A:$I,F$3,FALSE), "※5", ""))), "")</f>
        <v>319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8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44125</v>
      </c>
      <c r="C25" s="19" t="s">
        <v>35</v>
      </c>
      <c r="D25" s="39">
        <f>IFERROR(INT(TRIM(SUBSTITUTE(VLOOKUP($A25&amp;"*",各都道府県の状況!$A:$I,D$3,FALSE), "※5", ""))), "")</f>
        <v>651</v>
      </c>
      <c r="E25" s="39">
        <f>IFERROR(INT(TRIM(SUBSTITUTE(VLOOKUP($A25&amp;"*",各都道府県の状況!$A:$I,E$3,FALSE), "※5", ""))), "")</f>
        <v>25391</v>
      </c>
      <c r="F25" s="39">
        <f>IFERROR(INT(TRIM(SUBSTITUTE(VLOOKUP($A25&amp;"*",各都道府県の状況!$A:$I,F$3,FALSE), "※5", ""))), "")</f>
        <v>625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16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44125</v>
      </c>
      <c r="C26" s="19" t="s">
        <v>36</v>
      </c>
      <c r="D26" s="39">
        <f>IFERROR(INT(TRIM(SUBSTITUTE(VLOOKUP($A26&amp;"*",各都道府県の状況!$A:$I,D$3,FALSE), "※5", ""))), "")</f>
        <v>583</v>
      </c>
      <c r="E26" s="39">
        <f>IFERROR(INT(TRIM(SUBSTITUTE(VLOOKUP($A26&amp;"*",各都道府県の状況!$A:$I,E$3,FALSE), "※5", ""))), "")</f>
        <v>40201</v>
      </c>
      <c r="F26" s="39">
        <f>IFERROR(INT(TRIM(SUBSTITUTE(VLOOKUP($A26&amp;"*",各都道府県の状況!$A:$I,F$3,FALSE), "※5", ""))), "")</f>
        <v>567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14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44125</v>
      </c>
      <c r="C27" s="19" t="s">
        <v>37</v>
      </c>
      <c r="D27" s="39">
        <f>IFERROR(INT(TRIM(SUBSTITUTE(VLOOKUP($A27&amp;"*",各都道府県の状況!$A:$I,D$3,FALSE), "※5", ""))), "")</f>
        <v>5713</v>
      </c>
      <c r="E27" s="39">
        <f>IFERROR(INT(TRIM(SUBSTITUTE(VLOOKUP($A27&amp;"*",各都道府県の状況!$A:$I,E$3,FALSE), "※5", ""))), "")</f>
        <v>91443</v>
      </c>
      <c r="F27" s="39">
        <f>IFERROR(INT(TRIM(SUBSTITUTE(VLOOKUP($A27&amp;"*",各都道府県の状況!$A:$I,F$3,FALSE), "※5", ""))), "")</f>
        <v>5394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228</v>
      </c>
      <c r="I27" s="39">
        <f>IFERROR(INT(TRIM(SUBSTITUTE(VLOOKUP($A27&amp;"*",各都道府県の状況!$A:$I,I$3,FALSE), "※5", ""))), "")</f>
        <v>10</v>
      </c>
    </row>
    <row r="28" spans="1:9" x14ac:dyDescent="0.55000000000000004">
      <c r="A28" s="24" t="s">
        <v>252</v>
      </c>
      <c r="B28" s="26">
        <f t="shared" si="0"/>
        <v>44125</v>
      </c>
      <c r="C28" s="28" t="s">
        <v>38</v>
      </c>
      <c r="D28" s="39">
        <f>IFERROR(INT(TRIM(SUBSTITUTE(VLOOKUP($A28&amp;"*",各都道府県の状況!$A:$I,D$3,FALSE), "※5", ""))), "")</f>
        <v>551</v>
      </c>
      <c r="E28" s="39">
        <f>IFERROR(INT(TRIM(SUBSTITUTE(VLOOKUP($A28&amp;"*",各都道府県の状況!$A:$I,E$3,FALSE), "※5", ""))), "")</f>
        <v>14854</v>
      </c>
      <c r="F28" s="39">
        <f>IFERROR(INT(TRIM(SUBSTITUTE(VLOOKUP($A28&amp;"*",各都道府県の状況!$A:$I,F$3,FALSE), "※5", ""))), "")</f>
        <v>529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15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44125</v>
      </c>
      <c r="C29" s="19" t="s">
        <v>39</v>
      </c>
      <c r="D29" s="39">
        <f>IFERROR(INT(TRIM(SUBSTITUTE(VLOOKUP($A29&amp;"*",各都道府県の状況!$A:$I,D$3,FALSE), "※5", ""))), "")</f>
        <v>531</v>
      </c>
      <c r="E29" s="39">
        <f>IFERROR(INT(TRIM(SUBSTITUTE(VLOOKUP($A29&amp;"*",各都道府県の状況!$A:$I,E$3,FALSE), "※5", ""))), "")</f>
        <v>13450</v>
      </c>
      <c r="F29" s="39">
        <f>IFERROR(INT(TRIM(SUBSTITUTE(VLOOKUP($A29&amp;"*",各都道府県の状況!$A:$I,F$3,FALSE), "※5", ""))), "")</f>
        <v>506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16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44125</v>
      </c>
      <c r="C30" s="19" t="s">
        <v>40</v>
      </c>
      <c r="D30" s="39">
        <f>IFERROR(INT(TRIM(SUBSTITUTE(VLOOKUP($A30&amp;"*",各都道府県の状況!$A:$I,D$3,FALSE), "※5", ""))), "")</f>
        <v>1934</v>
      </c>
      <c r="E30" s="39">
        <f>IFERROR(INT(TRIM(SUBSTITUTE(VLOOKUP($A30&amp;"*",各都道府県の状況!$A:$I,E$3,FALSE), "※5", ""))), "")</f>
        <v>49696</v>
      </c>
      <c r="F30" s="39">
        <f>IFERROR(INT(TRIM(SUBSTITUTE(VLOOKUP($A30&amp;"*",各都道府県の状況!$A:$I,F$3,FALSE), "※5", ""))), "")</f>
        <v>1820</v>
      </c>
      <c r="G30" s="39">
        <f>IFERROR(INT(TRIM(SUBSTITUTE(VLOOKUP($A30&amp;"*",各都道府県の状況!$A:$I,G$3,FALSE), "※5", ""))), "")</f>
        <v>29</v>
      </c>
      <c r="H30" s="39">
        <f>IFERROR(INT(TRIM(SUBSTITUTE(VLOOKUP($A30&amp;"*",各都道府県の状況!$A:$I,H$3,FALSE), "※5", ""))), "")</f>
        <v>85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44125</v>
      </c>
      <c r="C31" s="19" t="s">
        <v>41</v>
      </c>
      <c r="D31" s="39">
        <f>IFERROR(INT(TRIM(SUBSTITUTE(VLOOKUP($A31&amp;"*",各都道府県の状況!$A:$I,D$3,FALSE), "※5", ""))), "")</f>
        <v>11702</v>
      </c>
      <c r="E31" s="39">
        <f>IFERROR(INT(TRIM(SUBSTITUTE(VLOOKUP($A31&amp;"*",各都道府県の状況!$A:$I,E$3,FALSE), "※5", ""))), "")</f>
        <v>217762</v>
      </c>
      <c r="F31" s="39">
        <f>IFERROR(INT(TRIM(SUBSTITUTE(VLOOKUP($A31&amp;"*",各都道府県の状況!$A:$I,F$3,FALSE), "※5", ""))), "")</f>
        <v>10984</v>
      </c>
      <c r="G31" s="39">
        <f>IFERROR(INT(TRIM(SUBSTITUTE(VLOOKUP($A31&amp;"*",各都道府県の状況!$A:$I,G$3,FALSE), "※5", ""))), "")</f>
        <v>229</v>
      </c>
      <c r="H31" s="39">
        <f>IFERROR(INT(TRIM(SUBSTITUTE(VLOOKUP($A31&amp;"*",各都道府県の状況!$A:$I,H$3,FALSE), "※5", ""))), "")</f>
        <v>473</v>
      </c>
      <c r="I31" s="39">
        <f>IFERROR(INT(TRIM(SUBSTITUTE(VLOOKUP($A31&amp;"*",各都道府県の状況!$A:$I,I$3,FALSE), "※5", ""))), "")</f>
        <v>19</v>
      </c>
    </row>
    <row r="32" spans="1:9" x14ac:dyDescent="0.55000000000000004">
      <c r="A32" s="24" t="s">
        <v>256</v>
      </c>
      <c r="B32" s="27">
        <f t="shared" si="0"/>
        <v>44125</v>
      </c>
      <c r="C32" s="19" t="s">
        <v>42</v>
      </c>
      <c r="D32" s="39">
        <f>IFERROR(INT(TRIM(SUBSTITUTE(VLOOKUP($A32&amp;"*",各都道府県の状況!$A:$I,D$3,FALSE), "※5", ""))), "")</f>
        <v>3027</v>
      </c>
      <c r="E32" s="39">
        <f>IFERROR(INT(TRIM(SUBSTITUTE(VLOOKUP($A32&amp;"*",各都道府県の状況!$A:$I,E$3,FALSE), "※5", ""))), "")</f>
        <v>64611</v>
      </c>
      <c r="F32" s="39">
        <f>IFERROR(INT(TRIM(SUBSTITUTE(VLOOKUP($A32&amp;"*",各都道府県の状況!$A:$I,F$3,FALSE), "※5", ""))), "")</f>
        <v>2847</v>
      </c>
      <c r="G32" s="39">
        <f>IFERROR(INT(TRIM(SUBSTITUTE(VLOOKUP($A32&amp;"*",各都道府県の状況!$A:$I,G$3,FALSE), "※5", ""))), "")</f>
        <v>61</v>
      </c>
      <c r="H32" s="39">
        <f>IFERROR(INT(TRIM(SUBSTITUTE(VLOOKUP($A32&amp;"*",各都道府県の状況!$A:$I,H$3,FALSE), "※5", ""))), "")</f>
        <v>119</v>
      </c>
      <c r="I32" s="39">
        <f>IFERROR(INT(TRIM(SUBSTITUTE(VLOOKUP($A32&amp;"*",各都道府県の状況!$A:$I,I$3,FALSE), "※5", ""))), "")</f>
        <v>17</v>
      </c>
    </row>
    <row r="33" spans="1:9" x14ac:dyDescent="0.55000000000000004">
      <c r="A33" s="24" t="s">
        <v>257</v>
      </c>
      <c r="B33" s="27">
        <f t="shared" si="0"/>
        <v>44125</v>
      </c>
      <c r="C33" s="19" t="s">
        <v>43</v>
      </c>
      <c r="D33" s="39">
        <f>IFERROR(INT(TRIM(SUBSTITUTE(VLOOKUP($A33&amp;"*",各都道府県の状況!$A:$I,D$3,FALSE), "※5", ""))), "")</f>
        <v>618</v>
      </c>
      <c r="E33" s="39">
        <f>IFERROR(INT(TRIM(SUBSTITUTE(VLOOKUP($A33&amp;"*",各都道府県の状況!$A:$I,E$3,FALSE), "※5", ""))), "")</f>
        <v>23550</v>
      </c>
      <c r="F33" s="39">
        <f>IFERROR(INT(TRIM(SUBSTITUTE(VLOOKUP($A33&amp;"*",各都道府県の状況!$A:$I,F$3,FALSE), "※5", ""))), "")</f>
        <v>588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21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44125</v>
      </c>
      <c r="C34" s="19" t="s">
        <v>44</v>
      </c>
      <c r="D34" s="39">
        <f>IFERROR(INT(TRIM(SUBSTITUTE(VLOOKUP($A34&amp;"*",各都道府県の状況!$A:$I,D$3,FALSE), "※5", ""))), "")</f>
        <v>260</v>
      </c>
      <c r="E34" s="39">
        <f>IFERROR(INT(TRIM(SUBSTITUTE(VLOOKUP($A34&amp;"*",各都道府県の状況!$A:$I,E$3,FALSE), "※5", ""))), "")</f>
        <v>10021</v>
      </c>
      <c r="F34" s="39">
        <f>IFERROR(INT(TRIM(SUBSTITUTE(VLOOKUP($A34&amp;"*",各都道府県の状況!$A:$I,F$3,FALSE), "※5", ""))), "")</f>
        <v>242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11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44125</v>
      </c>
      <c r="C35" s="19" t="s">
        <v>45</v>
      </c>
      <c r="D35" s="39">
        <f>IFERROR(INT(TRIM(SUBSTITUTE(VLOOKUP($A35&amp;"*",各都道府県の状況!$A:$I,D$3,FALSE), "※5", ""))), "")</f>
        <v>35</v>
      </c>
      <c r="E35" s="39">
        <f>IFERROR(INT(TRIM(SUBSTITUTE(VLOOKUP($A35&amp;"*",各都道府県の状況!$A:$I,E$3,FALSE), "※5", ""))), "")</f>
        <v>5567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44125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6066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44125</v>
      </c>
      <c r="C37" s="19" t="s">
        <v>47</v>
      </c>
      <c r="D37" s="39">
        <f>IFERROR(INT(TRIM(SUBSTITUTE(VLOOKUP($A37&amp;"*",各都道府県の状況!$A:$I,D$3,FALSE), "※5", ""))), "")</f>
        <v>185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155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12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44125</v>
      </c>
      <c r="C38" s="19" t="s">
        <v>48</v>
      </c>
      <c r="D38" s="39">
        <f>IFERROR(INT(TRIM(SUBSTITUTE(VLOOKUP($A38&amp;"*",各都道府県の状況!$A:$I,D$3,FALSE), "※5", ""))), "")</f>
        <v>651</v>
      </c>
      <c r="E38" s="39">
        <f>IFERROR(INT(TRIM(SUBSTITUTE(VLOOKUP($A38&amp;"*",各都道府県の状況!$A:$I,E$3,FALSE), "※5", ""))), "")</f>
        <v>26180</v>
      </c>
      <c r="F38" s="39">
        <f>IFERROR(INT(TRIM(SUBSTITUTE(VLOOKUP($A38&amp;"*",各都道府県の状況!$A:$I,F$3,FALSE), "※5", ""))), "")</f>
        <v>617</v>
      </c>
      <c r="G38" s="39">
        <f>IFERROR(INT(TRIM(SUBSTITUTE(VLOOKUP($A38&amp;"*",各都道府県の状況!$A:$I,G$3,FALSE), "※5", ""))), "")</f>
        <v>4</v>
      </c>
      <c r="H38" s="39">
        <f>IFERROR(INT(TRIM(SUBSTITUTE(VLOOKUP($A38&amp;"*",各都道府県の状況!$A:$I,H$3,FALSE), "※5", ""))), "")</f>
        <v>30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44125</v>
      </c>
      <c r="C39" s="19" t="s">
        <v>49</v>
      </c>
      <c r="D39" s="39">
        <f>IFERROR(INT(TRIM(SUBSTITUTE(VLOOKUP($A39&amp;"*",各都道府県の状況!$A:$I,D$3,FALSE), "※5", ""))), "")</f>
        <v>210</v>
      </c>
      <c r="E39" s="39">
        <f>IFERROR(INT(TRIM(SUBSTITUTE(VLOOKUP($A39&amp;"*",各都道府県の状況!$A:$I,E$3,FALSE), "※5", ""))), "")</f>
        <v>11214</v>
      </c>
      <c r="F39" s="39">
        <f>IFERROR(INT(TRIM(SUBSTITUTE(VLOOKUP($A39&amp;"*",各都道府県の状況!$A:$I,F$3,FALSE), "※5", ""))), "")</f>
        <v>205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3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44125</v>
      </c>
      <c r="C40" s="19" t="s">
        <v>50</v>
      </c>
      <c r="D40" s="39">
        <f>IFERROR(INT(TRIM(SUBSTITUTE(VLOOKUP($A40&amp;"*",各都道府県の状況!$A:$I,D$3,FALSE), "※5", ""))), "")</f>
        <v>163</v>
      </c>
      <c r="E40" s="39">
        <f>IFERROR(INT(TRIM(SUBSTITUTE(VLOOKUP($A40&amp;"*",各都道府県の状況!$A:$I,E$3,FALSE), "※5", ""))), "")</f>
        <v>7304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14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44125</v>
      </c>
      <c r="C41" s="19" t="s">
        <v>51</v>
      </c>
      <c r="D41" s="39">
        <f>IFERROR(INT(TRIM(SUBSTITUTE(VLOOKUP($A41&amp;"*",各都道府県の状況!$A:$I,D$3,FALSE), "※5", ""))), "")</f>
        <v>99</v>
      </c>
      <c r="E41" s="39">
        <f>IFERROR(INT(TRIM(SUBSTITUTE(VLOOKUP($A41&amp;"*",各都道府県の状況!$A:$I,E$3,FALSE), "※5", ""))), "")</f>
        <v>12691</v>
      </c>
      <c r="F41" s="39">
        <f>IFERROR(INT(TRIM(SUBSTITUTE(VLOOKUP($A41&amp;"*",各都道府県の状況!$A:$I,F$3,FALSE), "※5", ""))), "")</f>
        <v>94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44125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4274</v>
      </c>
      <c r="F42" s="39">
        <f>IFERROR(INT(TRIM(SUBSTITUTE(VLOOKUP($A42&amp;"*",各都道府県の状況!$A:$I,F$3,FALSE), "※5", ""))), "")</f>
        <v>109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44125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3591</v>
      </c>
      <c r="F43" s="39">
        <f>IFERROR(INT(TRIM(SUBSTITUTE(VLOOKUP($A43&amp;"*",各都道府県の状況!$A:$I,F$3,FALSE), "※5", ""))), "")</f>
        <v>135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44125</v>
      </c>
      <c r="C44" s="19" t="s">
        <v>53</v>
      </c>
      <c r="D44" s="39">
        <f>IFERROR(INT(TRIM(SUBSTITUTE(VLOOKUP($A44&amp;"*",各都道府県の状況!$A:$I,D$3,FALSE), "※5", ""))), "")</f>
        <v>5153</v>
      </c>
      <c r="E44" s="39">
        <f>IFERROR(INT(TRIM(SUBSTITUTE(VLOOKUP($A44&amp;"*",各都道府県の状況!$A:$I,E$3,FALSE), "※5", ""))), "")</f>
        <v>154248</v>
      </c>
      <c r="F44" s="39">
        <f>IFERROR(INT(TRIM(SUBSTITUTE(VLOOKUP($A44&amp;"*",各都道府県の状況!$A:$I,F$3,FALSE), "※5", ""))), "")</f>
        <v>4987</v>
      </c>
      <c r="G44" s="39">
        <f>IFERROR(INT(TRIM(SUBSTITUTE(VLOOKUP($A44&amp;"*",各都道府県の状況!$A:$I,G$3,FALSE), "※5", ""))), "")</f>
        <v>100</v>
      </c>
      <c r="H44" s="39">
        <f>IFERROR(INT(TRIM(SUBSTITUTE(VLOOKUP($A44&amp;"*",各都道府県の状況!$A:$I,H$3,FALSE), "※5", ""))), "")</f>
        <v>66</v>
      </c>
      <c r="I44" s="39">
        <f>IFERROR(INT(TRIM(SUBSTITUTE(VLOOKUP($A44&amp;"*",各都道府県の状況!$A:$I,I$3,FALSE), "※5", ""))), "")</f>
        <v>5</v>
      </c>
    </row>
    <row r="45" spans="1:9" x14ac:dyDescent="0.55000000000000004">
      <c r="A45" s="24" t="s">
        <v>267</v>
      </c>
      <c r="B45" s="27">
        <f t="shared" si="0"/>
        <v>44125</v>
      </c>
      <c r="C45" s="19" t="s">
        <v>54</v>
      </c>
      <c r="D45" s="39">
        <f>IFERROR(INT(TRIM(SUBSTITUTE(VLOOKUP($A45&amp;"*",各都道府県の状況!$A:$I,D$3,FALSE), "※5", ""))), "")</f>
        <v>253</v>
      </c>
      <c r="E45" s="39">
        <f>IFERROR(INT(TRIM(SUBSTITUTE(VLOOKUP($A45&amp;"*",各都道府県の状況!$A:$I,E$3,FALSE), "※5", ""))), "")</f>
        <v>6774</v>
      </c>
      <c r="F45" s="39">
        <f>IFERROR(INT(TRIM(SUBSTITUTE(VLOOKUP($A45&amp;"*",各都道府県の状況!$A:$I,F$3,FALSE), "※5", ""))), "")</f>
        <v>250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44125</v>
      </c>
      <c r="C46" s="19" t="s">
        <v>55</v>
      </c>
      <c r="D46" s="39">
        <f>IFERROR(INT(TRIM(SUBSTITUTE(VLOOKUP($A46&amp;"*",各都道府県の状況!$A:$I,D$3,FALSE), "※5", ""))), "")</f>
        <v>242</v>
      </c>
      <c r="E46" s="39">
        <f>IFERROR(INT(TRIM(SUBSTITUTE(VLOOKUP($A46&amp;"*",各都道府県の状況!$A:$I,E$3,FALSE), "※5", ""))), "")</f>
        <v>21126</v>
      </c>
      <c r="F46" s="39">
        <f>IFERROR(INT(TRIM(SUBSTITUTE(VLOOKUP($A46&amp;"*",各都道府県の状況!$A:$I,F$3,FALSE), "※5", ""))), "")</f>
        <v>236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44125</v>
      </c>
      <c r="C47" s="19" t="s">
        <v>56</v>
      </c>
      <c r="D47" s="39">
        <f>IFERROR(INT(TRIM(SUBSTITUTE(VLOOKUP($A47&amp;"*",各都道府県の状況!$A:$I,D$3,FALSE), "※5", ""))), "")</f>
        <v>754</v>
      </c>
      <c r="E47" s="39">
        <f>IFERROR(INT(TRIM(SUBSTITUTE(VLOOKUP($A47&amp;"*",各都道府県の状況!$A:$I,E$3,FALSE), "※5", ""))), "")</f>
        <v>18644</v>
      </c>
      <c r="F47" s="39">
        <f>IFERROR(INT(TRIM(SUBSTITUTE(VLOOKUP($A47&amp;"*",各都道府県の状況!$A:$I,F$3,FALSE), "※5", ""))), "")</f>
        <v>686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49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44125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19633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44125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8729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44125</v>
      </c>
      <c r="C50" s="19" t="s">
        <v>59</v>
      </c>
      <c r="D50" s="39">
        <f>IFERROR(INT(TRIM(SUBSTITUTE(VLOOKUP($A50&amp;"*",各都道府県の状況!$A:$I,D$3,FALSE), "※5", ""))), "")</f>
        <v>463</v>
      </c>
      <c r="E50" s="39">
        <f>IFERROR(INT(TRIM(SUBSTITUTE(VLOOKUP($A50&amp;"*",各都道府県の状況!$A:$I,E$3,FALSE), "※5", ""))), "")</f>
        <v>21588</v>
      </c>
      <c r="F50" s="39">
        <f>IFERROR(INT(TRIM(SUBSTITUTE(VLOOKUP($A50&amp;"*",各都道府県の状況!$A:$I,F$3,FALSE), "※5", ""))), "")</f>
        <v>453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44125</v>
      </c>
      <c r="C51" s="19" t="s">
        <v>60</v>
      </c>
      <c r="D51" s="39">
        <f>IFERROR(INT(TRIM(SUBSTITUTE(VLOOKUP($A51&amp;"*",各都道府県の状況!$A:$I,D$3,FALSE), "※5", ""))), "")</f>
        <v>3012</v>
      </c>
      <c r="E51" s="39">
        <f>IFERROR(INT(TRIM(SUBSTITUTE(VLOOKUP($A51&amp;"*",各都道府県の状況!$A:$I,E$3,FALSE), "※5", ""))), "")</f>
        <v>49145</v>
      </c>
      <c r="F51" s="39">
        <f>IFERROR(INT(TRIM(SUBSTITUTE(VLOOKUP($A51&amp;"*",各都道府県の状況!$A:$I,F$3,FALSE), "※5", ""))), "")</f>
        <v>2641</v>
      </c>
      <c r="G51" s="39">
        <f>IFERROR(INT(TRIM(SUBSTITUTE(VLOOKUP($A51&amp;"*",各都道府県の状況!$A:$I,G$3,FALSE), "※5", ""))), "")</f>
        <v>56</v>
      </c>
      <c r="H51" s="39">
        <f>IFERROR(INT(TRIM(SUBSTITUTE(VLOOKUP($A51&amp;"*",各都道府県の状況!$A:$I,H$3,FALSE), "※5", ""))), "")</f>
        <v>319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334</v>
      </c>
      <c r="D4" s="59" t="s">
        <v>335</v>
      </c>
      <c r="E4" s="61" t="s">
        <v>336</v>
      </c>
      <c r="F4" s="62"/>
      <c r="G4" s="63" t="s">
        <v>337</v>
      </c>
      <c r="H4" s="63" t="s">
        <v>338</v>
      </c>
      <c r="I4" s="34"/>
    </row>
    <row r="5" spans="1:9" ht="13.25" customHeight="1" x14ac:dyDescent="0.55000000000000004">
      <c r="B5" s="56"/>
      <c r="C5" s="58"/>
      <c r="D5" s="60"/>
      <c r="E5" s="43" t="s">
        <v>339</v>
      </c>
      <c r="F5" s="44" t="s">
        <v>340</v>
      </c>
      <c r="G5" s="64"/>
      <c r="H5" s="64"/>
      <c r="I5" s="34"/>
    </row>
    <row r="6" spans="1:9" ht="12" customHeight="1" x14ac:dyDescent="0.55000000000000004">
      <c r="A6" s="30" t="s">
        <v>230</v>
      </c>
      <c r="B6" s="35" t="s">
        <v>330</v>
      </c>
      <c r="C6" s="45">
        <v>2590</v>
      </c>
      <c r="D6" s="45">
        <v>71450</v>
      </c>
      <c r="E6" s="46">
        <v>216</v>
      </c>
      <c r="F6" s="46">
        <v>2</v>
      </c>
      <c r="G6" s="45">
        <v>2266</v>
      </c>
      <c r="H6" s="46">
        <v>108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6">
        <v>138</v>
      </c>
      <c r="D7" s="45">
        <v>3404</v>
      </c>
      <c r="E7" s="46">
        <v>98</v>
      </c>
      <c r="F7" s="46">
        <v>2</v>
      </c>
      <c r="G7" s="46">
        <v>39</v>
      </c>
      <c r="H7" s="46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6">
        <v>26</v>
      </c>
      <c r="D8" s="45">
        <v>4984</v>
      </c>
      <c r="E8" s="46">
        <v>3</v>
      </c>
      <c r="F8" s="46">
        <v>0</v>
      </c>
      <c r="G8" s="46">
        <v>23</v>
      </c>
      <c r="H8" s="46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6">
        <v>538</v>
      </c>
      <c r="D9" s="45">
        <v>12525</v>
      </c>
      <c r="E9" s="46">
        <v>45</v>
      </c>
      <c r="F9" s="46">
        <v>1</v>
      </c>
      <c r="G9" s="46">
        <v>491</v>
      </c>
      <c r="H9" s="46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6">
        <v>61</v>
      </c>
      <c r="D10" s="45">
        <v>2399</v>
      </c>
      <c r="E10" s="46">
        <v>1</v>
      </c>
      <c r="F10" s="46">
        <v>0</v>
      </c>
      <c r="G10" s="46">
        <v>59</v>
      </c>
      <c r="H10" s="46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6">
        <v>81</v>
      </c>
      <c r="D11" s="45">
        <v>5608</v>
      </c>
      <c r="E11" s="46">
        <v>1</v>
      </c>
      <c r="F11" s="46">
        <v>0</v>
      </c>
      <c r="G11" s="46">
        <v>79</v>
      </c>
      <c r="H11" s="46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6">
        <v>374</v>
      </c>
      <c r="D12" s="45">
        <v>26071</v>
      </c>
      <c r="E12" s="46">
        <v>78</v>
      </c>
      <c r="F12" s="46">
        <v>3</v>
      </c>
      <c r="G12" s="46">
        <v>290</v>
      </c>
      <c r="H12" s="46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6">
        <v>731</v>
      </c>
      <c r="D13" s="45">
        <v>13484</v>
      </c>
      <c r="E13" s="46">
        <v>29</v>
      </c>
      <c r="F13" s="46">
        <v>2</v>
      </c>
      <c r="G13" s="46">
        <v>684</v>
      </c>
      <c r="H13" s="46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6">
        <v>473</v>
      </c>
      <c r="D14" s="45">
        <v>34761</v>
      </c>
      <c r="E14" s="46">
        <v>31</v>
      </c>
      <c r="F14" s="46">
        <v>0</v>
      </c>
      <c r="G14" s="46">
        <v>442</v>
      </c>
      <c r="H14" s="46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6">
        <v>806</v>
      </c>
      <c r="D15" s="45">
        <v>26941</v>
      </c>
      <c r="E15" s="46">
        <v>48</v>
      </c>
      <c r="F15" s="46">
        <v>5</v>
      </c>
      <c r="G15" s="46">
        <v>730</v>
      </c>
      <c r="H15" s="46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5">
        <v>5476</v>
      </c>
      <c r="D16" s="45">
        <v>170524</v>
      </c>
      <c r="E16" s="46">
        <v>425</v>
      </c>
      <c r="F16" s="46">
        <v>10</v>
      </c>
      <c r="G16" s="45">
        <v>4948</v>
      </c>
      <c r="H16" s="46">
        <v>103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5">
        <v>4637</v>
      </c>
      <c r="D17" s="45">
        <v>114416</v>
      </c>
      <c r="E17" s="46">
        <v>329</v>
      </c>
      <c r="F17" s="46">
        <v>9</v>
      </c>
      <c r="G17" s="45">
        <v>4232</v>
      </c>
      <c r="H17" s="46">
        <v>76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5">
        <v>29335</v>
      </c>
      <c r="D18" s="45">
        <v>552912</v>
      </c>
      <c r="E18" s="45">
        <v>1669</v>
      </c>
      <c r="F18" s="46">
        <v>24</v>
      </c>
      <c r="G18" s="45">
        <v>27227</v>
      </c>
      <c r="H18" s="46">
        <v>439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5">
        <v>8100</v>
      </c>
      <c r="D19" s="45">
        <v>182851</v>
      </c>
      <c r="E19" s="46">
        <v>517</v>
      </c>
      <c r="F19" s="46">
        <v>25</v>
      </c>
      <c r="G19" s="45">
        <v>7429</v>
      </c>
      <c r="H19" s="46">
        <v>154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6">
        <v>180</v>
      </c>
      <c r="D20" s="45">
        <v>17092</v>
      </c>
      <c r="E20" s="46">
        <v>1</v>
      </c>
      <c r="F20" s="46">
        <v>0</v>
      </c>
      <c r="G20" s="46">
        <v>179</v>
      </c>
      <c r="H20" s="46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6">
        <v>422</v>
      </c>
      <c r="D21" s="45">
        <v>14157</v>
      </c>
      <c r="E21" s="46">
        <v>0</v>
      </c>
      <c r="F21" s="46">
        <v>0</v>
      </c>
      <c r="G21" s="46">
        <v>396</v>
      </c>
      <c r="H21" s="46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6">
        <v>795</v>
      </c>
      <c r="D22" s="45">
        <v>15695</v>
      </c>
      <c r="E22" s="46">
        <v>17</v>
      </c>
      <c r="F22" s="46">
        <v>0</v>
      </c>
      <c r="G22" s="46">
        <v>731</v>
      </c>
      <c r="H22" s="46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6">
        <v>256</v>
      </c>
      <c r="D23" s="45">
        <v>10717</v>
      </c>
      <c r="E23" s="46">
        <v>8</v>
      </c>
      <c r="F23" s="46">
        <v>0</v>
      </c>
      <c r="G23" s="46">
        <v>237</v>
      </c>
      <c r="H23" s="46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6">
        <v>199</v>
      </c>
      <c r="D24" s="45">
        <v>11301</v>
      </c>
      <c r="E24" s="46">
        <v>0</v>
      </c>
      <c r="F24" s="46">
        <v>0</v>
      </c>
      <c r="G24" s="46">
        <v>193</v>
      </c>
      <c r="H24" s="46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6">
        <v>327</v>
      </c>
      <c r="D25" s="45">
        <v>21561</v>
      </c>
      <c r="E25" s="46">
        <v>8</v>
      </c>
      <c r="F25" s="46">
        <v>1</v>
      </c>
      <c r="G25" s="46">
        <v>319</v>
      </c>
      <c r="H25" s="46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6">
        <v>651</v>
      </c>
      <c r="D26" s="45">
        <v>25391</v>
      </c>
      <c r="E26" s="46">
        <v>16</v>
      </c>
      <c r="F26" s="46">
        <v>1</v>
      </c>
      <c r="G26" s="46">
        <v>625</v>
      </c>
      <c r="H26" s="46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6">
        <v>583</v>
      </c>
      <c r="D27" s="45">
        <v>40201</v>
      </c>
      <c r="E27" s="46">
        <v>14</v>
      </c>
      <c r="F27" s="46">
        <v>0</v>
      </c>
      <c r="G27" s="46">
        <v>567</v>
      </c>
      <c r="H27" s="46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5">
        <v>5713</v>
      </c>
      <c r="D28" s="45">
        <v>91443</v>
      </c>
      <c r="E28" s="46">
        <v>228</v>
      </c>
      <c r="F28" s="46">
        <v>10</v>
      </c>
      <c r="G28" s="45">
        <v>5394</v>
      </c>
      <c r="H28" s="46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6">
        <v>551</v>
      </c>
      <c r="D29" s="45">
        <v>14854</v>
      </c>
      <c r="E29" s="46">
        <v>15</v>
      </c>
      <c r="F29" s="46">
        <v>0</v>
      </c>
      <c r="G29" s="46">
        <v>529</v>
      </c>
      <c r="H29" s="46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6">
        <v>531</v>
      </c>
      <c r="D30" s="45">
        <v>13450</v>
      </c>
      <c r="E30" s="46">
        <v>16</v>
      </c>
      <c r="F30" s="46">
        <v>0</v>
      </c>
      <c r="G30" s="46">
        <v>506</v>
      </c>
      <c r="H30" s="46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5">
        <v>1934</v>
      </c>
      <c r="D31" s="45">
        <v>49696</v>
      </c>
      <c r="E31" s="46">
        <v>85</v>
      </c>
      <c r="F31" s="46">
        <v>0</v>
      </c>
      <c r="G31" s="45">
        <v>1820</v>
      </c>
      <c r="H31" s="46">
        <v>29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5">
        <v>11702</v>
      </c>
      <c r="D32" s="45">
        <v>217762</v>
      </c>
      <c r="E32" s="46">
        <v>473</v>
      </c>
      <c r="F32" s="46">
        <v>19</v>
      </c>
      <c r="G32" s="45">
        <v>10984</v>
      </c>
      <c r="H32" s="46">
        <v>229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5">
        <v>3027</v>
      </c>
      <c r="D33" s="45">
        <v>64611</v>
      </c>
      <c r="E33" s="46">
        <v>119</v>
      </c>
      <c r="F33" s="46">
        <v>17</v>
      </c>
      <c r="G33" s="45">
        <v>2847</v>
      </c>
      <c r="H33" s="46">
        <v>61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6">
        <v>618</v>
      </c>
      <c r="D34" s="45">
        <v>23550</v>
      </c>
      <c r="E34" s="46">
        <v>21</v>
      </c>
      <c r="F34" s="46">
        <v>2</v>
      </c>
      <c r="G34" s="46">
        <v>588</v>
      </c>
      <c r="H34" s="46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6">
        <v>260</v>
      </c>
      <c r="D35" s="45">
        <v>10021</v>
      </c>
      <c r="E35" s="46">
        <v>11</v>
      </c>
      <c r="F35" s="46">
        <v>1</v>
      </c>
      <c r="G35" s="46">
        <v>242</v>
      </c>
      <c r="H35" s="46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6">
        <v>35</v>
      </c>
      <c r="D36" s="45">
        <v>5567</v>
      </c>
      <c r="E36" s="46">
        <v>0</v>
      </c>
      <c r="F36" s="46">
        <v>0</v>
      </c>
      <c r="G36" s="46">
        <v>35</v>
      </c>
      <c r="H36" s="46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6">
        <v>140</v>
      </c>
      <c r="D37" s="45">
        <v>6066</v>
      </c>
      <c r="E37" s="46">
        <v>0</v>
      </c>
      <c r="F37" s="46">
        <v>0</v>
      </c>
      <c r="G37" s="46">
        <v>140</v>
      </c>
      <c r="H37" s="46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6">
        <v>185</v>
      </c>
      <c r="D38" s="45">
        <v>8654</v>
      </c>
      <c r="E38" s="46">
        <v>12</v>
      </c>
      <c r="F38" s="46">
        <v>2</v>
      </c>
      <c r="G38" s="46">
        <v>155</v>
      </c>
      <c r="H38" s="46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6">
        <v>651</v>
      </c>
      <c r="D39" s="45">
        <v>26180</v>
      </c>
      <c r="E39" s="46">
        <v>30</v>
      </c>
      <c r="F39" s="46">
        <v>0</v>
      </c>
      <c r="G39" s="46">
        <v>617</v>
      </c>
      <c r="H39" s="46">
        <v>4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6">
        <v>210</v>
      </c>
      <c r="D40" s="45">
        <v>11214</v>
      </c>
      <c r="E40" s="46">
        <v>3</v>
      </c>
      <c r="F40" s="46">
        <v>1</v>
      </c>
      <c r="G40" s="46">
        <v>205</v>
      </c>
      <c r="H40" s="46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6">
        <v>163</v>
      </c>
      <c r="D41" s="45">
        <v>7304</v>
      </c>
      <c r="E41" s="46">
        <v>14</v>
      </c>
      <c r="F41" s="46">
        <v>0</v>
      </c>
      <c r="G41" s="46">
        <v>140</v>
      </c>
      <c r="H41" s="46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6">
        <v>99</v>
      </c>
      <c r="D42" s="45">
        <v>12691</v>
      </c>
      <c r="E42" s="46">
        <v>3</v>
      </c>
      <c r="F42" s="46">
        <v>0</v>
      </c>
      <c r="G42" s="46">
        <v>94</v>
      </c>
      <c r="H42" s="46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6">
        <v>116</v>
      </c>
      <c r="D43" s="45">
        <v>4274</v>
      </c>
      <c r="E43" s="46">
        <v>1</v>
      </c>
      <c r="F43" s="46">
        <v>0</v>
      </c>
      <c r="G43" s="46">
        <v>109</v>
      </c>
      <c r="H43" s="46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6">
        <v>140</v>
      </c>
      <c r="D44" s="45">
        <v>3591</v>
      </c>
      <c r="E44" s="46">
        <v>1</v>
      </c>
      <c r="F44" s="46">
        <v>0</v>
      </c>
      <c r="G44" s="46">
        <v>135</v>
      </c>
      <c r="H44" s="46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5">
        <v>5153</v>
      </c>
      <c r="D45" s="45">
        <v>154248</v>
      </c>
      <c r="E45" s="46">
        <v>66</v>
      </c>
      <c r="F45" s="46">
        <v>5</v>
      </c>
      <c r="G45" s="45">
        <v>4987</v>
      </c>
      <c r="H45" s="46">
        <v>100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6">
        <v>253</v>
      </c>
      <c r="D46" s="45">
        <v>6774</v>
      </c>
      <c r="E46" s="46">
        <v>5</v>
      </c>
      <c r="F46" s="46">
        <v>0</v>
      </c>
      <c r="G46" s="46">
        <v>250</v>
      </c>
      <c r="H46" s="46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6">
        <v>242</v>
      </c>
      <c r="D47" s="45">
        <v>21126</v>
      </c>
      <c r="E47" s="46">
        <v>0</v>
      </c>
      <c r="F47" s="46">
        <v>0</v>
      </c>
      <c r="G47" s="46">
        <v>236</v>
      </c>
      <c r="H47" s="46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6">
        <v>754</v>
      </c>
      <c r="D48" s="45">
        <v>18644</v>
      </c>
      <c r="E48" s="46">
        <v>49</v>
      </c>
      <c r="F48" s="46">
        <v>0</v>
      </c>
      <c r="G48" s="46">
        <v>686</v>
      </c>
      <c r="H48" s="46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6">
        <v>159</v>
      </c>
      <c r="D49" s="45">
        <v>19633</v>
      </c>
      <c r="E49" s="46">
        <v>1</v>
      </c>
      <c r="F49" s="46">
        <v>0</v>
      </c>
      <c r="G49" s="46">
        <v>155</v>
      </c>
      <c r="H49" s="46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6">
        <v>366</v>
      </c>
      <c r="D50" s="45">
        <v>8729</v>
      </c>
      <c r="E50" s="46">
        <v>1</v>
      </c>
      <c r="F50" s="46">
        <v>0</v>
      </c>
      <c r="G50" s="46">
        <v>365</v>
      </c>
      <c r="H50" s="46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6">
        <v>463</v>
      </c>
      <c r="D51" s="45">
        <v>21588</v>
      </c>
      <c r="E51" s="46">
        <v>10</v>
      </c>
      <c r="F51" s="46">
        <v>0</v>
      </c>
      <c r="G51" s="46">
        <v>453</v>
      </c>
      <c r="H51" s="46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5">
        <v>3012</v>
      </c>
      <c r="D52" s="45">
        <v>49145</v>
      </c>
      <c r="E52" s="46">
        <v>319</v>
      </c>
      <c r="F52" s="46">
        <v>8</v>
      </c>
      <c r="G52" s="45">
        <v>2641</v>
      </c>
      <c r="H52" s="46">
        <v>56</v>
      </c>
      <c r="I52" s="42"/>
    </row>
    <row r="53" spans="1:9" ht="12" customHeight="1" x14ac:dyDescent="0.55000000000000004">
      <c r="B53" s="37" t="s">
        <v>326</v>
      </c>
      <c r="C53" s="46">
        <v>149</v>
      </c>
      <c r="D53" s="47" t="s">
        <v>341</v>
      </c>
      <c r="E53" s="46">
        <v>0</v>
      </c>
      <c r="F53" s="47" t="s">
        <v>341</v>
      </c>
      <c r="G53" s="46">
        <v>149</v>
      </c>
      <c r="H53" s="47" t="s">
        <v>341</v>
      </c>
      <c r="I53" s="42"/>
    </row>
    <row r="54" spans="1:9" ht="12" customHeight="1" x14ac:dyDescent="0.55000000000000004">
      <c r="B54" s="36" t="s">
        <v>327</v>
      </c>
      <c r="C54" s="45">
        <v>93405</v>
      </c>
      <c r="D54" s="45">
        <v>2249260</v>
      </c>
      <c r="E54" s="45">
        <v>5037</v>
      </c>
      <c r="F54" s="46">
        <v>150</v>
      </c>
      <c r="G54" s="45">
        <v>86648</v>
      </c>
      <c r="H54" s="45">
        <v>1684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2020-10-22T13:34:34Z</dcterms:modified>
</cp:coreProperties>
</file>