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0A398F54-AADB-45DF-948D-638F26029D01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<sst xmlns="http://schemas.openxmlformats.org/spreadsheetml/2006/main" count="17059" uniqueCount="343">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</sst>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86"/>
  <sheetViews>
    <sheetView tabSelected="1" zoomScaleNormal="100" workbookViewId="0">
      <pane xSplit="1" ySplit="1" topLeftCell="B678" activePane="bottomRight" state="frozen"/>
      <selection activeCell="A9308" sqref="A9308"/>
      <selection pane="topRight" activeCell="A9308" sqref="A9308"/>
      <selection pane="bottomLeft" activeCell="A9308" sqref="A9308"/>
      <selection pane="bottomRight" activeCell="A687" sqref="A68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307"/>
  <sheetViews>
    <sheetView workbookViewId="0">
      <pane xSplit="1" ySplit="1" topLeftCell="B9304" activePane="bottomRight" state="frozen"/>
      <selection activeCell="A9308" sqref="A9308"/>
      <selection pane="topRight" activeCell="A9308" sqref="A9308"/>
      <selection pane="bottomLeft" activeCell="A9308" sqref="A9308"/>
      <selection pane="bottomRight" activeCell="A9308" sqref="A930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44107</v>
      </c>
      <c r="B3" s="7" t="s">
        <v>6</v>
      </c>
      <c r="C3" s="7">
        <f>IF(C13="", "", C13)</f>
        <v>83783</v>
      </c>
      <c r="D3" s="7">
        <f>IF(B13="", "", B13)</f>
        <v>1929066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5275</v>
      </c>
      <c r="I3" s="7" t="str">
        <f>IF(I13="", "", I13)</f>
        <v/>
      </c>
      <c r="J3" s="7">
        <f t="shared" ref="J3:L3" si="1">IF(J13="", "", J13)</f>
        <v>137</v>
      </c>
      <c r="K3" s="7" t="str">
        <f t="shared" si="1"/>
        <v/>
      </c>
      <c r="L3" s="7" t="str">
        <f t="shared" si="1"/>
        <v/>
      </c>
      <c r="M3" s="7">
        <f>IF(N13="", "", N13)</f>
        <v>76913</v>
      </c>
      <c r="N3" s="7">
        <f>IF(O13="", "", O13)</f>
        <v>1589</v>
      </c>
    </row>
    <row r="4" spans="1:15" x14ac:dyDescent="0.55000000000000004">
      <c r="A4" s="6">
        <f t="shared" ref="A4:A5" si="2">DATE($B$9, $C$9, $D$9)</f>
        <v>44107</v>
      </c>
      <c r="B4" s="7" t="s">
        <v>7</v>
      </c>
      <c r="C4" s="7">
        <f t="shared" ref="C4:C5" si="3">IF(C14="", "", C14)</f>
        <v>970</v>
      </c>
      <c r="D4" s="7">
        <f t="shared" ref="D4:D5" si="4">IF(B14="", "", B14)</f>
        <v>220189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879</v>
      </c>
      <c r="N4" s="7">
        <f t="shared" si="8"/>
        <v>1</v>
      </c>
    </row>
    <row r="5" spans="1:15" x14ac:dyDescent="0.55000000000000004">
      <c r="A5" s="6">
        <f t="shared" si="2"/>
        <v>44107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10</v>
      </c>
      <c r="D9" s="9">
        <v>3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1929066</v>
      </c>
      <c r="C13" s="9">
        <v>83783</v>
      </c>
      <c r="D13" s="8"/>
      <c r="E13" s="8"/>
      <c r="F13" s="8"/>
      <c r="G13" s="8"/>
      <c r="H13" s="9">
        <v>5275</v>
      </c>
      <c r="I13" s="8"/>
      <c r="J13" s="9">
        <v>137</v>
      </c>
      <c r="K13" s="8"/>
      <c r="L13" s="8"/>
      <c r="M13" s="31">
        <f>F13</f>
        <v>0</v>
      </c>
      <c r="N13" s="9">
        <v>76913</v>
      </c>
      <c r="O13" s="9">
        <v>1589</v>
      </c>
    </row>
    <row r="14" spans="1:15" x14ac:dyDescent="0.55000000000000004">
      <c r="A14" s="7" t="s">
        <v>64</v>
      </c>
      <c r="B14" s="9">
        <v>220189</v>
      </c>
      <c r="C14" s="9">
        <v>970</v>
      </c>
      <c r="D14" s="8"/>
      <c r="E14" s="8"/>
      <c r="F14" s="8"/>
      <c r="G14" s="8"/>
      <c r="H14" s="9">
        <v>90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879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2150084</v>
      </c>
      <c r="C16" s="7">
        <f t="shared" ref="C16:O16" si="13">SUM(C13:C15)</f>
        <v>84768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5365</v>
      </c>
      <c r="I16" s="7">
        <f t="shared" si="13"/>
        <v>0</v>
      </c>
      <c r="J16" s="7">
        <f t="shared" si="13"/>
        <v>137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77807</v>
      </c>
      <c r="O16" s="7">
        <f t="shared" si="13"/>
        <v>1590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44106</v>
      </c>
      <c r="C5" s="28" t="s">
        <v>17</v>
      </c>
      <c r="D5" s="39">
        <f>IFERROR(INT(TRIM(SUBSTITUTE(VLOOKUP($A5&amp;"*",各都道府県の状況!$A:$I,D$3,FALSE), "※5", ""))), "")</f>
        <v>2107</v>
      </c>
      <c r="E5" s="39">
        <f>IFERROR(INT(TRIM(SUBSTITUTE(VLOOKUP($A5&amp;"*",各都道府県の状況!$A:$I,E$3,FALSE), "※5", ""))), "")</f>
        <v>57520</v>
      </c>
      <c r="F5" s="39">
        <f>IFERROR(INT(TRIM(SUBSTITUTE(VLOOKUP($A5&amp;"*",各都道府県の状況!$A:$I,F$3,FALSE), "※5", ""))), "")</f>
        <v>1862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138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44106</v>
      </c>
      <c r="C6" s="19" t="s">
        <v>18</v>
      </c>
      <c r="D6" s="39">
        <f>IFERROR(INT(TRIM(SUBSTITUTE(VLOOKUP($A6&amp;"*",各都道府県の状況!$A:$I,D$3,FALSE), "※5", ""))), "")</f>
        <v>36</v>
      </c>
      <c r="E6" s="39">
        <f>IFERROR(INT(TRIM(SUBSTITUTE(VLOOKUP($A6&amp;"*",各都道府県の状況!$A:$I,E$3,FALSE), "※5", ""))), "")</f>
        <v>2449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44106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4265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44106</v>
      </c>
      <c r="C8" s="19" t="s">
        <v>20</v>
      </c>
      <c r="D8" s="39">
        <f>IFERROR(INT(TRIM(SUBSTITUTE(VLOOKUP($A8&amp;"*",各都道府県の状況!$A:$I,D$3,FALSE), "※5", ""))), "")</f>
        <v>406</v>
      </c>
      <c r="E8" s="39">
        <f>IFERROR(INT(TRIM(SUBSTITUTE(VLOOKUP($A8&amp;"*",各都道府県の状況!$A:$I,E$3,FALSE), "※5", ""))), "")</f>
        <v>10404</v>
      </c>
      <c r="F8" s="39">
        <f>IFERROR(INT(TRIM(SUBSTITUTE(VLOOKUP($A8&amp;"*",各都道府県の状況!$A:$I,F$3,FALSE), "※5", ""))), "")</f>
        <v>367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37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44106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2144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44106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5169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44106</v>
      </c>
      <c r="C11" s="19" t="s">
        <v>62</v>
      </c>
      <c r="D11" s="39">
        <f>IFERROR(INT(TRIM(SUBSTITUTE(VLOOKUP($A11&amp;"*",各都道府県の状況!$A:$I,D$3,FALSE), "※5", ""))), "")</f>
        <v>253</v>
      </c>
      <c r="E11" s="39">
        <f>IFERROR(INT(TRIM(SUBSTITUTE(VLOOKUP($A11&amp;"*",各都道府県の状況!$A:$I,E$3,FALSE), "※5", ""))), "")</f>
        <v>20459</v>
      </c>
      <c r="F11" s="39">
        <f>IFERROR(INT(TRIM(SUBSTITUTE(VLOOKUP($A11&amp;"*",各都道府県の状況!$A:$I,F$3,FALSE), "※5", ""))), "")</f>
        <v>214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44106</v>
      </c>
      <c r="C12" s="19" t="s">
        <v>23</v>
      </c>
      <c r="D12" s="39">
        <f>IFERROR(INT(TRIM(SUBSTITUTE(VLOOKUP($A12&amp;"*",各都道府県の状況!$A:$I,D$3,FALSE), "※5", ""))), "")</f>
        <v>659</v>
      </c>
      <c r="E12" s="39">
        <f>IFERROR(INT(TRIM(SUBSTITUTE(VLOOKUP($A12&amp;"*",各都道府県の状況!$A:$I,E$3,FALSE), "※5", ""))), "")</f>
        <v>12578</v>
      </c>
      <c r="F12" s="39">
        <f>IFERROR(INT(TRIM(SUBSTITUTE(VLOOKUP($A12&amp;"*",各都道府県の状況!$A:$I,F$3,FALSE), "※5", ""))), "")</f>
        <v>606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36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44106</v>
      </c>
      <c r="C13" s="19" t="s">
        <v>24</v>
      </c>
      <c r="D13" s="39">
        <f>IFERROR(INT(TRIM(SUBSTITUTE(VLOOKUP($A13&amp;"*",各都道府県の状況!$A:$I,D$3,FALSE), "※5", ""))), "")</f>
        <v>432</v>
      </c>
      <c r="E13" s="39">
        <f>IFERROR(INT(TRIM(SUBSTITUTE(VLOOKUP($A13&amp;"*",各都道府県の状況!$A:$I,E$3,FALSE), "※5", ""))), "")</f>
        <v>30456</v>
      </c>
      <c r="F13" s="39">
        <f>IFERROR(INT(TRIM(SUBSTITUTE(VLOOKUP($A13&amp;"*",各都道府県の状況!$A:$I,F$3,FALSE), "※5", ""))), "")</f>
        <v>383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44106</v>
      </c>
      <c r="C14" s="19" t="s">
        <v>25</v>
      </c>
      <c r="D14" s="39">
        <f>IFERROR(INT(TRIM(SUBSTITUTE(VLOOKUP($A14&amp;"*",各都道府県の状況!$A:$I,D$3,FALSE), "※5", ""))), "")</f>
        <v>706</v>
      </c>
      <c r="E14" s="39">
        <f>IFERROR(INT(TRIM(SUBSTITUTE(VLOOKUP($A14&amp;"*",各都道府県の状況!$A:$I,E$3,FALSE), "※5", ""))), "")</f>
        <v>22543</v>
      </c>
      <c r="F14" s="39">
        <f>IFERROR(INT(TRIM(SUBSTITUTE(VLOOKUP($A14&amp;"*",各都道府県の状況!$A:$I,F$3,FALSE), "※5", ""))), "")</f>
        <v>644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44106</v>
      </c>
      <c r="C15" s="19" t="s">
        <v>26</v>
      </c>
      <c r="D15" s="39">
        <f>IFERROR(INT(TRIM(SUBSTITUTE(VLOOKUP($A15&amp;"*",各都道府県の状況!$A:$I,D$3,FALSE), "※5", ""))), "")</f>
        <v>4685</v>
      </c>
      <c r="E15" s="39">
        <f>IFERROR(INT(TRIM(SUBSTITUTE(VLOOKUP($A15&amp;"*",各都道府県の状況!$A:$I,E$3,FALSE), "※5", ""))), "")</f>
        <v>144451</v>
      </c>
      <c r="F15" s="39">
        <f>IFERROR(INT(TRIM(SUBSTITUTE(VLOOKUP($A15&amp;"*",各都道府県の状況!$A:$I,F$3,FALSE), "※5", ""))), "")</f>
        <v>4298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285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44106</v>
      </c>
      <c r="C16" s="19" t="s">
        <v>27</v>
      </c>
      <c r="D16" s="39">
        <f>IFERROR(INT(TRIM(SUBSTITUTE(VLOOKUP($A16&amp;"*",各都道府県の状況!$A:$I,D$3,FALSE), "※5", ""))), "")</f>
        <v>3934</v>
      </c>
      <c r="E16" s="39">
        <f>IFERROR(INT(TRIM(SUBSTITUTE(VLOOKUP($A16&amp;"*",各都道府県の状況!$A:$I,E$3,FALSE), "※5", ""))), "")</f>
        <v>89202</v>
      </c>
      <c r="F16" s="39">
        <f>IFERROR(INT(TRIM(SUBSTITUTE(VLOOKUP($A16&amp;"*",各都道府県の状況!$A:$I,F$3,FALSE), "※5", ""))), "")</f>
        <v>3580</v>
      </c>
      <c r="G16" s="39">
        <f>IFERROR(INT(TRIM(SUBSTITUTE(VLOOKUP($A16&amp;"*",各都道府県の状況!$A:$I,G$3,FALSE), "※5", ""))), "")</f>
        <v>71</v>
      </c>
      <c r="H16" s="39">
        <f>IFERROR(INT(TRIM(SUBSTITUTE(VLOOKUP($A16&amp;"*",各都道府県の状況!$A:$I,H$3,FALSE), "※5", ""))), "")</f>
        <v>283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44106</v>
      </c>
      <c r="C17" s="19" t="s">
        <v>28</v>
      </c>
      <c r="D17" s="39">
        <f>IFERROR(INT(TRIM(SUBSTITUTE(VLOOKUP($A17&amp;"*",各都道府県の状況!$A:$I,D$3,FALSE), "※5", ""))), "")</f>
        <v>25973</v>
      </c>
      <c r="E17" s="39">
        <f>IFERROR(INT(TRIM(SUBSTITUTE(VLOOKUP($A17&amp;"*",各都道府県の状況!$A:$I,E$3,FALSE), "※5", ""))), "")</f>
        <v>460907</v>
      </c>
      <c r="F17" s="39">
        <f>IFERROR(INT(TRIM(SUBSTITUTE(VLOOKUP($A17&amp;"*",各都道府県の状況!$A:$I,F$3,FALSE), "※5", ""))), "")</f>
        <v>23430</v>
      </c>
      <c r="G17" s="39">
        <f>IFERROR(INT(TRIM(SUBSTITUTE(VLOOKUP($A17&amp;"*",各都道府県の状況!$A:$I,G$3,FALSE), "※5", ""))), "")</f>
        <v>409</v>
      </c>
      <c r="H17" s="39">
        <f>IFERROR(INT(TRIM(SUBSTITUTE(VLOOKUP($A17&amp;"*",各都道府県の状況!$A:$I,H$3,FALSE), "※5", ""))), "")</f>
        <v>2134</v>
      </c>
      <c r="I17" s="39">
        <f>IFERROR(INT(TRIM(SUBSTITUTE(VLOOKUP($A17&amp;"*",各都道府県の状況!$A:$I,I$3,FALSE), "※5", ""))), "")</f>
        <v>22</v>
      </c>
    </row>
    <row r="18" spans="1:9" x14ac:dyDescent="0.55000000000000004">
      <c r="A18" s="24" t="s">
        <v>242</v>
      </c>
      <c r="B18" s="27">
        <f t="shared" si="0"/>
        <v>44106</v>
      </c>
      <c r="C18" s="19" t="s">
        <v>29</v>
      </c>
      <c r="D18" s="39">
        <f>IFERROR(INT(TRIM(SUBSTITUTE(VLOOKUP($A18&amp;"*",各都道府県の状況!$A:$I,D$3,FALSE), "※5", ""))), "")</f>
        <v>6975</v>
      </c>
      <c r="E18" s="39">
        <f>IFERROR(INT(TRIM(SUBSTITUTE(VLOOKUP($A18&amp;"*",各都道府県の状況!$A:$I,E$3,FALSE), "※5", ""))), "")</f>
        <v>155100</v>
      </c>
      <c r="F18" s="39">
        <f>IFERROR(INT(TRIM(SUBSTITUTE(VLOOKUP($A18&amp;"*",各都道府県の状況!$A:$I,F$3,FALSE), "※5", ""))), "")</f>
        <v>6328</v>
      </c>
      <c r="G18" s="39">
        <f>IFERROR(INT(TRIM(SUBSTITUTE(VLOOKUP($A18&amp;"*",各都道府県の状況!$A:$I,G$3,FALSE), "※5", ""))), "")</f>
        <v>138</v>
      </c>
      <c r="H18" s="39">
        <f>IFERROR(INT(TRIM(SUBSTITUTE(VLOOKUP($A18&amp;"*",各都道府県の状況!$A:$I,H$3,FALSE), "※5", ""))), "")</f>
        <v>509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44106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15512</v>
      </c>
      <c r="F19" s="39">
        <f>IFERROR(INT(TRIM(SUBSTITUTE(VLOOKUP($A19&amp;"*",各都道府県の状況!$A:$I,F$3,FALSE), "※5", ""))), "")</f>
        <v>162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44106</v>
      </c>
      <c r="C20" s="19" t="s">
        <v>30</v>
      </c>
      <c r="D20" s="39">
        <f>IFERROR(INT(TRIM(SUBSTITUTE(VLOOKUP($A20&amp;"*",各都道府県の状況!$A:$I,D$3,FALSE), "※5", ""))), "")</f>
        <v>419</v>
      </c>
      <c r="E20" s="39">
        <f>IFERROR(INT(TRIM(SUBSTITUTE(VLOOKUP($A20&amp;"*",各都道府県の状況!$A:$I,E$3,FALSE), "※5", ""))), "")</f>
        <v>12282</v>
      </c>
      <c r="F20" s="39">
        <f>IFERROR(INT(TRIM(SUBSTITUTE(VLOOKUP($A20&amp;"*",各都道府県の状況!$A:$I,F$3,FALSE), "※5", ""))), "")</f>
        <v>383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10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44106</v>
      </c>
      <c r="C21" s="19" t="s">
        <v>31</v>
      </c>
      <c r="D21" s="39">
        <f>IFERROR(INT(TRIM(SUBSTITUTE(VLOOKUP($A21&amp;"*",各都道府県の状況!$A:$I,D$3,FALSE), "※5", ""))), "")</f>
        <v>777</v>
      </c>
      <c r="E21" s="39">
        <f>IFERROR(INT(TRIM(SUBSTITUTE(VLOOKUP($A21&amp;"*",各都道府県の状況!$A:$I,E$3,FALSE), "※5", ""))), "")</f>
        <v>13092</v>
      </c>
      <c r="F21" s="39">
        <f>IFERROR(INT(TRIM(SUBSTITUTE(VLOOKUP($A21&amp;"*",各都道府県の状況!$A:$I,F$3,FALSE), "※5", ""))), "")</f>
        <v>691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44106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9809</v>
      </c>
      <c r="F22" s="39">
        <f>IFERROR(INT(TRIM(SUBSTITUTE(VLOOKUP($A22&amp;"*",各都道府県の状況!$A:$I,F$3,FALSE), "※5", ""))), "")</f>
        <v>230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44106</v>
      </c>
      <c r="C23" s="19" t="s">
        <v>33</v>
      </c>
      <c r="D23" s="39">
        <f>IFERROR(INT(TRIM(SUBSTITUTE(VLOOKUP($A23&amp;"*",各都道府県の状況!$A:$I,D$3,FALSE), "※5", ""))), "")</f>
        <v>190</v>
      </c>
      <c r="E23" s="39">
        <f>IFERROR(INT(TRIM(SUBSTITUTE(VLOOKUP($A23&amp;"*",各都道府県の状況!$A:$I,E$3,FALSE), "※5", ""))), "")</f>
        <v>10704</v>
      </c>
      <c r="F23" s="39">
        <f>IFERROR(INT(TRIM(SUBSTITUTE(VLOOKUP($A23&amp;"*",各都道府県の状況!$A:$I,F$3,FALSE), "※5", ""))), "")</f>
        <v>172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12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44106</v>
      </c>
      <c r="C24" s="19" t="s">
        <v>34</v>
      </c>
      <c r="D24" s="39">
        <f>IFERROR(INT(TRIM(SUBSTITUTE(VLOOKUP($A24&amp;"*",各都道府県の状況!$A:$I,D$3,FALSE), "※5", ""))), "")</f>
        <v>310</v>
      </c>
      <c r="E24" s="39">
        <f>IFERROR(INT(TRIM(SUBSTITUTE(VLOOKUP($A24&amp;"*",各都道府県の状況!$A:$I,E$3,FALSE), "※5", ""))), "")</f>
        <v>19045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44106</v>
      </c>
      <c r="C25" s="19" t="s">
        <v>35</v>
      </c>
      <c r="D25" s="39">
        <f>IFERROR(INT(TRIM(SUBSTITUTE(VLOOKUP($A25&amp;"*",各都道府県の状況!$A:$I,D$3,FALSE), "※5", ""))), "")</f>
        <v>627</v>
      </c>
      <c r="E25" s="39">
        <f>IFERROR(INT(TRIM(SUBSTITUTE(VLOOKUP($A25&amp;"*",各都道府県の状況!$A:$I,E$3,FALSE), "※5", ""))), "")</f>
        <v>22940</v>
      </c>
      <c r="F25" s="39">
        <f>IFERROR(INT(TRIM(SUBSTITUTE(VLOOKUP($A25&amp;"*",各都道府県の状況!$A:$I,F$3,FALSE), "※5", ""))), "")</f>
        <v>588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44106</v>
      </c>
      <c r="C26" s="19" t="s">
        <v>36</v>
      </c>
      <c r="D26" s="39">
        <f>IFERROR(INT(TRIM(SUBSTITUTE(VLOOKUP($A26&amp;"*",各都道府県の状況!$A:$I,D$3,FALSE), "※5", ""))), "")</f>
        <v>548</v>
      </c>
      <c r="E26" s="39">
        <f>IFERROR(INT(TRIM(SUBSTITUTE(VLOOKUP($A26&amp;"*",各都道府県の状況!$A:$I,E$3,FALSE), "※5", ""))), "")</f>
        <v>34596</v>
      </c>
      <c r="F26" s="39">
        <f>IFERROR(INT(TRIM(SUBSTITUTE(VLOOKUP($A26&amp;"*",各都道府県の状況!$A:$I,F$3,FALSE), "※5", ""))), "")</f>
        <v>518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28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44106</v>
      </c>
      <c r="C27" s="19" t="s">
        <v>37</v>
      </c>
      <c r="D27" s="39">
        <f>IFERROR(INT(TRIM(SUBSTITUTE(VLOOKUP($A27&amp;"*",各都道府県の状況!$A:$I,D$3,FALSE), "※5", ""))), "")</f>
        <v>5363</v>
      </c>
      <c r="E27" s="39">
        <f>IFERROR(INT(TRIM(SUBSTITUTE(VLOOKUP($A27&amp;"*",各都道府県の状況!$A:$I,E$3,FALSE), "※5", ""))), "")</f>
        <v>77400</v>
      </c>
      <c r="F27" s="39">
        <f>IFERROR(INT(TRIM(SUBSTITUTE(VLOOKUP($A27&amp;"*",各都道府県の状況!$A:$I,F$3,FALSE), "※5", ""))), "")</f>
        <v>4924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353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44106</v>
      </c>
      <c r="C28" s="28" t="s">
        <v>38</v>
      </c>
      <c r="D28" s="39">
        <f>IFERROR(INT(TRIM(SUBSTITUTE(VLOOKUP($A28&amp;"*",各都道府県の状況!$A:$I,D$3,FALSE), "※5", ""))), "")</f>
        <v>509</v>
      </c>
      <c r="E28" s="39">
        <f>IFERROR(INT(TRIM(SUBSTITUTE(VLOOKUP($A28&amp;"*",各都道府県の状況!$A:$I,E$3,FALSE), "※5", ""))), "")</f>
        <v>12619</v>
      </c>
      <c r="F28" s="39">
        <f>IFERROR(INT(TRIM(SUBSTITUTE(VLOOKUP($A28&amp;"*",各都道府県の状況!$A:$I,F$3,FALSE), "※5", ""))), "")</f>
        <v>418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44106</v>
      </c>
      <c r="C29" s="19" t="s">
        <v>39</v>
      </c>
      <c r="D29" s="39">
        <f>IFERROR(INT(TRIM(SUBSTITUTE(VLOOKUP($A29&amp;"*",各都道府県の状況!$A:$I,D$3,FALSE), "※5", ""))), "")</f>
        <v>503</v>
      </c>
      <c r="E29" s="39">
        <f>IFERROR(INT(TRIM(SUBSTITUTE(VLOOKUP($A29&amp;"*",各都道府県の状況!$A:$I,E$3,FALSE), "※5", ""))), "")</f>
        <v>11937</v>
      </c>
      <c r="F29" s="39">
        <f>IFERROR(INT(TRIM(SUBSTITUTE(VLOOKUP($A29&amp;"*",各都道府県の状況!$A:$I,F$3,FALSE), "※5", ""))), "")</f>
        <v>468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44106</v>
      </c>
      <c r="C30" s="19" t="s">
        <v>40</v>
      </c>
      <c r="D30" s="39">
        <f>IFERROR(INT(TRIM(SUBSTITUTE(VLOOKUP($A30&amp;"*",各都道府県の状況!$A:$I,D$3,FALSE), "※5", ""))), "")</f>
        <v>1762</v>
      </c>
      <c r="E30" s="39">
        <f>IFERROR(INT(TRIM(SUBSTITUTE(VLOOKUP($A30&amp;"*",各都道府県の状況!$A:$I,E$3,FALSE), "※5", ""))), "")</f>
        <v>42808</v>
      </c>
      <c r="F30" s="39">
        <f>IFERROR(INT(TRIM(SUBSTITUTE(VLOOKUP($A30&amp;"*",各都道府県の状況!$A:$I,F$3,FALSE), "※5", ""))), "")</f>
        <v>1669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44106</v>
      </c>
      <c r="C31" s="19" t="s">
        <v>41</v>
      </c>
      <c r="D31" s="39">
        <f>IFERROR(INT(TRIM(SUBSTITUTE(VLOOKUP($A31&amp;"*",各都道府県の状況!$A:$I,D$3,FALSE), "※5", ""))), "")</f>
        <v>10669</v>
      </c>
      <c r="E31" s="39">
        <f>IFERROR(INT(TRIM(SUBSTITUTE(VLOOKUP($A31&amp;"*",各都道府県の状況!$A:$I,E$3,FALSE), "※5", ""))), "")</f>
        <v>186464</v>
      </c>
      <c r="F31" s="39">
        <f>IFERROR(INT(TRIM(SUBSTITUTE(VLOOKUP($A31&amp;"*",各都道府県の状況!$A:$I,F$3,FALSE), "※5", ""))), "")</f>
        <v>9939</v>
      </c>
      <c r="G31" s="39">
        <f>IFERROR(INT(TRIM(SUBSTITUTE(VLOOKUP($A31&amp;"*",各都道府県の状況!$A:$I,G$3,FALSE), "※5", ""))), "")</f>
        <v>209</v>
      </c>
      <c r="H31" s="39">
        <f>IFERROR(INT(TRIM(SUBSTITUTE(VLOOKUP($A31&amp;"*",各都道府県の状況!$A:$I,H$3,FALSE), "※5", ""))), "")</f>
        <v>513</v>
      </c>
      <c r="I31" s="39">
        <f>IFERROR(INT(TRIM(SUBSTITUTE(VLOOKUP($A31&amp;"*",各都道府県の状況!$A:$I,I$3,FALSE), "※5", ""))), "")</f>
        <v>24</v>
      </c>
    </row>
    <row r="32" spans="1:9" x14ac:dyDescent="0.55000000000000004">
      <c r="A32" s="24" t="s">
        <v>256</v>
      </c>
      <c r="B32" s="27">
        <f t="shared" si="0"/>
        <v>44106</v>
      </c>
      <c r="C32" s="19" t="s">
        <v>42</v>
      </c>
      <c r="D32" s="39">
        <f>IFERROR(INT(TRIM(SUBSTITUTE(VLOOKUP($A32&amp;"*",各都道府県の状況!$A:$I,D$3,FALSE), "※5", ""))), "")</f>
        <v>2717</v>
      </c>
      <c r="E32" s="39">
        <f>IFERROR(INT(TRIM(SUBSTITUTE(VLOOKUP($A32&amp;"*",各都道府県の状況!$A:$I,E$3,FALSE), "※5", ""))), "")</f>
        <v>56736</v>
      </c>
      <c r="F32" s="39">
        <f>IFERROR(INT(TRIM(SUBSTITUTE(VLOOKUP($A32&amp;"*",各都道府県の状況!$A:$I,F$3,FALSE), "※5", ""))), "")</f>
        <v>2551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107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44106</v>
      </c>
      <c r="C33" s="19" t="s">
        <v>43</v>
      </c>
      <c r="D33" s="39">
        <f>IFERROR(INT(TRIM(SUBSTITUTE(VLOOKUP($A33&amp;"*",各都道府県の状況!$A:$I,D$3,FALSE), "※5", ""))), "")</f>
        <v>574</v>
      </c>
      <c r="E33" s="39">
        <f>IFERROR(INT(TRIM(SUBSTITUTE(VLOOKUP($A33&amp;"*",各都道府県の状況!$A:$I,E$3,FALSE), "※5", ""))), "")</f>
        <v>20737</v>
      </c>
      <c r="F33" s="39">
        <f>IFERROR(INT(TRIM(SUBSTITUTE(VLOOKUP($A33&amp;"*",各都道府県の状況!$A:$I,F$3,FALSE), "※5", ""))), "")</f>
        <v>548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44106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9310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44106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5481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44106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5792</v>
      </c>
      <c r="F36" s="39">
        <f>IFERROR(INT(TRIM(SUBSTITUTE(VLOOKUP($A36&amp;"*",各都道府県の状況!$A:$I,F$3,FALSE), "※5", ""))), "")</f>
        <v>139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44106</v>
      </c>
      <c r="C37" s="19" t="s">
        <v>47</v>
      </c>
      <c r="D37" s="39">
        <f>IFERROR(INT(TRIM(SUBSTITUTE(VLOOKUP($A37&amp;"*",各都道府県の状況!$A:$I,D$3,FALSE), "※5", ""))), "")</f>
        <v>157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44106</v>
      </c>
      <c r="C38" s="19" t="s">
        <v>48</v>
      </c>
      <c r="D38" s="39">
        <f>IFERROR(INT(TRIM(SUBSTITUTE(VLOOKUP($A38&amp;"*",各都道府県の状況!$A:$I,D$3,FALSE), "※5", ""))), "")</f>
        <v>577</v>
      </c>
      <c r="E38" s="39">
        <f>IFERROR(INT(TRIM(SUBSTITUTE(VLOOKUP($A38&amp;"*",各都道府県の状況!$A:$I,E$3,FALSE), "※5", ""))), "")</f>
        <v>20946</v>
      </c>
      <c r="F38" s="39">
        <f>IFERROR(INT(TRIM(SUBSTITUTE(VLOOKUP($A38&amp;"*",各都道府県の状況!$A:$I,F$3,FALSE), "※5", ""))), "")</f>
        <v>479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85</v>
      </c>
      <c r="I38" s="39">
        <f>IFERROR(INT(TRIM(SUBSTITUTE(VLOOKUP($A38&amp;"*",各都道府県の状況!$A:$I,I$3,FALSE), "※5", ""))), "")</f>
        <v>2</v>
      </c>
    </row>
    <row r="39" spans="1:9" x14ac:dyDescent="0.55000000000000004">
      <c r="A39" s="24" t="s">
        <v>261</v>
      </c>
      <c r="B39" s="27">
        <f t="shared" si="0"/>
        <v>44106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9864</v>
      </c>
      <c r="F39" s="39">
        <f>IFERROR(INT(TRIM(SUBSTITUTE(VLOOKUP($A39&amp;"*",各都道府県の状況!$A:$I,F$3,FALSE), "※5", ""))), "")</f>
        <v>191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8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44106</v>
      </c>
      <c r="C40" s="19" t="s">
        <v>50</v>
      </c>
      <c r="D40" s="39">
        <f>IFERROR(INT(TRIM(SUBSTITUTE(VLOOKUP($A40&amp;"*",各都道府県の状況!$A:$I,D$3,FALSE), "※5", ""))), "")</f>
        <v>148</v>
      </c>
      <c r="E40" s="39">
        <f>IFERROR(INT(TRIM(SUBSTITUTE(VLOOKUP($A40&amp;"*",各都道府県の状況!$A:$I,E$3,FALSE), "※5", ""))), "")</f>
        <v>6921</v>
      </c>
      <c r="F40" s="39">
        <f>IFERROR(INT(TRIM(SUBSTITUTE(VLOOKUP($A40&amp;"*",各都道府県の状況!$A:$I,F$3,FALSE), "※5", ""))), "")</f>
        <v>128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44106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10787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44106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4087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44106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3486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44106</v>
      </c>
      <c r="C44" s="19" t="s">
        <v>53</v>
      </c>
      <c r="D44" s="39">
        <f>IFERROR(INT(TRIM(SUBSTITUTE(VLOOKUP($A44&amp;"*",各都道府県の状況!$A:$I,D$3,FALSE), "※5", ""))), "")</f>
        <v>5040</v>
      </c>
      <c r="E44" s="39">
        <f>IFERROR(INT(TRIM(SUBSTITUTE(VLOOKUP($A44&amp;"*",各都道府県の状況!$A:$I,E$3,FALSE), "※5", ""))), "")</f>
        <v>132965</v>
      </c>
      <c r="F44" s="39">
        <f>IFERROR(INT(TRIM(SUBSTITUTE(VLOOKUP($A44&amp;"*",各都道府県の状況!$A:$I,F$3,FALSE), "※5", ""))), "")</f>
        <v>4855</v>
      </c>
      <c r="G44" s="39">
        <f>IFERROR(INT(TRIM(SUBSTITUTE(VLOOKUP($A44&amp;"*",各都道府県の状況!$A:$I,G$3,FALSE), "※5", ""))), "")</f>
        <v>98</v>
      </c>
      <c r="H44" s="39">
        <f>IFERROR(INT(TRIM(SUBSTITUTE(VLOOKUP($A44&amp;"*",各都道府県の状況!$A:$I,H$3,FALSE), "※5", ""))), "")</f>
        <v>87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44106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6075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44106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18531</v>
      </c>
      <c r="F46" s="39">
        <f>IFERROR(INT(TRIM(SUBSTITUTE(VLOOKUP($A46&amp;"*",各都道府県の状況!$A:$I,F$3,FALSE), "※5", ""))), "")</f>
        <v>232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44106</v>
      </c>
      <c r="C47" s="19" t="s">
        <v>56</v>
      </c>
      <c r="D47" s="39">
        <f>IFERROR(INT(TRIM(SUBSTITUTE(VLOOKUP($A47&amp;"*",各都道府県の状況!$A:$I,D$3,FALSE), "※5", ""))), "")</f>
        <v>578</v>
      </c>
      <c r="E47" s="39">
        <f>IFERROR(INT(TRIM(SUBSTITUTE(VLOOKUP($A47&amp;"*",各都道府県の状況!$A:$I,E$3,FALSE), "※5", ""))), "")</f>
        <v>16494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44106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17019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44106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8593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44106</v>
      </c>
      <c r="C50" s="19" t="s">
        <v>59</v>
      </c>
      <c r="D50" s="39">
        <f>IFERROR(INT(TRIM(SUBSTITUTE(VLOOKUP($A50&amp;"*",各都道府県の状況!$A:$I,D$3,FALSE), "※5", ""))), "")</f>
        <v>422</v>
      </c>
      <c r="E50" s="39">
        <f>IFERROR(INT(TRIM(SUBSTITUTE(VLOOKUP($A50&amp;"*",各都道府県の状況!$A:$I,E$3,FALSE), "※5", ""))), "")</f>
        <v>19127</v>
      </c>
      <c r="F50" s="39">
        <f>IFERROR(INT(TRIM(SUBSTITUTE(VLOOKUP($A50&amp;"*",各都道府県の状況!$A:$I,F$3,FALSE), "※5", ""))), "")</f>
        <v>379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44106</v>
      </c>
      <c r="C51" s="19" t="s">
        <v>60</v>
      </c>
      <c r="D51" s="39">
        <f>IFERROR(INT(TRIM(SUBSTITUTE(VLOOKUP($A51&amp;"*",各都道府県の状況!$A:$I,D$3,FALSE), "※5", ""))), "")</f>
        <v>2516</v>
      </c>
      <c r="E51" s="39">
        <f>IFERROR(INT(TRIM(SUBSTITUTE(VLOOKUP($A51&amp;"*",各都道府県の状況!$A:$I,E$3,FALSE), "※5", ""))), "")</f>
        <v>39290</v>
      </c>
      <c r="F51" s="39">
        <f>IFERROR(INT(TRIM(SUBSTITUTE(VLOOKUP($A51&amp;"*",各都道府県の状況!$A:$I,F$3,FALSE), "※5", ""))), "")</f>
        <v>2270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204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335</v>
      </c>
      <c r="D4" s="62" t="s">
        <v>336</v>
      </c>
      <c r="E4" s="64" t="s">
        <v>337</v>
      </c>
      <c r="F4" s="65"/>
      <c r="G4" s="52" t="s">
        <v>338</v>
      </c>
      <c r="H4" s="52" t="s">
        <v>339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4" t="s">
        <v>340</v>
      </c>
      <c r="F5" s="45" t="s">
        <v>341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 s="46">
        <v>2107</v>
      </c>
      <c r="D6" s="46">
        <v>57520</v>
      </c>
      <c r="E6" s="47">
        <v>138</v>
      </c>
      <c r="F6" s="47">
        <v>0</v>
      </c>
      <c r="G6" s="46">
        <v>1862</v>
      </c>
      <c r="H6" s="47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7">
        <v>36</v>
      </c>
      <c r="D7" s="46">
        <v>2449</v>
      </c>
      <c r="E7" s="47">
        <v>1</v>
      </c>
      <c r="F7" s="47">
        <v>0</v>
      </c>
      <c r="G7" s="47">
        <v>34</v>
      </c>
      <c r="H7" s="4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7">
        <v>23</v>
      </c>
      <c r="D8" s="46">
        <v>4265</v>
      </c>
      <c r="E8" s="47">
        <v>0</v>
      </c>
      <c r="F8" s="47">
        <v>0</v>
      </c>
      <c r="G8" s="47">
        <v>23</v>
      </c>
      <c r="H8" s="47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7">
        <v>406</v>
      </c>
      <c r="D9" s="46">
        <v>10404</v>
      </c>
      <c r="E9" s="47">
        <v>37</v>
      </c>
      <c r="F9" s="47">
        <v>1</v>
      </c>
      <c r="G9" s="47">
        <v>367</v>
      </c>
      <c r="H9" s="47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7">
        <v>53</v>
      </c>
      <c r="D10" s="46">
        <v>2144</v>
      </c>
      <c r="E10" s="47">
        <v>0</v>
      </c>
      <c r="F10" s="47">
        <v>0</v>
      </c>
      <c r="G10" s="47">
        <v>53</v>
      </c>
      <c r="H10" s="47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7">
        <v>78</v>
      </c>
      <c r="D11" s="46">
        <v>5169</v>
      </c>
      <c r="E11" s="47">
        <v>2</v>
      </c>
      <c r="F11" s="47">
        <v>0</v>
      </c>
      <c r="G11" s="47">
        <v>76</v>
      </c>
      <c r="H11" s="47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7">
        <v>253</v>
      </c>
      <c r="D12" s="46">
        <v>20459</v>
      </c>
      <c r="E12" s="47">
        <v>36</v>
      </c>
      <c r="F12" s="47">
        <v>3</v>
      </c>
      <c r="G12" s="47">
        <v>214</v>
      </c>
      <c r="H12" s="47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7">
        <v>659</v>
      </c>
      <c r="D13" s="46">
        <v>12578</v>
      </c>
      <c r="E13" s="47">
        <v>36</v>
      </c>
      <c r="F13" s="47">
        <v>4</v>
      </c>
      <c r="G13" s="47">
        <v>606</v>
      </c>
      <c r="H13" s="47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7">
        <v>432</v>
      </c>
      <c r="D14" s="46">
        <v>30456</v>
      </c>
      <c r="E14" s="47">
        <v>47</v>
      </c>
      <c r="F14" s="47">
        <v>0</v>
      </c>
      <c r="G14" s="47">
        <v>383</v>
      </c>
      <c r="H14" s="47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7">
        <v>706</v>
      </c>
      <c r="D15" s="46">
        <v>22543</v>
      </c>
      <c r="E15" s="47">
        <v>38</v>
      </c>
      <c r="F15" s="47">
        <v>2</v>
      </c>
      <c r="G15" s="47">
        <v>644</v>
      </c>
      <c r="H15" s="47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6">
        <v>4685</v>
      </c>
      <c r="D16" s="46">
        <v>144451</v>
      </c>
      <c r="E16" s="47">
        <v>285</v>
      </c>
      <c r="F16" s="47">
        <v>6</v>
      </c>
      <c r="G16" s="46">
        <v>4298</v>
      </c>
      <c r="H16" s="47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6">
        <v>3934</v>
      </c>
      <c r="D17" s="46">
        <v>89202</v>
      </c>
      <c r="E17" s="47">
        <v>283</v>
      </c>
      <c r="F17" s="47">
        <v>9</v>
      </c>
      <c r="G17" s="46">
        <v>3580</v>
      </c>
      <c r="H17" s="47">
        <v>71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6">
        <v>25973</v>
      </c>
      <c r="D18" s="46">
        <v>460907</v>
      </c>
      <c r="E18" s="46">
        <v>2134</v>
      </c>
      <c r="F18" s="47">
        <v>22</v>
      </c>
      <c r="G18" s="46">
        <v>23430</v>
      </c>
      <c r="H18" s="47">
        <v>409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6">
        <v>6975</v>
      </c>
      <c r="D19" s="46">
        <v>155100</v>
      </c>
      <c r="E19" s="47">
        <v>509</v>
      </c>
      <c r="F19" s="47">
        <v>19</v>
      </c>
      <c r="G19" s="46">
        <v>6328</v>
      </c>
      <c r="H19" s="47">
        <v>138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7">
        <v>170</v>
      </c>
      <c r="D20" s="46">
        <v>15512</v>
      </c>
      <c r="E20" s="47">
        <v>8</v>
      </c>
      <c r="F20" s="47">
        <v>0</v>
      </c>
      <c r="G20" s="47">
        <v>162</v>
      </c>
      <c r="H20" s="47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7">
        <v>419</v>
      </c>
      <c r="D21" s="46">
        <v>12282</v>
      </c>
      <c r="E21" s="47">
        <v>10</v>
      </c>
      <c r="F21" s="47">
        <v>1</v>
      </c>
      <c r="G21" s="47">
        <v>383</v>
      </c>
      <c r="H21" s="47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7">
        <v>777</v>
      </c>
      <c r="D22" s="46">
        <v>13092</v>
      </c>
      <c r="E22" s="47">
        <v>39</v>
      </c>
      <c r="F22" s="47">
        <v>0</v>
      </c>
      <c r="G22" s="47">
        <v>691</v>
      </c>
      <c r="H22" s="47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7">
        <v>244</v>
      </c>
      <c r="D23" s="46">
        <v>9809</v>
      </c>
      <c r="E23" s="47">
        <v>1</v>
      </c>
      <c r="F23" s="47">
        <v>0</v>
      </c>
      <c r="G23" s="47">
        <v>230</v>
      </c>
      <c r="H23" s="47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7">
        <v>190</v>
      </c>
      <c r="D24" s="46">
        <v>10704</v>
      </c>
      <c r="E24" s="47">
        <v>12</v>
      </c>
      <c r="F24" s="47">
        <v>2</v>
      </c>
      <c r="G24" s="47">
        <v>172</v>
      </c>
      <c r="H24" s="47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7">
        <v>310</v>
      </c>
      <c r="D25" s="46">
        <v>19045</v>
      </c>
      <c r="E25" s="47">
        <v>8</v>
      </c>
      <c r="F25" s="47">
        <v>0</v>
      </c>
      <c r="G25" s="47">
        <v>307</v>
      </c>
      <c r="H25" s="47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7">
        <v>627</v>
      </c>
      <c r="D26" s="46">
        <v>22940</v>
      </c>
      <c r="E26" s="47">
        <v>29</v>
      </c>
      <c r="F26" s="47">
        <v>2</v>
      </c>
      <c r="G26" s="47">
        <v>588</v>
      </c>
      <c r="H26" s="47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7">
        <v>548</v>
      </c>
      <c r="D27" s="46">
        <v>34596</v>
      </c>
      <c r="E27" s="47">
        <v>28</v>
      </c>
      <c r="F27" s="47">
        <v>1</v>
      </c>
      <c r="G27" s="47">
        <v>518</v>
      </c>
      <c r="H27" s="47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6">
        <v>5363</v>
      </c>
      <c r="D28" s="46">
        <v>77400</v>
      </c>
      <c r="E28" s="47">
        <v>353</v>
      </c>
      <c r="F28" s="47">
        <v>15</v>
      </c>
      <c r="G28" s="46">
        <v>4924</v>
      </c>
      <c r="H28" s="47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7">
        <v>509</v>
      </c>
      <c r="D29" s="46">
        <v>12619</v>
      </c>
      <c r="E29" s="47">
        <v>84</v>
      </c>
      <c r="F29" s="47">
        <v>3</v>
      </c>
      <c r="G29" s="47">
        <v>418</v>
      </c>
      <c r="H29" s="47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7">
        <v>503</v>
      </c>
      <c r="D30" s="46">
        <v>11937</v>
      </c>
      <c r="E30" s="47">
        <v>27</v>
      </c>
      <c r="F30" s="47">
        <v>0</v>
      </c>
      <c r="G30" s="47">
        <v>468</v>
      </c>
      <c r="H30" s="47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6">
        <v>1762</v>
      </c>
      <c r="D31" s="46">
        <v>42808</v>
      </c>
      <c r="E31" s="47">
        <v>68</v>
      </c>
      <c r="F31" s="47">
        <v>3</v>
      </c>
      <c r="G31" s="46">
        <v>1669</v>
      </c>
      <c r="H31" s="47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6">
        <v>10669</v>
      </c>
      <c r="D32" s="46">
        <v>186464</v>
      </c>
      <c r="E32" s="47">
        <v>513</v>
      </c>
      <c r="F32" s="47">
        <v>24</v>
      </c>
      <c r="G32" s="46">
        <v>9939</v>
      </c>
      <c r="H32" s="47">
        <v>209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6">
        <v>2717</v>
      </c>
      <c r="D33" s="46">
        <v>56736</v>
      </c>
      <c r="E33" s="47">
        <v>107</v>
      </c>
      <c r="F33" s="47">
        <v>9</v>
      </c>
      <c r="G33" s="46">
        <v>2551</v>
      </c>
      <c r="H33" s="47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7">
        <v>574</v>
      </c>
      <c r="D34" s="46">
        <v>20737</v>
      </c>
      <c r="E34" s="47">
        <v>17</v>
      </c>
      <c r="F34" s="47">
        <v>0</v>
      </c>
      <c r="G34" s="47">
        <v>548</v>
      </c>
      <c r="H34" s="47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7">
        <v>242</v>
      </c>
      <c r="D35" s="46">
        <v>9310</v>
      </c>
      <c r="E35" s="47">
        <v>6</v>
      </c>
      <c r="F35" s="47">
        <v>0</v>
      </c>
      <c r="G35" s="47">
        <v>229</v>
      </c>
      <c r="H35" s="47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7">
        <v>36</v>
      </c>
      <c r="D36" s="46">
        <v>5481</v>
      </c>
      <c r="E36" s="47">
        <v>5</v>
      </c>
      <c r="F36" s="47">
        <v>0</v>
      </c>
      <c r="G36" s="47">
        <v>31</v>
      </c>
      <c r="H36" s="47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7">
        <v>140</v>
      </c>
      <c r="D37" s="46">
        <v>5792</v>
      </c>
      <c r="E37" s="47">
        <v>1</v>
      </c>
      <c r="F37" s="47">
        <v>0</v>
      </c>
      <c r="G37" s="47">
        <v>139</v>
      </c>
      <c r="H37" s="4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7">
        <v>157</v>
      </c>
      <c r="D38" s="46">
        <v>8110</v>
      </c>
      <c r="E38" s="47">
        <v>8</v>
      </c>
      <c r="F38" s="48" t="s">
        <v>342</v>
      </c>
      <c r="G38" s="47">
        <v>149</v>
      </c>
      <c r="H38" s="48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7">
        <v>577</v>
      </c>
      <c r="D39" s="46">
        <v>20946</v>
      </c>
      <c r="E39" s="47">
        <v>85</v>
      </c>
      <c r="F39" s="47">
        <v>2</v>
      </c>
      <c r="G39" s="47">
        <v>479</v>
      </c>
      <c r="H39" s="47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7">
        <v>201</v>
      </c>
      <c r="D40" s="46">
        <v>9864</v>
      </c>
      <c r="E40" s="47">
        <v>8</v>
      </c>
      <c r="F40" s="47">
        <v>1</v>
      </c>
      <c r="G40" s="47">
        <v>191</v>
      </c>
      <c r="H40" s="47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7">
        <v>148</v>
      </c>
      <c r="D41" s="46">
        <v>6921</v>
      </c>
      <c r="E41" s="47">
        <v>8</v>
      </c>
      <c r="F41" s="47">
        <v>0</v>
      </c>
      <c r="G41" s="47">
        <v>128</v>
      </c>
      <c r="H41" s="47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7">
        <v>93</v>
      </c>
      <c r="D42" s="46">
        <v>10787</v>
      </c>
      <c r="E42" s="47">
        <v>3</v>
      </c>
      <c r="F42" s="47">
        <v>0</v>
      </c>
      <c r="G42" s="47">
        <v>88</v>
      </c>
      <c r="H42" s="47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7">
        <v>114</v>
      </c>
      <c r="D43" s="46">
        <v>4087</v>
      </c>
      <c r="E43" s="47">
        <v>0</v>
      </c>
      <c r="F43" s="47">
        <v>0</v>
      </c>
      <c r="G43" s="47">
        <v>108</v>
      </c>
      <c r="H43" s="47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7">
        <v>138</v>
      </c>
      <c r="D44" s="46">
        <v>3486</v>
      </c>
      <c r="E44" s="47">
        <v>1</v>
      </c>
      <c r="F44" s="47">
        <v>0</v>
      </c>
      <c r="G44" s="47">
        <v>133</v>
      </c>
      <c r="H44" s="47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6">
        <v>5040</v>
      </c>
      <c r="D45" s="46">
        <v>132965</v>
      </c>
      <c r="E45" s="47">
        <v>87</v>
      </c>
      <c r="F45" s="47">
        <v>7</v>
      </c>
      <c r="G45" s="46">
        <v>4855</v>
      </c>
      <c r="H45" s="47">
        <v>98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7">
        <v>245</v>
      </c>
      <c r="D46" s="46">
        <v>6075</v>
      </c>
      <c r="E46" s="47">
        <v>1</v>
      </c>
      <c r="F46" s="47">
        <v>0</v>
      </c>
      <c r="G46" s="47">
        <v>246</v>
      </c>
      <c r="H46" s="47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7">
        <v>236</v>
      </c>
      <c r="D47" s="46">
        <v>18531</v>
      </c>
      <c r="E47" s="47">
        <v>3</v>
      </c>
      <c r="F47" s="47">
        <v>0</v>
      </c>
      <c r="G47" s="47">
        <v>232</v>
      </c>
      <c r="H47" s="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7">
        <v>578</v>
      </c>
      <c r="D48" s="46">
        <v>16494</v>
      </c>
      <c r="E48" s="47">
        <v>8</v>
      </c>
      <c r="F48" s="47">
        <v>0</v>
      </c>
      <c r="G48" s="47">
        <v>559</v>
      </c>
      <c r="H48" s="47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7">
        <v>158</v>
      </c>
      <c r="D49" s="46">
        <v>17019</v>
      </c>
      <c r="E49" s="47">
        <v>3</v>
      </c>
      <c r="F49" s="47">
        <v>0</v>
      </c>
      <c r="G49" s="47">
        <v>153</v>
      </c>
      <c r="H49" s="47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7">
        <v>344</v>
      </c>
      <c r="D50" s="46">
        <v>8593</v>
      </c>
      <c r="E50" s="47">
        <v>1</v>
      </c>
      <c r="F50" s="47">
        <v>0</v>
      </c>
      <c r="G50" s="47">
        <v>343</v>
      </c>
      <c r="H50" s="47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7">
        <v>422</v>
      </c>
      <c r="D51" s="46">
        <v>19127</v>
      </c>
      <c r="E51" s="47">
        <v>38</v>
      </c>
      <c r="F51" s="47">
        <v>0</v>
      </c>
      <c r="G51" s="47">
        <v>379</v>
      </c>
      <c r="H51" s="47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6">
        <v>2516</v>
      </c>
      <c r="D52" s="46">
        <v>39290</v>
      </c>
      <c r="E52" s="47">
        <v>204</v>
      </c>
      <c r="F52" s="47">
        <v>9</v>
      </c>
      <c r="G52" s="46">
        <v>2270</v>
      </c>
      <c r="H52" s="47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7">
        <v>149</v>
      </c>
      <c r="D53" s="48" t="s">
        <v>342</v>
      </c>
      <c r="E53" s="47">
        <v>0</v>
      </c>
      <c r="F53" s="48" t="s">
        <v>342</v>
      </c>
      <c r="G53" s="47">
        <v>149</v>
      </c>
      <c r="H53" s="48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6">
        <v>83236</v>
      </c>
      <c r="D54" s="46">
        <v>1907206</v>
      </c>
      <c r="E54" s="46">
        <v>5320</v>
      </c>
      <c r="F54" s="47">
        <v>145</v>
      </c>
      <c r="G54" s="46">
        <v>76327</v>
      </c>
      <c r="H54" s="46">
        <v>1577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2020-10-03T12:10:34Z</dcterms:modified>
</cp:coreProperties>
</file>