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FCEC4179-7A47-436F-A155-8B532065FA79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<sst xmlns="http://schemas.openxmlformats.org/spreadsheetml/2006/main" count="16487" uniqueCount="344">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</sst>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59"/>
  <sheetViews>
    <sheetView zoomScaleNormal="100" workbookViewId="0">
      <pane xSplit="1" ySplit="1" topLeftCell="B648" activePane="bottomRight" state="frozen"/>
      <selection activeCell="A8932" sqref="A8932"/>
      <selection pane="topRight" activeCell="A8932" sqref="A8932"/>
      <selection pane="bottomLeft" activeCell="A8932" sqref="A8932"/>
      <selection pane="bottomRight" activeCell="A8932" sqref="A893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931"/>
  <sheetViews>
    <sheetView workbookViewId="0">
      <pane xSplit="1" ySplit="1" topLeftCell="B8923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932" sqref="A893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44098</v>
      </c>
      <c r="B3" s="7" t="s">
        <v>6</v>
      </c>
      <c r="C3" s="7">
        <f>IF(C13="", "", C13)</f>
        <v>79116</v>
      </c>
      <c r="D3" s="7">
        <f>IF(B13="", "", B13)</f>
        <v>1684028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5904</v>
      </c>
      <c r="I3" s="7" t="str">
        <f>IF(I13="", "", I13)</f>
        <v/>
      </c>
      <c r="J3" s="7">
        <f t="shared" ref="J3:L3" si="1">IF(J13="", "", J13)</f>
        <v>166</v>
      </c>
      <c r="K3" s="7" t="str">
        <f t="shared" si="1"/>
        <v/>
      </c>
      <c r="L3" s="7" t="str">
        <f t="shared" si="1"/>
        <v/>
      </c>
      <c r="M3" s="7">
        <f>IF(N13="", "", N13)</f>
        <v>71699</v>
      </c>
      <c r="N3" s="7">
        <f>IF(O13="", "", O13)</f>
        <v>1519</v>
      </c>
    </row>
    <row r="4" spans="1:15" x14ac:dyDescent="0.55000000000000004">
      <c r="A4" s="6">
        <f t="shared" ref="A4:A5" si="2">DATE($B$9, $C$9, $D$9)</f>
        <v>44098</v>
      </c>
      <c r="B4" s="7" t="s">
        <v>7</v>
      </c>
      <c r="C4" s="7">
        <f t="shared" ref="C4:C5" si="3">IF(C14="", "", C14)</f>
        <v>910</v>
      </c>
      <c r="D4" s="7">
        <f t="shared" ref="D4:D5" si="4">IF(B14="", "", B14)</f>
        <v>203299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824</v>
      </c>
      <c r="N4" s="7">
        <f t="shared" si="8"/>
        <v>1</v>
      </c>
    </row>
    <row r="5" spans="1:15" x14ac:dyDescent="0.55000000000000004">
      <c r="A5" s="6">
        <f t="shared" si="2"/>
        <v>44098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9</v>
      </c>
      <c r="D9" s="9">
        <v>24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1684028</v>
      </c>
      <c r="C13" s="9">
        <v>79116</v>
      </c>
      <c r="D13" s="8"/>
      <c r="E13" s="8"/>
      <c r="F13" s="8"/>
      <c r="G13" s="8"/>
      <c r="H13" s="9">
        <v>5904</v>
      </c>
      <c r="I13" s="8"/>
      <c r="J13" s="9">
        <v>166</v>
      </c>
      <c r="K13" s="8"/>
      <c r="L13" s="8"/>
      <c r="M13" s="31">
        <f>F13</f>
        <v>0</v>
      </c>
      <c r="N13" s="9">
        <v>71699</v>
      </c>
      <c r="O13" s="9">
        <v>1519</v>
      </c>
    </row>
    <row r="14" spans="1:15" x14ac:dyDescent="0.55000000000000004">
      <c r="A14" s="7" t="s">
        <v>64</v>
      </c>
      <c r="B14" s="9">
        <v>203299</v>
      </c>
      <c r="C14" s="9">
        <v>910</v>
      </c>
      <c r="D14" s="8"/>
      <c r="E14" s="8"/>
      <c r="F14" s="8"/>
      <c r="G14" s="8"/>
      <c r="H14" s="9">
        <v>85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824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1888156</v>
      </c>
      <c r="C16" s="7">
        <f t="shared" ref="C16:O16" si="13">SUM(C13:C15)</f>
        <v>80041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5989</v>
      </c>
      <c r="I16" s="7">
        <f t="shared" si="13"/>
        <v>0</v>
      </c>
      <c r="J16" s="7">
        <f t="shared" si="13"/>
        <v>166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72538</v>
      </c>
      <c r="O16" s="7">
        <f t="shared" si="13"/>
        <v>1520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23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44097</v>
      </c>
      <c r="C5" s="28" t="s">
        <v>17</v>
      </c>
      <c r="D5" s="39">
        <f>IFERROR(INT(TRIM(SUBSTITUTE(VLOOKUP($A5&amp;"*",各都道府県の状況!$A:$I,D$3,FALSE), "※5", ""))), "")</f>
        <v>1984</v>
      </c>
      <c r="E5" s="39">
        <f>IFERROR(INT(TRIM(SUBSTITUTE(VLOOKUP($A5&amp;"*",各都道府県の状況!$A:$I,E$3,FALSE), "※5", ""))), "")</f>
        <v>53764</v>
      </c>
      <c r="F5" s="39">
        <f>IFERROR(INT(TRIM(SUBSTITUTE(VLOOKUP($A5&amp;"*",各都道府県の状況!$A:$I,F$3,FALSE), "※5", ""))), "")</f>
        <v>1768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109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44097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2296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44097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3968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44097</v>
      </c>
      <c r="C8" s="19" t="s">
        <v>20</v>
      </c>
      <c r="D8" s="39">
        <f>IFERROR(INT(TRIM(SUBSTITUTE(VLOOKUP($A8&amp;"*",各都道府県の状況!$A:$I,D$3,FALSE), "※5", ""))), "")</f>
        <v>372</v>
      </c>
      <c r="E8" s="39">
        <f>IFERROR(INT(TRIM(SUBSTITUTE(VLOOKUP($A8&amp;"*",各都道府県の状況!$A:$I,E$3,FALSE), "※5", ""))), "")</f>
        <v>9840</v>
      </c>
      <c r="F8" s="39">
        <f>IFERROR(INT(TRIM(SUBSTITUTE(VLOOKUP($A8&amp;"*",各都道府県の状況!$A:$I,F$3,FALSE), "※5", ""))), "")</f>
        <v>295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75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44097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2072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44097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5062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44097</v>
      </c>
      <c r="C11" s="19" t="s">
        <v>62</v>
      </c>
      <c r="D11" s="39">
        <f>IFERROR(INT(TRIM(SUBSTITUTE(VLOOKUP($A11&amp;"*",各都道府県の状況!$A:$I,D$3,FALSE), "※5", ""))), "")</f>
        <v>228</v>
      </c>
      <c r="E11" s="39">
        <f>IFERROR(INT(TRIM(SUBSTITUTE(VLOOKUP($A11&amp;"*",各都道府県の状況!$A:$I,E$3,FALSE), "※5", ""))), "")</f>
        <v>18556</v>
      </c>
      <c r="F11" s="39">
        <f>IFERROR(INT(TRIM(SUBSTITUTE(VLOOKUP($A11&amp;"*",各都道府県の状況!$A:$I,F$3,FALSE), "※5", ""))), "")</f>
        <v>188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38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44097</v>
      </c>
      <c r="C12" s="19" t="s">
        <v>23</v>
      </c>
      <c r="D12" s="39">
        <f>IFERROR(INT(TRIM(SUBSTITUTE(VLOOKUP($A12&amp;"*",各都道府県の状況!$A:$I,D$3,FALSE), "※5", ""))), "")</f>
        <v>630</v>
      </c>
      <c r="E12" s="39">
        <f>IFERROR(INT(TRIM(SUBSTITUTE(VLOOKUP($A12&amp;"*",各都道府県の状況!$A:$I,E$3,FALSE), "※5", ""))), "")</f>
        <v>12210</v>
      </c>
      <c r="F12" s="39">
        <f>IFERROR(INT(TRIM(SUBSTITUTE(VLOOKUP($A12&amp;"*",各都道府県の状況!$A:$I,F$3,FALSE), "※5", ""))), "")</f>
        <v>583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30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44097</v>
      </c>
      <c r="C13" s="19" t="s">
        <v>24</v>
      </c>
      <c r="D13" s="39">
        <f>IFERROR(INT(TRIM(SUBSTITUTE(VLOOKUP($A13&amp;"*",各都道府県の状況!$A:$I,D$3,FALSE), "※5", ""))), "")</f>
        <v>408</v>
      </c>
      <c r="E13" s="39">
        <f>IFERROR(INT(TRIM(SUBSTITUTE(VLOOKUP($A13&amp;"*",各都道府県の状況!$A:$I,E$3,FALSE), "※5", ""))), "")</f>
        <v>28406</v>
      </c>
      <c r="F13" s="39">
        <f>IFERROR(INT(TRIM(SUBSTITUTE(VLOOKUP($A13&amp;"*",各都道府県の状況!$A:$I,F$3,FALSE), "※5", ""))), "")</f>
        <v>326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80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44097</v>
      </c>
      <c r="C14" s="19" t="s">
        <v>25</v>
      </c>
      <c r="D14" s="39">
        <f>IFERROR(INT(TRIM(SUBSTITUTE(VLOOKUP($A14&amp;"*",各都道府県の状況!$A:$I,D$3,FALSE), "※5", ""))), "")</f>
        <v>684</v>
      </c>
      <c r="E14" s="39">
        <f>IFERROR(INT(TRIM(SUBSTITUTE(VLOOKUP($A14&amp;"*",各都道府県の状況!$A:$I,E$3,FALSE), "※5", ""))), "")</f>
        <v>19242</v>
      </c>
      <c r="F14" s="39">
        <f>IFERROR(INT(TRIM(SUBSTITUTE(VLOOKUP($A14&amp;"*",各都道府県の状況!$A:$I,F$3,FALSE), "※5", ""))), "")</f>
        <v>527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137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44097</v>
      </c>
      <c r="C15" s="19" t="s">
        <v>26</v>
      </c>
      <c r="D15" s="39">
        <f>IFERROR(INT(TRIM(SUBSTITUTE(VLOOKUP($A15&amp;"*",各都道府県の状況!$A:$I,D$3,FALSE), "※5", ""))), "")</f>
        <v>4474</v>
      </c>
      <c r="E15" s="39">
        <f>IFERROR(INT(TRIM(SUBSTITUTE(VLOOKUP($A15&amp;"*",各都道府県の状況!$A:$I,E$3,FALSE), "※5", ""))), "")</f>
        <v>133413</v>
      </c>
      <c r="F15" s="39">
        <f>IFERROR(INT(TRIM(SUBSTITUTE(VLOOKUP($A15&amp;"*",各都道府県の状況!$A:$I,F$3,FALSE), "※5", ""))), "")</f>
        <v>4114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260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44097</v>
      </c>
      <c r="C16" s="19" t="s">
        <v>27</v>
      </c>
      <c r="D16" s="39">
        <f>IFERROR(INT(TRIM(SUBSTITUTE(VLOOKUP($A16&amp;"*",各都道府県の状況!$A:$I,D$3,FALSE), "※5", ""))), "")</f>
        <v>3689</v>
      </c>
      <c r="E16" s="39">
        <f>IFERROR(INT(TRIM(SUBSTITUTE(VLOOKUP($A16&amp;"*",各都道府県の状況!$A:$I,E$3,FALSE), "※5", ""))), "")</f>
        <v>76502</v>
      </c>
      <c r="F16" s="39">
        <f>IFERROR(INT(TRIM(SUBSTITUTE(VLOOKUP($A16&amp;"*",各都道府県の状況!$A:$I,F$3,FALSE), "※5", ""))), "")</f>
        <v>3293</v>
      </c>
      <c r="G16" s="39">
        <f>IFERROR(INT(TRIM(SUBSTITUTE(VLOOKUP($A16&amp;"*",各都道府県の状況!$A:$I,G$3,FALSE), "※5", ""))), "")</f>
        <v>68</v>
      </c>
      <c r="H16" s="39">
        <f>IFERROR(INT(TRIM(SUBSTITUTE(VLOOKUP($A16&amp;"*",各都道府県の状況!$A:$I,H$3,FALSE), "※5", ""))), "")</f>
        <v>328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44097</v>
      </c>
      <c r="C17" s="19" t="s">
        <v>28</v>
      </c>
      <c r="D17" s="39">
        <f>IFERROR(INT(TRIM(SUBSTITUTE(VLOOKUP($A17&amp;"*",各都道府県の状況!$A:$I,D$3,FALSE), "※5", ""))), "")</f>
        <v>24453</v>
      </c>
      <c r="E17" s="39">
        <f>IFERROR(INT(TRIM(SUBSTITUTE(VLOOKUP($A17&amp;"*",各都道府県の状況!$A:$I,E$3,FALSE), "※5", ""))), "")</f>
        <v>422165</v>
      </c>
      <c r="F17" s="39">
        <f>IFERROR(INT(TRIM(SUBSTITUTE(VLOOKUP($A17&amp;"*",各都道府県の状況!$A:$I,F$3,FALSE), "※5", ""))), "")</f>
        <v>21851</v>
      </c>
      <c r="G17" s="39">
        <f>IFERROR(INT(TRIM(SUBSTITUTE(VLOOKUP($A17&amp;"*",各都道府県の状況!$A:$I,G$3,FALSE), "※5", ""))), "")</f>
        <v>392</v>
      </c>
      <c r="H17" s="39">
        <f>IFERROR(INT(TRIM(SUBSTITUTE(VLOOKUP($A17&amp;"*",各都道府県の状況!$A:$I,H$3,FALSE), "※5", ""))), "")</f>
        <v>2210</v>
      </c>
      <c r="I17" s="39">
        <f>IFERROR(INT(TRIM(SUBSTITUTE(VLOOKUP($A17&amp;"*",各都道府県の状況!$A:$I,I$3,FALSE), "※5", ""))), "")</f>
        <v>28</v>
      </c>
    </row>
    <row r="18" spans="1:9" x14ac:dyDescent="0.55000000000000004">
      <c r="A18" s="24" t="s">
        <v>242</v>
      </c>
      <c r="B18" s="27">
        <f t="shared" si="0"/>
        <v>44097</v>
      </c>
      <c r="C18" s="19" t="s">
        <v>29</v>
      </c>
      <c r="D18" s="39">
        <f>IFERROR(INT(TRIM(SUBSTITUTE(VLOOKUP($A18&amp;"*",各都道府県の状況!$A:$I,D$3,FALSE), "※5", ""))), "")</f>
        <v>6452</v>
      </c>
      <c r="E18" s="39">
        <f>IFERROR(INT(TRIM(SUBSTITUTE(VLOOKUP($A18&amp;"*",各都道府県の状況!$A:$I,E$3,FALSE), "※5", ""))), "")</f>
        <v>142882</v>
      </c>
      <c r="F18" s="39">
        <f>IFERROR(INT(TRIM(SUBSTITUTE(VLOOKUP($A18&amp;"*",各都道府県の状況!$A:$I,F$3,FALSE), "※5", ""))), "")</f>
        <v>5700</v>
      </c>
      <c r="G18" s="39">
        <f>IFERROR(INT(TRIM(SUBSTITUTE(VLOOKUP($A18&amp;"*",各都道府県の状況!$A:$I,G$3,FALSE), "※5", ""))), "")</f>
        <v>136</v>
      </c>
      <c r="H18" s="39">
        <f>IFERROR(INT(TRIM(SUBSTITUTE(VLOOKUP($A18&amp;"*",各都道府県の状況!$A:$I,H$3,FALSE), "※5", ""))), "")</f>
        <v>616</v>
      </c>
      <c r="I18" s="39">
        <f>IFERROR(INT(TRIM(SUBSTITUTE(VLOOKUP($A18&amp;"*",各都道府県の状況!$A:$I,I$3,FALSE), "※5", ""))), "")</f>
        <v>30</v>
      </c>
    </row>
    <row r="19" spans="1:9" x14ac:dyDescent="0.55000000000000004">
      <c r="A19" s="24" t="s">
        <v>243</v>
      </c>
      <c r="B19" s="27">
        <f t="shared" si="0"/>
        <v>44097</v>
      </c>
      <c r="C19" s="19" t="s">
        <v>61</v>
      </c>
      <c r="D19" s="39">
        <f>IFERROR(INT(TRIM(SUBSTITUTE(VLOOKUP($A19&amp;"*",各都道府県の状況!$A:$I,D$3,FALSE), "※5", ""))), "")</f>
        <v>165</v>
      </c>
      <c r="E19" s="39">
        <f>IFERROR(INT(TRIM(SUBSTITUTE(VLOOKUP($A19&amp;"*",各都道府県の状況!$A:$I,E$3,FALSE), "※5", ""))), "")</f>
        <v>14702</v>
      </c>
      <c r="F19" s="39">
        <f>IFERROR(INT(TRIM(SUBSTITUTE(VLOOKUP($A19&amp;"*",各都道府県の状況!$A:$I,F$3,FALSE), "※5", ""))), "")</f>
        <v>145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20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44097</v>
      </c>
      <c r="C20" s="19" t="s">
        <v>30</v>
      </c>
      <c r="D20" s="39">
        <f>IFERROR(INT(TRIM(SUBSTITUTE(VLOOKUP($A20&amp;"*",各都道府県の状況!$A:$I,D$3,FALSE), "※5", ""))), "")</f>
        <v>410</v>
      </c>
      <c r="E20" s="39">
        <f>IFERROR(INT(TRIM(SUBSTITUTE(VLOOKUP($A20&amp;"*",各都道府県の状況!$A:$I,E$3,FALSE), "※5", ""))), "")</f>
        <v>11616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44097</v>
      </c>
      <c r="C21" s="19" t="s">
        <v>31</v>
      </c>
      <c r="D21" s="39">
        <f>IFERROR(INT(TRIM(SUBSTITUTE(VLOOKUP($A21&amp;"*",各都道府県の状況!$A:$I,D$3,FALSE), "※5", ""))), "")</f>
        <v>761</v>
      </c>
      <c r="E21" s="39">
        <f>IFERROR(INT(TRIM(SUBSTITUTE(VLOOKUP($A21&amp;"*",各都道府県の状況!$A:$I,E$3,FALSE), "※5", ""))), "")</f>
        <v>11892</v>
      </c>
      <c r="F21" s="39">
        <f>IFERROR(INT(TRIM(SUBSTITUTE(VLOOKUP($A21&amp;"*",各都道府県の状況!$A:$I,F$3,FALSE), "※5", ""))), "")</f>
        <v>658</v>
      </c>
      <c r="G21" s="39">
        <f>IFERROR(INT(TRIM(SUBSTITUTE(VLOOKUP($A21&amp;"*",各都道府県の状況!$A:$I,G$3,FALSE), "※5", ""))), "")</f>
        <v>46</v>
      </c>
      <c r="H21" s="39">
        <f>IFERROR(INT(TRIM(SUBSTITUTE(VLOOKUP($A21&amp;"*",各都道府県の状況!$A:$I,H$3,FALSE), "※5", ""))), "")</f>
        <v>57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44097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9529</v>
      </c>
      <c r="F22" s="39">
        <f>IFERROR(INT(TRIM(SUBSTITUTE(VLOOKUP($A22&amp;"*",各都道府県の状況!$A:$I,F$3,FALSE), "※5", ""))), "")</f>
        <v>224</v>
      </c>
      <c r="G22" s="39">
        <f>IFERROR(INT(TRIM(SUBSTITUTE(VLOOKUP($A22&amp;"*",各都道府県の状況!$A:$I,G$3,FALSE), "※5", ""))), "")</f>
        <v>10</v>
      </c>
      <c r="H22" s="39">
        <f>IFERROR(INT(TRIM(SUBSTITUTE(VLOOKUP($A22&amp;"*",各都道府県の状況!$A:$I,H$3,FALSE), "※5", ""))), "")</f>
        <v>8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44097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10396</v>
      </c>
      <c r="F23" s="39">
        <f>IFERROR(INT(TRIM(SUBSTITUTE(VLOOKUP($A23&amp;"*",各都道府県の状況!$A:$I,F$3,FALSE), "※5", ""))), "")</f>
        <v>171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44097</v>
      </c>
      <c r="C24" s="19" t="s">
        <v>34</v>
      </c>
      <c r="D24" s="39">
        <f>IFERROR(INT(TRIM(SUBSTITUTE(VLOOKUP($A24&amp;"*",各都道府県の状況!$A:$I,D$3,FALSE), "※5", ""))), "")</f>
        <v>303</v>
      </c>
      <c r="E24" s="39">
        <f>IFERROR(INT(TRIM(SUBSTITUTE(VLOOKUP($A24&amp;"*",各都道府県の状況!$A:$I,E$3,FALSE), "※5", ""))), "")</f>
        <v>18172</v>
      </c>
      <c r="F24" s="39">
        <f>IFERROR(INT(TRIM(SUBSTITUTE(VLOOKUP($A24&amp;"*",各都道府県の状況!$A:$I,F$3,FALSE), "※5", ""))), "")</f>
        <v>299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44097</v>
      </c>
      <c r="C25" s="19" t="s">
        <v>35</v>
      </c>
      <c r="D25" s="39">
        <f>IFERROR(INT(TRIM(SUBSTITUTE(VLOOKUP($A25&amp;"*",各都道府県の状況!$A:$I,D$3,FALSE), "※5", ""))), "")</f>
        <v>603</v>
      </c>
      <c r="E25" s="39">
        <f>IFERROR(INT(TRIM(SUBSTITUTE(VLOOKUP($A25&amp;"*",各都道府県の状況!$A:$I,E$3,FALSE), "※5", ""))), "")</f>
        <v>21299</v>
      </c>
      <c r="F25" s="39">
        <f>IFERROR(INT(TRIM(SUBSTITUTE(VLOOKUP($A25&amp;"*",各都道府県の状況!$A:$I,F$3,FALSE), "※5", ""))), "")</f>
        <v>579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44097</v>
      </c>
      <c r="C26" s="19" t="s">
        <v>36</v>
      </c>
      <c r="D26" s="39">
        <f>IFERROR(INT(TRIM(SUBSTITUTE(VLOOKUP($A26&amp;"*",各都道府県の状況!$A:$I,D$3,FALSE), "※5", ""))), "")</f>
        <v>522</v>
      </c>
      <c r="E26" s="39">
        <f>IFERROR(INT(TRIM(SUBSTITUTE(VLOOKUP($A26&amp;"*",各都道府県の状況!$A:$I,E$3,FALSE), "※5", ""))), "")</f>
        <v>31929</v>
      </c>
      <c r="F26" s="39">
        <f>IFERROR(INT(TRIM(SUBSTITUTE(VLOOKUP($A26&amp;"*",各都道府県の状況!$A:$I,F$3,FALSE), "※5", ""))), "")</f>
        <v>505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16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44097</v>
      </c>
      <c r="C27" s="19" t="s">
        <v>37</v>
      </c>
      <c r="D27" s="39">
        <f>IFERROR(INT(TRIM(SUBSTITUTE(VLOOKUP($A27&amp;"*",各都道府県の状況!$A:$I,D$3,FALSE), "※5", ""))), "")</f>
        <v>5131</v>
      </c>
      <c r="E27" s="39">
        <f>IFERROR(INT(TRIM(SUBSTITUTE(VLOOKUP($A27&amp;"*",各都道府県の状況!$A:$I,E$3,FALSE), "※5", ""))), "")</f>
        <v>69800</v>
      </c>
      <c r="F27" s="39">
        <f>IFERROR(INT(TRIM(SUBSTITUTE(VLOOKUP($A27&amp;"*",各都道府県の状況!$A:$I,F$3,FALSE), "※5", ""))), "")</f>
        <v>4658</v>
      </c>
      <c r="G27" s="39">
        <f>IFERROR(INT(TRIM(SUBSTITUTE(VLOOKUP($A27&amp;"*",各都道府県の状況!$A:$I,G$3,FALSE), "※5", ""))), "")</f>
        <v>81</v>
      </c>
      <c r="H27" s="39">
        <f>IFERROR(INT(TRIM(SUBSTITUTE(VLOOKUP($A27&amp;"*",各都道府県の状況!$A:$I,H$3,FALSE), "※5", ""))), "")</f>
        <v>392</v>
      </c>
      <c r="I27" s="39">
        <f>IFERROR(INT(TRIM(SUBSTITUTE(VLOOKUP($A27&amp;"*",各都道府県の状況!$A:$I,I$3,FALSE), "※5", ""))), "")</f>
        <v>14</v>
      </c>
    </row>
    <row r="28" spans="1:9" x14ac:dyDescent="0.55000000000000004">
      <c r="A28" s="24" t="s">
        <v>252</v>
      </c>
      <c r="B28" s="26">
        <f t="shared" si="0"/>
        <v>44097</v>
      </c>
      <c r="C28" s="28" t="s">
        <v>38</v>
      </c>
      <c r="D28" s="39">
        <f>IFERROR(INT(TRIM(SUBSTITUTE(VLOOKUP($A28&amp;"*",各都道府県の状況!$A:$I,D$3,FALSE), "※5", ""))), "")</f>
        <v>480</v>
      </c>
      <c r="E28" s="39">
        <f>IFERROR(INT(TRIM(SUBSTITUTE(VLOOKUP($A28&amp;"*",各都道府県の状況!$A:$I,E$3,FALSE), "※5", ""))), "")</f>
        <v>11959</v>
      </c>
      <c r="F28" s="39">
        <f>IFERROR(INT(TRIM(SUBSTITUTE(VLOOKUP($A28&amp;"*",各都道府県の状況!$A:$I,F$3,FALSE), "※5", ""))), "")</f>
        <v>394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79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44097</v>
      </c>
      <c r="C29" s="19" t="s">
        <v>39</v>
      </c>
      <c r="D29" s="39">
        <f>IFERROR(INT(TRIM(SUBSTITUTE(VLOOKUP($A29&amp;"*",各都道府県の状況!$A:$I,D$3,FALSE), "※5", ""))), "")</f>
        <v>481</v>
      </c>
      <c r="E29" s="39">
        <f>IFERROR(INT(TRIM(SUBSTITUTE(VLOOKUP($A29&amp;"*",各都道府県の状況!$A:$I,E$3,FALSE), "※5", ""))), "")</f>
        <v>11287</v>
      </c>
      <c r="F29" s="39">
        <f>IFERROR(INT(TRIM(SUBSTITUTE(VLOOKUP($A29&amp;"*",各都道府県の状況!$A:$I,F$3,FALSE), "※5", ""))), "")</f>
        <v>453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44097</v>
      </c>
      <c r="C30" s="19" t="s">
        <v>40</v>
      </c>
      <c r="D30" s="39">
        <f>IFERROR(INT(TRIM(SUBSTITUTE(VLOOKUP($A30&amp;"*",各都道府県の状況!$A:$I,D$3,FALSE), "※5", ""))), "")</f>
        <v>1702</v>
      </c>
      <c r="E30" s="39">
        <f>IFERROR(INT(TRIM(SUBSTITUTE(VLOOKUP($A30&amp;"*",各都道府県の状況!$A:$I,E$3,FALSE), "※5", ""))), "")</f>
        <v>40149</v>
      </c>
      <c r="F30" s="39">
        <f>IFERROR(INT(TRIM(SUBSTITUTE(VLOOKUP($A30&amp;"*",各都道府県の状況!$A:$I,F$3,FALSE), "※5", ""))), "")</f>
        <v>1592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85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44097</v>
      </c>
      <c r="C31" s="19" t="s">
        <v>41</v>
      </c>
      <c r="D31" s="39">
        <f>IFERROR(INT(TRIM(SUBSTITUTE(VLOOKUP($A31&amp;"*",各都道府県の状況!$A:$I,D$3,FALSE), "※5", ""))), "")</f>
        <v>10205</v>
      </c>
      <c r="E31" s="39">
        <f>IFERROR(INT(TRIM(SUBSTITUTE(VLOOKUP($A31&amp;"*",各都道府県の状況!$A:$I,E$3,FALSE), "※5", ""))), "")</f>
        <v>172384</v>
      </c>
      <c r="F31" s="39">
        <f>IFERROR(INT(TRIM(SUBSTITUTE(VLOOKUP($A31&amp;"*",各都道府県の状況!$A:$I,F$3,FALSE), "※5", ""))), "")</f>
        <v>9257</v>
      </c>
      <c r="G31" s="39">
        <f>IFERROR(INT(TRIM(SUBSTITUTE(VLOOKUP($A31&amp;"*",各都道府県の状況!$A:$I,G$3,FALSE), "※5", ""))), "")</f>
        <v>195</v>
      </c>
      <c r="H31" s="39">
        <f>IFERROR(INT(TRIM(SUBSTITUTE(VLOOKUP($A31&amp;"*",各都道府県の状況!$A:$I,H$3,FALSE), "※5", ""))), "")</f>
        <v>744</v>
      </c>
      <c r="I31" s="39">
        <f>IFERROR(INT(TRIM(SUBSTITUTE(VLOOKUP($A31&amp;"*",各都道府県の状況!$A:$I,I$3,FALSE), "※5", ""))), "")</f>
        <v>28</v>
      </c>
    </row>
    <row r="32" spans="1:9" x14ac:dyDescent="0.55000000000000004">
      <c r="A32" s="24" t="s">
        <v>256</v>
      </c>
      <c r="B32" s="27">
        <f t="shared" si="0"/>
        <v>44097</v>
      </c>
      <c r="C32" s="19" t="s">
        <v>42</v>
      </c>
      <c r="D32" s="39">
        <f>IFERROR(INT(TRIM(SUBSTITUTE(VLOOKUP($A32&amp;"*",各都道府県の状況!$A:$I,D$3,FALSE), "※5", ""))), "")</f>
        <v>2615</v>
      </c>
      <c r="E32" s="39">
        <f>IFERROR(INT(TRIM(SUBSTITUTE(VLOOKUP($A32&amp;"*",各都道府県の状況!$A:$I,E$3,FALSE), "※5", ""))), "")</f>
        <v>53368</v>
      </c>
      <c r="F32" s="39">
        <f>IFERROR(INT(TRIM(SUBSTITUTE(VLOOKUP($A32&amp;"*",各都道府県の状況!$A:$I,F$3,FALSE), "※5", ""))), "")</f>
        <v>2452</v>
      </c>
      <c r="G32" s="39">
        <f>IFERROR(INT(TRIM(SUBSTITUTE(VLOOKUP($A32&amp;"*",各都道府県の状況!$A:$I,G$3,FALSE), "※5", ""))), "")</f>
        <v>57</v>
      </c>
      <c r="H32" s="39">
        <f>IFERROR(INT(TRIM(SUBSTITUTE(VLOOKUP($A32&amp;"*",各都道府県の状況!$A:$I,H$3,FALSE), "※5", ""))), "")</f>
        <v>106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44097</v>
      </c>
      <c r="C33" s="19" t="s">
        <v>43</v>
      </c>
      <c r="D33" s="39">
        <f>IFERROR(INT(TRIM(SUBSTITUTE(VLOOKUP($A33&amp;"*",各都道府県の状況!$A:$I,D$3,FALSE), "※5", ""))), "")</f>
        <v>558</v>
      </c>
      <c r="E33" s="39">
        <f>IFERROR(INT(TRIM(SUBSTITUTE(VLOOKUP($A33&amp;"*",各都道府県の状況!$A:$I,E$3,FALSE), "※5", ""))), "")</f>
        <v>19513</v>
      </c>
      <c r="F33" s="39">
        <f>IFERROR(INT(TRIM(SUBSTITUTE(VLOOKUP($A33&amp;"*",各都道府県の状況!$A:$I,F$3,FALSE), "※5", ""))), "")</f>
        <v>531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18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44097</v>
      </c>
      <c r="C34" s="19" t="s">
        <v>44</v>
      </c>
      <c r="D34" s="39">
        <f>IFERROR(INT(TRIM(SUBSTITUTE(VLOOKUP($A34&amp;"*",各都道府県の状況!$A:$I,D$3,FALSE), "※5", ""))), "")</f>
        <v>238</v>
      </c>
      <c r="E34" s="39">
        <f>IFERROR(INT(TRIM(SUBSTITUTE(VLOOKUP($A34&amp;"*",各都道府県の状況!$A:$I,E$3,FALSE), "※5", ""))), "")</f>
        <v>9083</v>
      </c>
      <c r="F34" s="39">
        <f>IFERROR(INT(TRIM(SUBSTITUTE(VLOOKUP($A34&amp;"*",各都道府県の状況!$A:$I,F$3,FALSE), "※5", ""))), "")</f>
        <v>227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44097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5375</v>
      </c>
      <c r="F35" s="39">
        <f>IFERROR(INT(TRIM(SUBSTITUTE(VLOOKUP($A35&amp;"*",各都道府県の状況!$A:$I,F$3,FALSE), "※5", ""))), "")</f>
        <v>23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44097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5320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44097</v>
      </c>
      <c r="C37" s="19" t="s">
        <v>47</v>
      </c>
      <c r="D37" s="39">
        <f>IFERROR(INT(TRIM(SUBSTITUTE(VLOOKUP($A37&amp;"*",各都道府県の状況!$A:$I,D$3,FALSE), "※5", ""))), "")</f>
        <v>148</v>
      </c>
      <c r="E37" s="39">
        <f>IFERROR(INT(TRIM(SUBSTITUTE(VLOOKUP($A37&amp;"*",各都道府県の状況!$A:$I,E$3,FALSE), "※5", ""))), "")</f>
        <v>7861</v>
      </c>
      <c r="F37" s="39">
        <f>IFERROR(INT(TRIM(SUBSTITUTE(VLOOKUP($A37&amp;"*",各都道府県の状況!$A:$I,F$3,FALSE), "※5", ""))), "")</f>
        <v>146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44097</v>
      </c>
      <c r="C38" s="19" t="s">
        <v>48</v>
      </c>
      <c r="D38" s="39">
        <f>IFERROR(INT(TRIM(SUBSTITUTE(VLOOKUP($A38&amp;"*",各都道府県の状況!$A:$I,D$3,FALSE), "※5", ""))), "")</f>
        <v>487</v>
      </c>
      <c r="E38" s="39">
        <f>IFERROR(INT(TRIM(SUBSTITUTE(VLOOKUP($A38&amp;"*",各都道府県の状況!$A:$I,E$3,FALSE), "※5", ""))), "")</f>
        <v>19769</v>
      </c>
      <c r="F38" s="39">
        <f>IFERROR(INT(TRIM(SUBSTITUTE(VLOOKUP($A38&amp;"*",各都道府県の状況!$A:$I,F$3,FALSE), "※5", ""))), "")</f>
        <v>464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44097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9065</v>
      </c>
      <c r="F39" s="39">
        <f>IFERROR(INT(TRIM(SUBSTITUTE(VLOOKUP($A39&amp;"*",各都道府県の状況!$A:$I,F$3,FALSE), "※5", ""))), "")</f>
        <v>184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44097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6794</v>
      </c>
      <c r="F40" s="39">
        <f>IFERROR(INT(TRIM(SUBSTITUTE(VLOOKUP($A40&amp;"*",各都道府県の状況!$A:$I,F$3,FALSE), "※5", ""))), "")</f>
        <v>113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22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44097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10138</v>
      </c>
      <c r="F41" s="39">
        <f>IFERROR(INT(TRIM(SUBSTITUTE(VLOOKUP($A41&amp;"*",各都道府県の状況!$A:$I,F$3,FALSE), "※5", ""))), "")</f>
        <v>82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44097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4002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44097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3405</v>
      </c>
      <c r="F43" s="39">
        <f>IFERROR(INT(TRIM(SUBSTITUTE(VLOOKUP($A43&amp;"*",各都道府県の状況!$A:$I,F$3,FALSE), "※5", ""))), "")</f>
        <v>132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44097</v>
      </c>
      <c r="C44" s="19" t="s">
        <v>53</v>
      </c>
      <c r="D44" s="39">
        <f>IFERROR(INT(TRIM(SUBSTITUTE(VLOOKUP($A44&amp;"*",各都道府県の状況!$A:$I,D$3,FALSE), "※5", ""))), "")</f>
        <v>5006</v>
      </c>
      <c r="E44" s="39">
        <f>IFERROR(INT(TRIM(SUBSTITUTE(VLOOKUP($A44&amp;"*",各都道府県の状況!$A:$I,E$3,FALSE), "※5", ""))), "")</f>
        <v>46705</v>
      </c>
      <c r="F44" s="39">
        <f>IFERROR(INT(TRIM(SUBSTITUTE(VLOOKUP($A44&amp;"*",各都道府県の状況!$A:$I,F$3,FALSE), "※5", ""))), "")</f>
        <v>4740</v>
      </c>
      <c r="G44" s="39">
        <f>IFERROR(INT(TRIM(SUBSTITUTE(VLOOKUP($A44&amp;"*",各都道府県の状況!$A:$I,G$3,FALSE), "※5", ""))), "")</f>
        <v>91</v>
      </c>
      <c r="H44" s="39">
        <f>IFERROR(INT(TRIM(SUBSTITUTE(VLOOKUP($A44&amp;"*",各都道府県の状況!$A:$I,H$3,FALSE), "※5", ""))), "")</f>
        <v>175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44097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5706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44097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17442</v>
      </c>
      <c r="F46" s="39">
        <f>IFERROR(INT(TRIM(SUBSTITUTE(VLOOKUP($A46&amp;"*",各都道府県の状況!$A:$I,F$3,FALSE), "※5", ""))), "")</f>
        <v>230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44097</v>
      </c>
      <c r="C47" s="19" t="s">
        <v>56</v>
      </c>
      <c r="D47" s="39">
        <f>IFERROR(INT(TRIM(SUBSTITUTE(VLOOKUP($A47&amp;"*",各都道府県の状況!$A:$I,D$3,FALSE), "※5", ""))), "")</f>
        <v>571</v>
      </c>
      <c r="E47" s="39">
        <f>IFERROR(INT(TRIM(SUBSTITUTE(VLOOKUP($A47&amp;"*",各都道府県の状況!$A:$I,E$3,FALSE), "※5", ""))), "")</f>
        <v>16092</v>
      </c>
      <c r="F47" s="39">
        <f>IFERROR(INT(TRIM(SUBSTITUTE(VLOOKUP($A47&amp;"*",各都道府県の状況!$A:$I,F$3,FALSE), "※5", ""))), "")</f>
        <v>551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12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44097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15659</v>
      </c>
      <c r="F48" s="39">
        <f>IFERROR(INT(TRIM(SUBSTITUTE(VLOOKUP($A48&amp;"*",各都道府県の状況!$A:$I,F$3,FALSE), "※5", ""))), "")</f>
        <v>152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4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44097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8497</v>
      </c>
      <c r="F49" s="39">
        <f>IFERROR(INT(TRIM(SUBSTITUTE(VLOOKUP($A49&amp;"*",各都道府県の状況!$A:$I,F$3,FALSE), "※5", ""))), "")</f>
        <v>342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44097</v>
      </c>
      <c r="C50" s="19" t="s">
        <v>59</v>
      </c>
      <c r="D50" s="39">
        <f>IFERROR(INT(TRIM(SUBSTITUTE(VLOOKUP($A50&amp;"*",各都道府県の状況!$A:$I,D$3,FALSE), "※5", ""))), "")</f>
        <v>377</v>
      </c>
      <c r="E50" s="39">
        <f>IFERROR(INT(TRIM(SUBSTITUTE(VLOOKUP($A50&amp;"*",各都道府県の状況!$A:$I,E$3,FALSE), "※5", ""))), "")</f>
        <v>17910</v>
      </c>
      <c r="F50" s="39">
        <f>IFERROR(INT(TRIM(SUBSTITUTE(VLOOKUP($A50&amp;"*",各都道府県の状況!$A:$I,F$3,FALSE), "※5", ""))), "")</f>
        <v>370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44097</v>
      </c>
      <c r="C51" s="19" t="s">
        <v>60</v>
      </c>
      <c r="D51" s="39">
        <f>IFERROR(INT(TRIM(SUBSTITUTE(VLOOKUP($A51&amp;"*",各都道府県の状況!$A:$I,D$3,FALSE), "※5", ""))), "")</f>
        <v>2376</v>
      </c>
      <c r="E51" s="39">
        <f>IFERROR(INT(TRIM(SUBSTITUTE(VLOOKUP($A51&amp;"*",各都道府県の状況!$A:$I,E$3,FALSE), "※5", ""))), "")</f>
        <v>36832</v>
      </c>
      <c r="F51" s="39">
        <f>IFERROR(INT(TRIM(SUBSTITUTE(VLOOKUP($A51&amp;"*",各都道府県の状況!$A:$I,F$3,FALSE), "※5", ""))), "")</f>
        <v>2178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157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6" sqref="C6:H52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336</v>
      </c>
      <c r="D4" s="62" t="s">
        <v>337</v>
      </c>
      <c r="E4" s="64" t="s">
        <v>338</v>
      </c>
      <c r="F4" s="65"/>
      <c r="G4" s="52" t="s">
        <v>339</v>
      </c>
      <c r="H4" s="52" t="s">
        <v>340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7" t="s">
        <v>341</v>
      </c>
      <c r="F5" s="48" t="s">
        <v>342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>
        <v>1984</v>
      </c>
      <c r="D6">
        <v>53764</v>
      </c>
      <c r="E6">
        <v>109</v>
      </c>
      <c r="F6">
        <v>1</v>
      </c>
      <c r="G6">
        <v>1768</v>
      </c>
      <c r="H6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>
        <v>35</v>
      </c>
      <c r="D7">
        <v>2296</v>
      </c>
      <c r="E7">
        <v>0</v>
      </c>
      <c r="F7">
        <v>0</v>
      </c>
      <c r="G7">
        <v>34</v>
      </c>
      <c r="H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>
        <v>23</v>
      </c>
      <c r="D8">
        <v>3968</v>
      </c>
      <c r="E8">
        <v>0</v>
      </c>
      <c r="F8">
        <v>0</v>
      </c>
      <c r="G8">
        <v>23</v>
      </c>
      <c r="H8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>
        <v>372</v>
      </c>
      <c r="D9">
        <v>9840</v>
      </c>
      <c r="E9">
        <v>75</v>
      </c>
      <c r="F9">
        <v>0</v>
      </c>
      <c r="G9">
        <v>295</v>
      </c>
      <c r="H9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>
        <v>53</v>
      </c>
      <c r="D10">
        <v>2072</v>
      </c>
      <c r="E10">
        <v>2</v>
      </c>
      <c r="F10">
        <v>0</v>
      </c>
      <c r="G10">
        <v>51</v>
      </c>
      <c r="H10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>
        <v>78</v>
      </c>
      <c r="D11">
        <v>5062</v>
      </c>
      <c r="E11">
        <v>2</v>
      </c>
      <c r="F11">
        <v>1</v>
      </c>
      <c r="G11">
        <v>76</v>
      </c>
      <c r="H11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>
        <v>228</v>
      </c>
      <c r="D12">
        <v>18556</v>
      </c>
      <c r="E12">
        <v>38</v>
      </c>
      <c r="F12">
        <v>2</v>
      </c>
      <c r="G12">
        <v>188</v>
      </c>
      <c r="H12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>
        <v>630</v>
      </c>
      <c r="D13">
        <v>12210</v>
      </c>
      <c r="E13">
        <v>30</v>
      </c>
      <c r="F13">
        <v>5</v>
      </c>
      <c r="G13">
        <v>583</v>
      </c>
      <c r="H13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>
        <v>408</v>
      </c>
      <c r="D14">
        <v>28406</v>
      </c>
      <c r="E14">
        <v>80</v>
      </c>
      <c r="F14">
        <v>1</v>
      </c>
      <c r="G14">
        <v>326</v>
      </c>
      <c r="H1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>
        <v>684</v>
      </c>
      <c r="D15">
        <v>19242</v>
      </c>
      <c r="E15">
        <v>137</v>
      </c>
      <c r="F15">
        <v>0</v>
      </c>
      <c r="G15">
        <v>527</v>
      </c>
      <c r="H1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>
        <v>4474</v>
      </c>
      <c r="D16">
        <v>133413</v>
      </c>
      <c r="E16">
        <v>260</v>
      </c>
      <c r="F16">
        <v>8</v>
      </c>
      <c r="G16">
        <v>4114</v>
      </c>
      <c r="H16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>
        <v>3689</v>
      </c>
      <c r="D17">
        <v>76502</v>
      </c>
      <c r="E17">
        <v>328</v>
      </c>
      <c r="F17">
        <v>6</v>
      </c>
      <c r="G17">
        <v>3293</v>
      </c>
      <c r="H17">
        <v>68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>
        <v>24453</v>
      </c>
      <c r="D18">
        <v>422165</v>
      </c>
      <c r="E18">
        <v>2210</v>
      </c>
      <c r="F18">
        <v>28</v>
      </c>
      <c r="G18">
        <v>21851</v>
      </c>
      <c r="H18">
        <v>392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>
        <v>6452</v>
      </c>
      <c r="D19">
        <v>142882</v>
      </c>
      <c r="E19">
        <v>616</v>
      </c>
      <c r="F19">
        <v>30</v>
      </c>
      <c r="G19">
        <v>5700</v>
      </c>
      <c r="H19">
        <v>136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>
        <v>165</v>
      </c>
      <c r="D20">
        <v>14702</v>
      </c>
      <c r="E20">
        <v>20</v>
      </c>
      <c r="F20">
        <v>1</v>
      </c>
      <c r="G20">
        <v>145</v>
      </c>
      <c r="H20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>
        <v>410</v>
      </c>
      <c r="D21">
        <v>11616</v>
      </c>
      <c r="E21">
        <v>5</v>
      </c>
      <c r="F21">
        <v>0</v>
      </c>
      <c r="G21">
        <v>380</v>
      </c>
      <c r="H21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>
        <v>761</v>
      </c>
      <c r="D22">
        <v>11892</v>
      </c>
      <c r="E22">
        <v>57</v>
      </c>
      <c r="F22">
        <v>0</v>
      </c>
      <c r="G22">
        <v>658</v>
      </c>
      <c r="H22">
        <v>46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>
        <v>244</v>
      </c>
      <c r="D23">
        <v>9529</v>
      </c>
      <c r="E23">
        <v>8</v>
      </c>
      <c r="F23">
        <v>2</v>
      </c>
      <c r="G23">
        <v>224</v>
      </c>
      <c r="H23">
        <v>10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>
        <v>180</v>
      </c>
      <c r="D24">
        <v>10396</v>
      </c>
      <c r="E24">
        <v>3</v>
      </c>
      <c r="F24">
        <v>1</v>
      </c>
      <c r="G24">
        <v>171</v>
      </c>
      <c r="H24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>
        <v>303</v>
      </c>
      <c r="D25">
        <v>18172</v>
      </c>
      <c r="E25">
        <v>9</v>
      </c>
      <c r="F25">
        <v>0</v>
      </c>
      <c r="G25">
        <v>299</v>
      </c>
      <c r="H2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>
        <v>603</v>
      </c>
      <c r="D26">
        <v>21299</v>
      </c>
      <c r="E26">
        <v>14</v>
      </c>
      <c r="F26">
        <v>1</v>
      </c>
      <c r="G26">
        <v>579</v>
      </c>
      <c r="H26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>
        <v>522</v>
      </c>
      <c r="D27">
        <v>31929</v>
      </c>
      <c r="E27">
        <v>16</v>
      </c>
      <c r="F27">
        <v>1</v>
      </c>
      <c r="G27">
        <v>505</v>
      </c>
      <c r="H27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>
        <v>5131</v>
      </c>
      <c r="D28">
        <v>69800</v>
      </c>
      <c r="E28">
        <v>392</v>
      </c>
      <c r="F28">
        <v>14</v>
      </c>
      <c r="G28">
        <v>4658</v>
      </c>
      <c r="H28">
        <v>81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>
        <v>480</v>
      </c>
      <c r="D29">
        <v>11959</v>
      </c>
      <c r="E29">
        <v>79</v>
      </c>
      <c r="F29">
        <v>5</v>
      </c>
      <c r="G29">
        <v>394</v>
      </c>
      <c r="H29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>
        <v>481</v>
      </c>
      <c r="D30">
        <v>11287</v>
      </c>
      <c r="E30">
        <v>20</v>
      </c>
      <c r="F30">
        <v>0</v>
      </c>
      <c r="G30">
        <v>453</v>
      </c>
      <c r="H30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>
        <v>1702</v>
      </c>
      <c r="D31">
        <v>40149</v>
      </c>
      <c r="E31">
        <v>85</v>
      </c>
      <c r="F31">
        <v>1</v>
      </c>
      <c r="G31">
        <v>1592</v>
      </c>
      <c r="H31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>
        <v>10205</v>
      </c>
      <c r="D32">
        <v>172384</v>
      </c>
      <c r="E32">
        <v>744</v>
      </c>
      <c r="F32">
        <v>28</v>
      </c>
      <c r="G32">
        <v>9257</v>
      </c>
      <c r="H32">
        <v>195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>
        <v>2615</v>
      </c>
      <c r="D33">
        <v>53368</v>
      </c>
      <c r="E33">
        <v>106</v>
      </c>
      <c r="F33">
        <v>8</v>
      </c>
      <c r="G33">
        <v>2452</v>
      </c>
      <c r="H33">
        <v>57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>
        <v>558</v>
      </c>
      <c r="D34">
        <v>19513</v>
      </c>
      <c r="E34">
        <v>18</v>
      </c>
      <c r="F34">
        <v>0</v>
      </c>
      <c r="G34">
        <v>531</v>
      </c>
      <c r="H34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>
        <v>238</v>
      </c>
      <c r="D35">
        <v>9083</v>
      </c>
      <c r="E35">
        <v>4</v>
      </c>
      <c r="F35">
        <v>0</v>
      </c>
      <c r="G35">
        <v>227</v>
      </c>
      <c r="H3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>
        <v>36</v>
      </c>
      <c r="D36">
        <v>5375</v>
      </c>
      <c r="E36">
        <v>13</v>
      </c>
      <c r="F36">
        <v>0</v>
      </c>
      <c r="G36">
        <v>23</v>
      </c>
      <c r="H36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>
        <v>137</v>
      </c>
      <c r="D37">
        <v>5320</v>
      </c>
      <c r="E37">
        <v>0</v>
      </c>
      <c r="F37">
        <v>0</v>
      </c>
      <c r="G37">
        <v>137</v>
      </c>
      <c r="H3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>
        <v>148</v>
      </c>
      <c r="D38">
        <v>7861</v>
      </c>
      <c r="E38">
        <v>1</v>
      </c>
      <c r="F38" t="s">
        <v>343</v>
      </c>
      <c r="G38">
        <v>146</v>
      </c>
      <c r="H38" t="s">
        <v>343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>
        <v>487</v>
      </c>
      <c r="D39">
        <v>19769</v>
      </c>
      <c r="E39">
        <v>20</v>
      </c>
      <c r="F39">
        <v>1</v>
      </c>
      <c r="G39">
        <v>464</v>
      </c>
      <c r="H39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>
        <v>195</v>
      </c>
      <c r="D40">
        <v>9065</v>
      </c>
      <c r="E40">
        <v>9</v>
      </c>
      <c r="F40">
        <v>1</v>
      </c>
      <c r="G40">
        <v>184</v>
      </c>
      <c r="H40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>
        <v>147</v>
      </c>
      <c r="D41">
        <v>6794</v>
      </c>
      <c r="E41">
        <v>22</v>
      </c>
      <c r="F41">
        <v>0</v>
      </c>
      <c r="G41">
        <v>113</v>
      </c>
      <c r="H41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>
        <v>93</v>
      </c>
      <c r="D42">
        <v>10138</v>
      </c>
      <c r="E42">
        <v>9</v>
      </c>
      <c r="F42">
        <v>0</v>
      </c>
      <c r="G42">
        <v>82</v>
      </c>
      <c r="H42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>
        <v>114</v>
      </c>
      <c r="D43">
        <v>4002</v>
      </c>
      <c r="E43">
        <v>0</v>
      </c>
      <c r="F43">
        <v>0</v>
      </c>
      <c r="G43">
        <v>108</v>
      </c>
      <c r="H43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>
        <v>137</v>
      </c>
      <c r="D44">
        <v>3405</v>
      </c>
      <c r="E44">
        <v>1</v>
      </c>
      <c r="F44">
        <v>0</v>
      </c>
      <c r="G44">
        <v>132</v>
      </c>
      <c r="H44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>
        <v>5006</v>
      </c>
      <c r="D45">
        <v>46705</v>
      </c>
      <c r="E45">
        <v>175</v>
      </c>
      <c r="F45">
        <v>12</v>
      </c>
      <c r="G45">
        <v>4740</v>
      </c>
      <c r="H45">
        <v>91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>
        <v>244</v>
      </c>
      <c r="D46">
        <v>5706</v>
      </c>
      <c r="E46">
        <v>2</v>
      </c>
      <c r="F46">
        <v>0</v>
      </c>
      <c r="G46">
        <v>244</v>
      </c>
      <c r="H46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>
        <v>236</v>
      </c>
      <c r="D47">
        <v>17442</v>
      </c>
      <c r="E47">
        <v>3</v>
      </c>
      <c r="F47">
        <v>0</v>
      </c>
      <c r="G47">
        <v>230</v>
      </c>
      <c r="H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>
        <v>571</v>
      </c>
      <c r="D48">
        <v>16092</v>
      </c>
      <c r="E48">
        <v>12</v>
      </c>
      <c r="F48">
        <v>0</v>
      </c>
      <c r="G48">
        <v>551</v>
      </c>
      <c r="H48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>
        <v>158</v>
      </c>
      <c r="D49">
        <v>15659</v>
      </c>
      <c r="E49">
        <v>4</v>
      </c>
      <c r="F49">
        <v>0</v>
      </c>
      <c r="G49">
        <v>152</v>
      </c>
      <c r="H49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>
        <v>344</v>
      </c>
      <c r="D50">
        <v>8497</v>
      </c>
      <c r="E50">
        <v>2</v>
      </c>
      <c r="F50">
        <v>0</v>
      </c>
      <c r="G50">
        <v>342</v>
      </c>
      <c r="H50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>
        <v>377</v>
      </c>
      <c r="D51">
        <v>17910</v>
      </c>
      <c r="E51">
        <v>7</v>
      </c>
      <c r="F51">
        <v>0</v>
      </c>
      <c r="G51">
        <v>370</v>
      </c>
      <c r="H51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>
        <v>2376</v>
      </c>
      <c r="D52">
        <v>36832</v>
      </c>
      <c r="E52">
        <v>157</v>
      </c>
      <c r="F52">
        <v>8</v>
      </c>
      <c r="G52">
        <v>2178</v>
      </c>
      <c r="H52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78847</v>
      </c>
      <c r="D54" s="44">
        <v>1657103</v>
      </c>
      <c r="E54" s="44">
        <v>6125</v>
      </c>
      <c r="F54" s="45">
        <v>165</v>
      </c>
      <c r="G54" s="44">
        <v>71174</v>
      </c>
      <c r="H54" s="44">
        <v>1511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2020-09-24T15:03:03Z</dcterms:modified>
</cp:coreProperties>
</file>