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4034743F-2DE0-4527-8FA5-7E343A4A4C4A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<sst xmlns="http://schemas.openxmlformats.org/spreadsheetml/2006/main" count="17177" uniqueCount="343">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</sst>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 inden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89"/>
  <sheetViews>
    <sheetView zoomScaleNormal="100" workbookViewId="0">
      <pane xSplit="1" ySplit="1" topLeftCell="B678" activePane="bottomRight" state="frozen"/>
      <selection activeCell="A9402" sqref="A9402"/>
      <selection pane="topRight" activeCell="A9402" sqref="A9402"/>
      <selection pane="bottomLeft" activeCell="A9402" sqref="A9402"/>
      <selection pane="bottomRight" activeCell="A690" sqref="A69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401"/>
  <sheetViews>
    <sheetView workbookViewId="0">
      <pane xSplit="1" ySplit="1" topLeftCell="B9400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44108</v>
      </c>
      <c r="B3" s="7" t="s">
        <v>6</v>
      </c>
      <c r="C3" s="7">
        <f>IF(C13="", "", C13)</f>
        <v>84340</v>
      </c>
      <c r="D3" s="7">
        <f>IF(B13="", "", B13)</f>
        <v>1942750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5314</v>
      </c>
      <c r="I3" s="7" t="str">
        <f>IF(I13="", "", I13)</f>
        <v/>
      </c>
      <c r="J3" s="7">
        <f t="shared" ref="J3:L3" si="1">IF(J13="", "", J13)</f>
        <v>133</v>
      </c>
      <c r="K3" s="7" t="str">
        <f t="shared" si="1"/>
        <v/>
      </c>
      <c r="L3" s="7" t="str">
        <f t="shared" si="1"/>
        <v/>
      </c>
      <c r="M3" s="7">
        <f>IF(N13="", "", N13)</f>
        <v>77414</v>
      </c>
      <c r="N3" s="7">
        <f>IF(O13="", "", O13)</f>
        <v>1596</v>
      </c>
    </row>
    <row r="4" spans="1:15" x14ac:dyDescent="0.55000000000000004">
      <c r="A4" s="6">
        <f t="shared" ref="A4:A5" si="2">DATE($B$9, $C$9, $D$9)</f>
        <v>44108</v>
      </c>
      <c r="B4" s="7" t="s">
        <v>7</v>
      </c>
      <c r="C4" s="7">
        <f t="shared" ref="C4:C5" si="3">IF(C14="", "", C14)</f>
        <v>984</v>
      </c>
      <c r="D4" s="7">
        <f t="shared" ref="D4:D5" si="4">IF(B14="", "", B14)</f>
        <v>222552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886</v>
      </c>
      <c r="N4" s="7">
        <f t="shared" si="8"/>
        <v>1</v>
      </c>
    </row>
    <row r="5" spans="1:15" x14ac:dyDescent="0.55000000000000004">
      <c r="A5" s="6">
        <f t="shared" si="2"/>
        <v>44108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10</v>
      </c>
      <c r="D9" s="9">
        <v>4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1942750</v>
      </c>
      <c r="C13" s="9">
        <v>84340</v>
      </c>
      <c r="D13" s="8"/>
      <c r="E13" s="8"/>
      <c r="F13" s="8"/>
      <c r="G13" s="8"/>
      <c r="H13" s="9">
        <v>5314</v>
      </c>
      <c r="I13" s="8"/>
      <c r="J13" s="9">
        <v>133</v>
      </c>
      <c r="K13" s="8"/>
      <c r="L13" s="8"/>
      <c r="M13" s="31">
        <f>F13</f>
        <v>0</v>
      </c>
      <c r="N13" s="9">
        <v>77414</v>
      </c>
      <c r="O13" s="9">
        <v>1596</v>
      </c>
    </row>
    <row r="14" spans="1:15" x14ac:dyDescent="0.55000000000000004">
      <c r="A14" s="7" t="s">
        <v>64</v>
      </c>
      <c r="B14" s="9">
        <v>222552</v>
      </c>
      <c r="C14" s="9">
        <v>984</v>
      </c>
      <c r="D14" s="8"/>
      <c r="E14" s="8"/>
      <c r="F14" s="8"/>
      <c r="G14" s="8"/>
      <c r="H14" s="9">
        <v>97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886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2166131</v>
      </c>
      <c r="C16" s="7">
        <f t="shared" ref="C16:O16" si="13">SUM(C13:C15)</f>
        <v>85339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5411</v>
      </c>
      <c r="I16" s="7">
        <f t="shared" si="13"/>
        <v>0</v>
      </c>
      <c r="J16" s="7">
        <f t="shared" si="13"/>
        <v>133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78315</v>
      </c>
      <c r="O16" s="7">
        <f t="shared" si="13"/>
        <v>1597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B690" sqref="B690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3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44107</v>
      </c>
      <c r="C5" s="28" t="s">
        <v>17</v>
      </c>
      <c r="D5" s="39">
        <f>IFERROR(INT(TRIM(SUBSTITUTE(VLOOKUP($A5&amp;"*",各都道府県の状況!$A:$I,D$3,FALSE), "※5", ""))), "")</f>
        <v>2141</v>
      </c>
      <c r="E5" s="39">
        <f>IFERROR(INT(TRIM(SUBSTITUTE(VLOOKUP($A5&amp;"*",各都道府県の状況!$A:$I,E$3,FALSE), "※5", ""))), "")</f>
        <v>58835</v>
      </c>
      <c r="F5" s="39">
        <f>IFERROR(INT(TRIM(SUBSTITUTE(VLOOKUP($A5&amp;"*",各都道府県の状況!$A:$I,F$3,FALSE), "※5", ""))), "")</f>
        <v>1899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135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44107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2458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44107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4282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44107</v>
      </c>
      <c r="C8" s="19" t="s">
        <v>20</v>
      </c>
      <c r="D8" s="39">
        <f>IFERROR(INT(TRIM(SUBSTITUTE(VLOOKUP($A8&amp;"*",各都道府県の状況!$A:$I,D$3,FALSE), "※5", ""))), "")</f>
        <v>418</v>
      </c>
      <c r="E8" s="39">
        <f>IFERROR(INT(TRIM(SUBSTITUTE(VLOOKUP($A8&amp;"*",各都道府県の状況!$A:$I,E$3,FALSE), "※5", ""))), "")</f>
        <v>10599</v>
      </c>
      <c r="F8" s="39">
        <f>IFERROR(INT(TRIM(SUBSTITUTE(VLOOKUP($A8&amp;"*",各都道府県の状況!$A:$I,F$3,FALSE), "※5", ""))), "")</f>
        <v>372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44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44107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2145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44107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5186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44107</v>
      </c>
      <c r="C11" s="19" t="s">
        <v>62</v>
      </c>
      <c r="D11" s="39">
        <f>IFERROR(INT(TRIM(SUBSTITUTE(VLOOKUP($A11&amp;"*",各都道府県の状況!$A:$I,D$3,FALSE), "※5", ""))), "")</f>
        <v>263</v>
      </c>
      <c r="E11" s="39">
        <f>IFERROR(INT(TRIM(SUBSTITUTE(VLOOKUP($A11&amp;"*",各都道府県の状況!$A:$I,E$3,FALSE), "※5", ""))), "")</f>
        <v>20871</v>
      </c>
      <c r="F11" s="39">
        <f>IFERROR(INT(TRIM(SUBSTITUTE(VLOOKUP($A11&amp;"*",各都道府県の状況!$A:$I,F$3,FALSE), "※5", ""))), "")</f>
        <v>221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44107</v>
      </c>
      <c r="C12" s="19" t="s">
        <v>23</v>
      </c>
      <c r="D12" s="39">
        <f>IFERROR(INT(TRIM(SUBSTITUTE(VLOOKUP($A12&amp;"*",各都道府県の状況!$A:$I,D$3,FALSE), "※5", ""))), "")</f>
        <v>671</v>
      </c>
      <c r="E12" s="39">
        <f>IFERROR(INT(TRIM(SUBSTITUTE(VLOOKUP($A12&amp;"*",各都道府県の状況!$A:$I,E$3,FALSE), "※5", ""))), "")</f>
        <v>12623</v>
      </c>
      <c r="F12" s="39">
        <f>IFERROR(INT(TRIM(SUBSTITUTE(VLOOKUP($A12&amp;"*",各都道府県の状況!$A:$I,F$3,FALSE), "※5", ""))), "")</f>
        <v>609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45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44107</v>
      </c>
      <c r="C13" s="19" t="s">
        <v>24</v>
      </c>
      <c r="D13" s="39">
        <f>IFERROR(INT(TRIM(SUBSTITUTE(VLOOKUP($A13&amp;"*",各都道府県の状況!$A:$I,D$3,FALSE), "※5", ""))), "")</f>
        <v>435</v>
      </c>
      <c r="E13" s="39">
        <f>IFERROR(INT(TRIM(SUBSTITUTE(VLOOKUP($A13&amp;"*",各都道府県の状況!$A:$I,E$3,FALSE), "※5", ""))), "")</f>
        <v>31515</v>
      </c>
      <c r="F13" s="39">
        <f>IFERROR(INT(TRIM(SUBSTITUTE(VLOOKUP($A13&amp;"*",各都道府県の状況!$A:$I,F$3,FALSE), "※5", ""))), "")</f>
        <v>396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44107</v>
      </c>
      <c r="C14" s="19" t="s">
        <v>25</v>
      </c>
      <c r="D14" s="39">
        <f>IFERROR(INT(TRIM(SUBSTITUTE(VLOOKUP($A14&amp;"*",各都道府県の状況!$A:$I,D$3,FALSE), "※5", ""))), "")</f>
        <v>725</v>
      </c>
      <c r="E14" s="39">
        <f>IFERROR(INT(TRIM(SUBSTITUTE(VLOOKUP($A14&amp;"*",各都道府県の状況!$A:$I,E$3,FALSE), "※5", ""))), "")</f>
        <v>22789</v>
      </c>
      <c r="F14" s="39">
        <f>IFERROR(INT(TRIM(SUBSTITUTE(VLOOKUP($A14&amp;"*",各都道府県の状況!$A:$I,F$3,FALSE), "※5", ""))), "")</f>
        <v>664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42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44107</v>
      </c>
      <c r="C15" s="19" t="s">
        <v>26</v>
      </c>
      <c r="D15" s="39">
        <f>IFERROR(INT(TRIM(SUBSTITUTE(VLOOKUP($A15&amp;"*",各都道府県の状況!$A:$I,D$3,FALSE), "※5", ""))), "")</f>
        <v>4765</v>
      </c>
      <c r="E15" s="39">
        <f>IFERROR(INT(TRIM(SUBSTITUTE(VLOOKUP($A15&amp;"*",各都道府県の状況!$A:$I,E$3,FALSE), "※5", ""))), "")</f>
        <v>145483</v>
      </c>
      <c r="F15" s="39">
        <f>IFERROR(INT(TRIM(SUBSTITUTE(VLOOKUP($A15&amp;"*",各都道府県の状況!$A:$I,F$3,FALSE), "※5", ""))), "")</f>
        <v>4347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316</v>
      </c>
      <c r="I15" s="39">
        <f>IFERROR(INT(TRIM(SUBSTITUTE(VLOOKUP($A15&amp;"*",各都道府県の状況!$A:$I,I$3,FALSE), "※5", ""))), "")</f>
        <v>5</v>
      </c>
    </row>
    <row r="16" spans="1:10" x14ac:dyDescent="0.55000000000000004">
      <c r="A16" s="24" t="s">
        <v>240</v>
      </c>
      <c r="B16" s="27">
        <f t="shared" si="0"/>
        <v>44107</v>
      </c>
      <c r="C16" s="19" t="s">
        <v>27</v>
      </c>
      <c r="D16" s="39">
        <f>IFERROR(INT(TRIM(SUBSTITUTE(VLOOKUP($A16&amp;"*",各都道府県の状況!$A:$I,D$3,FALSE), "※5", ""))), "")</f>
        <v>4010</v>
      </c>
      <c r="E16" s="39">
        <f>IFERROR(INT(TRIM(SUBSTITUTE(VLOOKUP($A16&amp;"*",各都道府県の状況!$A:$I,E$3,FALSE), "※5", ""))), "")</f>
        <v>96201</v>
      </c>
      <c r="F16" s="39">
        <f>IFERROR(INT(TRIM(SUBSTITUTE(VLOOKUP($A16&amp;"*",各都道府県の状況!$A:$I,F$3,FALSE), "※5", ""))), "")</f>
        <v>3629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309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44107</v>
      </c>
      <c r="C17" s="19" t="s">
        <v>28</v>
      </c>
      <c r="D17" s="39">
        <f>IFERROR(INT(TRIM(SUBSTITUTE(VLOOKUP($A17&amp;"*",各都道府県の状況!$A:$I,D$3,FALSE), "※5", ""))), "")</f>
        <v>26376</v>
      </c>
      <c r="E17" s="39">
        <f>IFERROR(INT(TRIM(SUBSTITUTE(VLOOKUP($A17&amp;"*",各都道府県の状況!$A:$I,E$3,FALSE), "※5", ""))), "")</f>
        <v>470228</v>
      </c>
      <c r="F17" s="39">
        <f>IFERROR(INT(TRIM(SUBSTITUTE(VLOOKUP($A17&amp;"*",各都道府県の状況!$A:$I,F$3,FALSE), "※5", ""))), "")</f>
        <v>23898</v>
      </c>
      <c r="G17" s="39">
        <f>IFERROR(INT(TRIM(SUBSTITUTE(VLOOKUP($A17&amp;"*",各都道府県の状況!$A:$I,G$3,FALSE), "※5", ""))), "")</f>
        <v>411</v>
      </c>
      <c r="H17" s="39">
        <f>IFERROR(INT(TRIM(SUBSTITUTE(VLOOKUP($A17&amp;"*",各都道府県の状況!$A:$I,H$3,FALSE), "※5", ""))), "")</f>
        <v>2067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44107</v>
      </c>
      <c r="C18" s="19" t="s">
        <v>29</v>
      </c>
      <c r="D18" s="39">
        <f>IFERROR(INT(TRIM(SUBSTITUTE(VLOOKUP($A18&amp;"*",各都道府県の状況!$A:$I,D$3,FALSE), "※5", ""))), "")</f>
        <v>7099</v>
      </c>
      <c r="E18" s="39">
        <f>IFERROR(INT(TRIM(SUBSTITUTE(VLOOKUP($A18&amp;"*",各都道府県の状況!$A:$I,E$3,FALSE), "※5", ""))), "")</f>
        <v>156859</v>
      </c>
      <c r="F18" s="39">
        <f>IFERROR(INT(TRIM(SUBSTITUTE(VLOOKUP($A18&amp;"*",各都道府県の状況!$A:$I,F$3,FALSE), "※5", ""))), "")</f>
        <v>6430</v>
      </c>
      <c r="G18" s="39">
        <f>IFERROR(INT(TRIM(SUBSTITUTE(VLOOKUP($A18&amp;"*",各都道府県の状況!$A:$I,G$3,FALSE), "※5", ""))), "")</f>
        <v>143</v>
      </c>
      <c r="H18" s="39">
        <f>IFERROR(INT(TRIM(SUBSTITUTE(VLOOKUP($A18&amp;"*",各都道府県の状況!$A:$I,H$3,FALSE), "※5", ""))), "")</f>
        <v>526</v>
      </c>
      <c r="I18" s="39">
        <f>IFERROR(INT(TRIM(SUBSTITUTE(VLOOKUP($A18&amp;"*",各都道府県の状況!$A:$I,I$3,FALSE), "※5", ""))), "")</f>
        <v>16</v>
      </c>
    </row>
    <row r="19" spans="1:9" x14ac:dyDescent="0.55000000000000004">
      <c r="A19" s="24" t="s">
        <v>243</v>
      </c>
      <c r="B19" s="27">
        <f t="shared" si="0"/>
        <v>44107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15645</v>
      </c>
      <c r="F19" s="39">
        <f>IFERROR(INT(TRIM(SUBSTITUTE(VLOOKUP($A19&amp;"*",各都道府県の状況!$A:$I,F$3,FALSE), "※5", ""))), "")</f>
        <v>164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44107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12509</v>
      </c>
      <c r="F20" s="39">
        <f>IFERROR(INT(TRIM(SUBSTITUTE(VLOOKUP($A20&amp;"*",各都道府県の状況!$A:$I,F$3,FALSE), "※5", ""))), "")</f>
        <v>385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44107</v>
      </c>
      <c r="C21" s="19" t="s">
        <v>31</v>
      </c>
      <c r="D21" s="39">
        <f>IFERROR(INT(TRIM(SUBSTITUTE(VLOOKUP($A21&amp;"*",各都道府県の状況!$A:$I,D$3,FALSE), "※5", ""))), "")</f>
        <v>777</v>
      </c>
      <c r="E21" s="39">
        <f>IFERROR(INT(TRIM(SUBSTITUTE(VLOOKUP($A21&amp;"*",各都道府県の状況!$A:$I,E$3,FALSE), "※5", ""))), "")</f>
        <v>13505</v>
      </c>
      <c r="F21" s="39">
        <f>IFERROR(INT(TRIM(SUBSTITUTE(VLOOKUP($A21&amp;"*",各都道府県の状況!$A:$I,F$3,FALSE), "※5", ""))), "")</f>
        <v>694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44107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9869</v>
      </c>
      <c r="F22" s="39">
        <f>IFERROR(INT(TRIM(SUBSTITUTE(VLOOKUP($A22&amp;"*",各都道府県の状況!$A:$I,F$3,FALSE), "※5", ""))), "")</f>
        <v>231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44107</v>
      </c>
      <c r="C23" s="19" t="s">
        <v>33</v>
      </c>
      <c r="D23" s="39">
        <f>IFERROR(INT(TRIM(SUBSTITUTE(VLOOKUP($A23&amp;"*",各都道府県の状況!$A:$I,D$3,FALSE), "※5", ""))), "")</f>
        <v>193</v>
      </c>
      <c r="E23" s="39">
        <f>IFERROR(INT(TRIM(SUBSTITUTE(VLOOKUP($A23&amp;"*",各都道府県の状況!$A:$I,E$3,FALSE), "※5", ""))), "")</f>
        <v>10748</v>
      </c>
      <c r="F23" s="39">
        <f>IFERROR(INT(TRIM(SUBSTITUTE(VLOOKUP($A23&amp;"*",各都道府県の状況!$A:$I,F$3,FALSE), "※5", ""))), "")</f>
        <v>173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14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44107</v>
      </c>
      <c r="C24" s="19" t="s">
        <v>34</v>
      </c>
      <c r="D24" s="39">
        <f>IFERROR(INT(TRIM(SUBSTITUTE(VLOOKUP($A24&amp;"*",各都道府県の状況!$A:$I,D$3,FALSE), "※5", ""))), "")</f>
        <v>312</v>
      </c>
      <c r="E24" s="39">
        <f>IFERROR(INT(TRIM(SUBSTITUTE(VLOOKUP($A24&amp;"*",各都道府県の状況!$A:$I,E$3,FALSE), "※5", ""))), "")</f>
        <v>19157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44107</v>
      </c>
      <c r="C25" s="19" t="s">
        <v>35</v>
      </c>
      <c r="D25" s="39">
        <f>IFERROR(INT(TRIM(SUBSTITUTE(VLOOKUP($A25&amp;"*",各都道府県の状況!$A:$I,D$3,FALSE), "※5", ""))), "")</f>
        <v>627</v>
      </c>
      <c r="E25" s="39">
        <f>IFERROR(INT(TRIM(SUBSTITUTE(VLOOKUP($A25&amp;"*",各都道府県の状況!$A:$I,E$3,FALSE), "※5", ""))), "")</f>
        <v>23106</v>
      </c>
      <c r="F25" s="39">
        <f>IFERROR(INT(TRIM(SUBSTITUTE(VLOOKUP($A25&amp;"*",各都道府県の状況!$A:$I,F$3,FALSE), "※5", ""))), "")</f>
        <v>593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44107</v>
      </c>
      <c r="C26" s="19" t="s">
        <v>36</v>
      </c>
      <c r="D26" s="39">
        <f>IFERROR(INT(TRIM(SUBSTITUTE(VLOOKUP($A26&amp;"*",各都道府県の状況!$A:$I,D$3,FALSE), "※5", ""))), "")</f>
        <v>551</v>
      </c>
      <c r="E26" s="39">
        <f>IFERROR(INT(TRIM(SUBSTITUTE(VLOOKUP($A26&amp;"*",各都道府県の状況!$A:$I,E$3,FALSE), "※5", ""))), "")</f>
        <v>34985</v>
      </c>
      <c r="F26" s="39">
        <f>IFERROR(INT(TRIM(SUBSTITUTE(VLOOKUP($A26&amp;"*",各都道府県の状況!$A:$I,F$3,FALSE), "※5", ""))), "")</f>
        <v>520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44107</v>
      </c>
      <c r="C27" s="19" t="s">
        <v>37</v>
      </c>
      <c r="D27" s="39">
        <f>IFERROR(INT(TRIM(SUBSTITUTE(VLOOKUP($A27&amp;"*",各都道府県の状況!$A:$I,D$3,FALSE), "※5", ""))), "")</f>
        <v>5403</v>
      </c>
      <c r="E27" s="39">
        <f>IFERROR(INT(TRIM(SUBSTITUTE(VLOOKUP($A27&amp;"*",各都道府県の状況!$A:$I,E$3,FALSE), "※5", ""))), "")</f>
        <v>78742</v>
      </c>
      <c r="F27" s="39">
        <f>IFERROR(INT(TRIM(SUBSTITUTE(VLOOKUP($A27&amp;"*",各都道府県の状況!$A:$I,F$3,FALSE), "※5", ""))), "")</f>
        <v>4984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333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44107</v>
      </c>
      <c r="C28" s="28" t="s">
        <v>38</v>
      </c>
      <c r="D28" s="39">
        <f>IFERROR(INT(TRIM(SUBSTITUTE(VLOOKUP($A28&amp;"*",各都道府県の状況!$A:$I,D$3,FALSE), "※5", ""))), "")</f>
        <v>525</v>
      </c>
      <c r="E28" s="39">
        <f>IFERROR(INT(TRIM(SUBSTITUTE(VLOOKUP($A28&amp;"*",各都道府県の状況!$A:$I,E$3,FALSE), "※5", ""))), "")</f>
        <v>13034</v>
      </c>
      <c r="F28" s="39">
        <f>IFERROR(INT(TRIM(SUBSTITUTE(VLOOKUP($A28&amp;"*",各都道府県の状況!$A:$I,F$3,FALSE), "※5", ""))), "")</f>
        <v>449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69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44107</v>
      </c>
      <c r="C29" s="19" t="s">
        <v>39</v>
      </c>
      <c r="D29" s="39">
        <f>IFERROR(INT(TRIM(SUBSTITUTE(VLOOKUP($A29&amp;"*",各都道府県の状況!$A:$I,D$3,FALSE), "※5", ""))), "")</f>
        <v>503</v>
      </c>
      <c r="E29" s="39">
        <f>IFERROR(INT(TRIM(SUBSTITUTE(VLOOKUP($A29&amp;"*",各都道府県の状況!$A:$I,E$3,FALSE), "※5", ""))), "")</f>
        <v>12139</v>
      </c>
      <c r="F29" s="39">
        <f>IFERROR(INT(TRIM(SUBSTITUTE(VLOOKUP($A29&amp;"*",各都道府県の状況!$A:$I,F$3,FALSE), "※5", ""))), "")</f>
        <v>475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44107</v>
      </c>
      <c r="C30" s="19" t="s">
        <v>40</v>
      </c>
      <c r="D30" s="39">
        <f>IFERROR(INT(TRIM(SUBSTITUTE(VLOOKUP($A30&amp;"*",各都道府県の状況!$A:$I,D$3,FALSE), "※5", ""))), "")</f>
        <v>1767</v>
      </c>
      <c r="E30" s="39">
        <f>IFERROR(INT(TRIM(SUBSTITUTE(VLOOKUP($A30&amp;"*",各都道府県の状況!$A:$I,E$3,FALSE), "※5", ""))), "")</f>
        <v>43228</v>
      </c>
      <c r="F30" s="39">
        <f>IFERROR(INT(TRIM(SUBSTITUTE(VLOOKUP($A30&amp;"*",各都道府県の状況!$A:$I,F$3,FALSE), "※5", ""))), "")</f>
        <v>1674</v>
      </c>
      <c r="G30" s="39">
        <f>IFERROR(INT(TRIM(SUBSTITUTE(VLOOKUP($A30&amp;"*",各都道府県の状況!$A:$I,G$3,FALSE), "※5", ""))), "")</f>
        <v>26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44107</v>
      </c>
      <c r="C31" s="19" t="s">
        <v>41</v>
      </c>
      <c r="D31" s="39">
        <f>IFERROR(INT(TRIM(SUBSTITUTE(VLOOKUP($A31&amp;"*",各都道府県の状況!$A:$I,D$3,FALSE), "※5", ""))), "")</f>
        <v>10770</v>
      </c>
      <c r="E31" s="39">
        <f>IFERROR(INT(TRIM(SUBSTITUTE(VLOOKUP($A31&amp;"*",各都道府県の状況!$A:$I,E$3,FALSE), "※5", ""))), "")</f>
        <v>189667</v>
      </c>
      <c r="F31" s="39">
        <f>IFERROR(INT(TRIM(SUBSTITUTE(VLOOKUP($A31&amp;"*",各都道府県の状況!$A:$I,F$3,FALSE), "※5", ""))), "")</f>
        <v>10047</v>
      </c>
      <c r="G31" s="39">
        <f>IFERROR(INT(TRIM(SUBSTITUTE(VLOOKUP($A31&amp;"*",各都道府県の状況!$A:$I,G$3,FALSE), "※5", ""))), "")</f>
        <v>217</v>
      </c>
      <c r="H31" s="39">
        <f>IFERROR(INT(TRIM(SUBSTITUTE(VLOOKUP($A31&amp;"*",各都道府県の状況!$A:$I,H$3,FALSE), "※5", ""))), "")</f>
        <v>498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44107</v>
      </c>
      <c r="C32" s="19" t="s">
        <v>42</v>
      </c>
      <c r="D32" s="39">
        <f>IFERROR(INT(TRIM(SUBSTITUTE(VLOOKUP($A32&amp;"*",各都道府県の状況!$A:$I,D$3,FALSE), "※5", ""))), "")</f>
        <v>2767</v>
      </c>
      <c r="E32" s="39">
        <f>IFERROR(INT(TRIM(SUBSTITUTE(VLOOKUP($A32&amp;"*",各都道府県の状況!$A:$I,E$3,FALSE), "※5", ""))), "")</f>
        <v>57586</v>
      </c>
      <c r="F32" s="39">
        <f>IFERROR(INT(TRIM(SUBSTITUTE(VLOOKUP($A32&amp;"*",各都道府県の状況!$A:$I,F$3,FALSE), "※5", ""))), "")</f>
        <v>2579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129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44107</v>
      </c>
      <c r="C33" s="19" t="s">
        <v>43</v>
      </c>
      <c r="D33" s="39">
        <f>IFERROR(INT(TRIM(SUBSTITUTE(VLOOKUP($A33&amp;"*",各都道府県の状況!$A:$I,D$3,FALSE), "※5", ""))), "")</f>
        <v>580</v>
      </c>
      <c r="E33" s="39">
        <f>IFERROR(INT(TRIM(SUBSTITUTE(VLOOKUP($A33&amp;"*",各都道府県の状況!$A:$I,E$3,FALSE), "※5", ""))), "")</f>
        <v>20885</v>
      </c>
      <c r="F33" s="39">
        <f>IFERROR(INT(TRIM(SUBSTITUTE(VLOOKUP($A33&amp;"*",各都道府県の状況!$A:$I,F$3,FALSE), "※5", ""))), "")</f>
        <v>549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22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44107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9347</v>
      </c>
      <c r="F34" s="39">
        <f>IFERROR(INT(TRIM(SUBSTITUTE(VLOOKUP($A34&amp;"*",各都道府県の状況!$A:$I,F$3,FALSE), "※5", ""))), "")</f>
        <v>231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44107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5493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44107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5820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44107</v>
      </c>
      <c r="C37" s="19" t="s">
        <v>47</v>
      </c>
      <c r="D37" s="39">
        <f>IFERROR(INT(TRIM(SUBSTITUTE(VLOOKUP($A37&amp;"*",各都道府県の状況!$A:$I,D$3,FALSE), "※5", ""))), "")</f>
        <v>158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44107</v>
      </c>
      <c r="C38" s="19" t="s">
        <v>48</v>
      </c>
      <c r="D38" s="39">
        <f>IFERROR(INT(TRIM(SUBSTITUTE(VLOOKUP($A38&amp;"*",各都道府県の状況!$A:$I,D$3,FALSE), "※5", ""))), "")</f>
        <v>597</v>
      </c>
      <c r="E38" s="39">
        <f>IFERROR(INT(TRIM(SUBSTITUTE(VLOOKUP($A38&amp;"*",各都道府県の状況!$A:$I,E$3,FALSE), "※5", ""))), "")</f>
        <v>21121</v>
      </c>
      <c r="F38" s="39">
        <f>IFERROR(INT(TRIM(SUBSTITUTE(VLOOKUP($A38&amp;"*",各都道府県の状況!$A:$I,F$3,FALSE), "※5", ""))), "")</f>
        <v>486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97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44107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10005</v>
      </c>
      <c r="F39" s="39">
        <f>IFERROR(INT(TRIM(SUBSTITUTE(VLOOKUP($A39&amp;"*",各都道府県の状況!$A:$I,F$3,FALSE), "※5", ""))), "")</f>
        <v>193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44107</v>
      </c>
      <c r="C40" s="19" t="s">
        <v>50</v>
      </c>
      <c r="D40" s="39">
        <f>IFERROR(INT(TRIM(SUBSTITUTE(VLOOKUP($A40&amp;"*",各都道府県の状況!$A:$I,D$3,FALSE), "※5", ""))), "")</f>
        <v>148</v>
      </c>
      <c r="E40" s="39">
        <f>IFERROR(INT(TRIM(SUBSTITUTE(VLOOKUP($A40&amp;"*",各都道府県の状況!$A:$I,E$3,FALSE), "※5", ""))), "")</f>
        <v>6961</v>
      </c>
      <c r="F40" s="39">
        <f>IFERROR(INT(TRIM(SUBSTITUTE(VLOOKUP($A40&amp;"*",各都道府県の状況!$A:$I,F$3,FALSE), "※5", ""))), "")</f>
        <v>129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44107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10886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44107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4099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44107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3497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44107</v>
      </c>
      <c r="C44" s="19" t="s">
        <v>53</v>
      </c>
      <c r="D44" s="39">
        <f>IFERROR(INT(TRIM(SUBSTITUTE(VLOOKUP($A44&amp;"*",各都道府県の状況!$A:$I,D$3,FALSE), "※5", ""))), "")</f>
        <v>5054</v>
      </c>
      <c r="E44" s="39">
        <f>IFERROR(INT(TRIM(SUBSTITUTE(VLOOKUP($A44&amp;"*",各都道府県の状況!$A:$I,E$3,FALSE), "※5", ""))), "")</f>
        <v>135250</v>
      </c>
      <c r="F44" s="39">
        <f>IFERROR(INT(TRIM(SUBSTITUTE(VLOOKUP($A44&amp;"*",各都道府県の状況!$A:$I,F$3,FALSE), "※5", ""))), "")</f>
        <v>4881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44107</v>
      </c>
      <c r="C45" s="19" t="s">
        <v>54</v>
      </c>
      <c r="D45" s="39">
        <f>IFERROR(INT(TRIM(SUBSTITUTE(VLOOKUP($A45&amp;"*",各都道府県の状況!$A:$I,D$3,FALSE), "※5", ""))), "")</f>
        <v>246</v>
      </c>
      <c r="E45" s="39">
        <f>IFERROR(INT(TRIM(SUBSTITUTE(VLOOKUP($A45&amp;"*",各都道府県の状況!$A:$I,E$3,FALSE), "※5", ""))), "")</f>
        <v>6154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44107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18873</v>
      </c>
      <c r="F46" s="39">
        <f>IFERROR(INT(TRIM(SUBSTITUTE(VLOOKUP($A46&amp;"*",各都道府県の状況!$A:$I,F$3,FALSE), "※5", ""))), "")</f>
        <v>232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44107</v>
      </c>
      <c r="C47" s="19" t="s">
        <v>56</v>
      </c>
      <c r="D47" s="39">
        <f>IFERROR(INT(TRIM(SUBSTITUTE(VLOOKUP($A47&amp;"*",各都道府県の状況!$A:$I,D$3,FALSE), "※5", ""))), "")</f>
        <v>588</v>
      </c>
      <c r="E47" s="39">
        <f>IFERROR(INT(TRIM(SUBSTITUTE(VLOOKUP($A47&amp;"*",各都道府県の状況!$A:$I,E$3,FALSE), "※5", ""))), "")</f>
        <v>16721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44107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17294</v>
      </c>
      <c r="F48" s="39">
        <f>IFERROR(INT(TRIM(SUBSTITUTE(VLOOKUP($A48&amp;"*",各都道府県の状況!$A:$I,F$3,FALSE), "※5", ""))), "")</f>
        <v>154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44107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8601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44107</v>
      </c>
      <c r="C50" s="19" t="s">
        <v>59</v>
      </c>
      <c r="D50" s="39">
        <f>IFERROR(INT(TRIM(SUBSTITUTE(VLOOKUP($A50&amp;"*",各都道府県の状況!$A:$I,D$3,FALSE), "※5", ""))), "")</f>
        <v>422</v>
      </c>
      <c r="E50" s="39">
        <f>IFERROR(INT(TRIM(SUBSTITUTE(VLOOKUP($A50&amp;"*",各都道府県の状況!$A:$I,E$3,FALSE), "※5", ""))), "")</f>
        <v>19261</v>
      </c>
      <c r="F50" s="39">
        <f>IFERROR(INT(TRIM(SUBSTITUTE(VLOOKUP($A50&amp;"*",各都道府県の状況!$A:$I,F$3,FALSE), "※5", ""))), "")</f>
        <v>379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44107</v>
      </c>
      <c r="C51" s="19" t="s">
        <v>60</v>
      </c>
      <c r="D51" s="39">
        <f>IFERROR(INT(TRIM(SUBSTITUTE(VLOOKUP($A51&amp;"*",各都道府県の状況!$A:$I,D$3,FALSE), "※5", ""))), "")</f>
        <v>2569</v>
      </c>
      <c r="E51" s="39">
        <f>IFERROR(INT(TRIM(SUBSTITUTE(VLOOKUP($A51&amp;"*",各都道府県の状況!$A:$I,E$3,FALSE), "※5", ""))), "")</f>
        <v>40378</v>
      </c>
      <c r="F51" s="39">
        <f>IFERROR(INT(TRIM(SUBSTITUTE(VLOOKUP($A51&amp;"*",各都道府県の状況!$A:$I,F$3,FALSE), "※5", ""))), "")</f>
        <v>2307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219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B690" sqref="B690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335</v>
      </c>
      <c r="D4" s="62" t="s">
        <v>336</v>
      </c>
      <c r="E4" s="64" t="s">
        <v>337</v>
      </c>
      <c r="F4" s="65"/>
      <c r="G4" s="52" t="s">
        <v>338</v>
      </c>
      <c r="H4" s="52" t="s">
        <v>339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4" t="s">
        <v>340</v>
      </c>
      <c r="F5" s="45" t="s">
        <v>341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 s="46">
        <v>2141</v>
      </c>
      <c r="D6" s="46">
        <v>58835</v>
      </c>
      <c r="E6" s="47">
        <v>135</v>
      </c>
      <c r="F6" s="47">
        <v>0</v>
      </c>
      <c r="G6" s="46">
        <v>1899</v>
      </c>
      <c r="H6" s="47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7">
        <v>37</v>
      </c>
      <c r="D7" s="46">
        <v>2458</v>
      </c>
      <c r="E7" s="47">
        <v>2</v>
      </c>
      <c r="F7" s="47">
        <v>0</v>
      </c>
      <c r="G7" s="47">
        <v>34</v>
      </c>
      <c r="H7" s="4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7">
        <v>23</v>
      </c>
      <c r="D8" s="46">
        <v>4282</v>
      </c>
      <c r="E8" s="47">
        <v>0</v>
      </c>
      <c r="F8" s="47">
        <v>0</v>
      </c>
      <c r="G8" s="47">
        <v>23</v>
      </c>
      <c r="H8" s="47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7">
        <v>418</v>
      </c>
      <c r="D9" s="46">
        <v>10599</v>
      </c>
      <c r="E9" s="47">
        <v>44</v>
      </c>
      <c r="F9" s="47">
        <v>1</v>
      </c>
      <c r="G9" s="47">
        <v>372</v>
      </c>
      <c r="H9" s="47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7">
        <v>53</v>
      </c>
      <c r="D10" s="46">
        <v>2145</v>
      </c>
      <c r="E10" s="47">
        <v>0</v>
      </c>
      <c r="F10" s="47">
        <v>0</v>
      </c>
      <c r="G10" s="47">
        <v>53</v>
      </c>
      <c r="H10" s="47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7">
        <v>78</v>
      </c>
      <c r="D11" s="46">
        <v>5186</v>
      </c>
      <c r="E11" s="47">
        <v>1</v>
      </c>
      <c r="F11" s="47">
        <v>0</v>
      </c>
      <c r="G11" s="47">
        <v>77</v>
      </c>
      <c r="H11" s="47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7">
        <v>263</v>
      </c>
      <c r="D12" s="46">
        <v>20871</v>
      </c>
      <c r="E12" s="47">
        <v>39</v>
      </c>
      <c r="F12" s="47">
        <v>3</v>
      </c>
      <c r="G12" s="47">
        <v>221</v>
      </c>
      <c r="H12" s="47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7">
        <v>671</v>
      </c>
      <c r="D13" s="46">
        <v>12623</v>
      </c>
      <c r="E13" s="47">
        <v>45</v>
      </c>
      <c r="F13" s="47">
        <v>4</v>
      </c>
      <c r="G13" s="47">
        <v>609</v>
      </c>
      <c r="H13" s="47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7">
        <v>435</v>
      </c>
      <c r="D14" s="46">
        <v>31515</v>
      </c>
      <c r="E14" s="47">
        <v>38</v>
      </c>
      <c r="F14" s="47">
        <v>0</v>
      </c>
      <c r="G14" s="47">
        <v>396</v>
      </c>
      <c r="H14" s="47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7">
        <v>725</v>
      </c>
      <c r="D15" s="46">
        <v>22789</v>
      </c>
      <c r="E15" s="47">
        <v>42</v>
      </c>
      <c r="F15" s="47">
        <v>2</v>
      </c>
      <c r="G15" s="47">
        <v>664</v>
      </c>
      <c r="H15" s="47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6">
        <v>4765</v>
      </c>
      <c r="D16" s="46">
        <v>145483</v>
      </c>
      <c r="E16" s="47">
        <v>316</v>
      </c>
      <c r="F16" s="47">
        <v>5</v>
      </c>
      <c r="G16" s="46">
        <v>4347</v>
      </c>
      <c r="H16" s="47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6">
        <v>4010</v>
      </c>
      <c r="D17" s="46">
        <v>96201</v>
      </c>
      <c r="E17" s="47">
        <v>309</v>
      </c>
      <c r="F17" s="47">
        <v>10</v>
      </c>
      <c r="G17" s="46">
        <v>3629</v>
      </c>
      <c r="H17" s="47">
        <v>72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6">
        <v>26376</v>
      </c>
      <c r="D18" s="46">
        <v>470228</v>
      </c>
      <c r="E18" s="46">
        <v>2067</v>
      </c>
      <c r="F18" s="47">
        <v>25</v>
      </c>
      <c r="G18" s="46">
        <v>23898</v>
      </c>
      <c r="H18" s="47">
        <v>411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6">
        <v>7099</v>
      </c>
      <c r="D19" s="46">
        <v>156859</v>
      </c>
      <c r="E19" s="47">
        <v>526</v>
      </c>
      <c r="F19" s="47">
        <v>16</v>
      </c>
      <c r="G19" s="46">
        <v>6430</v>
      </c>
      <c r="H19" s="47">
        <v>143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7">
        <v>170</v>
      </c>
      <c r="D20" s="46">
        <v>15645</v>
      </c>
      <c r="E20" s="47">
        <v>6</v>
      </c>
      <c r="F20" s="47">
        <v>0</v>
      </c>
      <c r="G20" s="47">
        <v>164</v>
      </c>
      <c r="H20" s="47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7">
        <v>422</v>
      </c>
      <c r="D21" s="46">
        <v>12509</v>
      </c>
      <c r="E21" s="47">
        <v>11</v>
      </c>
      <c r="F21" s="47">
        <v>1</v>
      </c>
      <c r="G21" s="47">
        <v>385</v>
      </c>
      <c r="H21" s="47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7">
        <v>777</v>
      </c>
      <c r="D22" s="46">
        <v>13505</v>
      </c>
      <c r="E22" s="47">
        <v>36</v>
      </c>
      <c r="F22" s="47">
        <v>0</v>
      </c>
      <c r="G22" s="47">
        <v>694</v>
      </c>
      <c r="H22" s="47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7">
        <v>244</v>
      </c>
      <c r="D23" s="46">
        <v>9869</v>
      </c>
      <c r="E23" s="47">
        <v>0</v>
      </c>
      <c r="F23" s="47">
        <v>0</v>
      </c>
      <c r="G23" s="47">
        <v>231</v>
      </c>
      <c r="H23" s="47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7">
        <v>193</v>
      </c>
      <c r="D24" s="46">
        <v>10748</v>
      </c>
      <c r="E24" s="47">
        <v>14</v>
      </c>
      <c r="F24" s="47">
        <v>1</v>
      </c>
      <c r="G24" s="47">
        <v>173</v>
      </c>
      <c r="H24" s="47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7">
        <v>312</v>
      </c>
      <c r="D25" s="46">
        <v>19157</v>
      </c>
      <c r="E25" s="47">
        <v>10</v>
      </c>
      <c r="F25" s="47">
        <v>0</v>
      </c>
      <c r="G25" s="47">
        <v>307</v>
      </c>
      <c r="H25" s="47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7">
        <v>627</v>
      </c>
      <c r="D26" s="46">
        <v>23106</v>
      </c>
      <c r="E26" s="47">
        <v>24</v>
      </c>
      <c r="F26" s="47">
        <v>2</v>
      </c>
      <c r="G26" s="47">
        <v>593</v>
      </c>
      <c r="H26" s="47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7">
        <v>551</v>
      </c>
      <c r="D27" s="46">
        <v>34985</v>
      </c>
      <c r="E27" s="47">
        <v>29</v>
      </c>
      <c r="F27" s="47">
        <v>1</v>
      </c>
      <c r="G27" s="47">
        <v>520</v>
      </c>
      <c r="H27" s="47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6">
        <v>5403</v>
      </c>
      <c r="D28" s="46">
        <v>78742</v>
      </c>
      <c r="E28" s="47">
        <v>333</v>
      </c>
      <c r="F28" s="47">
        <v>13</v>
      </c>
      <c r="G28" s="46">
        <v>4984</v>
      </c>
      <c r="H28" s="47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7">
        <v>525</v>
      </c>
      <c r="D29" s="46">
        <v>13034</v>
      </c>
      <c r="E29" s="47">
        <v>69</v>
      </c>
      <c r="F29" s="47">
        <v>3</v>
      </c>
      <c r="G29" s="47">
        <v>449</v>
      </c>
      <c r="H29" s="47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7">
        <v>503</v>
      </c>
      <c r="D30" s="46">
        <v>12139</v>
      </c>
      <c r="E30" s="47">
        <v>20</v>
      </c>
      <c r="F30" s="47">
        <v>0</v>
      </c>
      <c r="G30" s="47">
        <v>475</v>
      </c>
      <c r="H30" s="47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6">
        <v>1767</v>
      </c>
      <c r="D31" s="46">
        <v>43228</v>
      </c>
      <c r="E31" s="47">
        <v>67</v>
      </c>
      <c r="F31" s="47">
        <v>3</v>
      </c>
      <c r="G31" s="46">
        <v>1674</v>
      </c>
      <c r="H31" s="47">
        <v>26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6">
        <v>10770</v>
      </c>
      <c r="D32" s="46">
        <v>189667</v>
      </c>
      <c r="E32" s="47">
        <v>498</v>
      </c>
      <c r="F32" s="47">
        <v>22</v>
      </c>
      <c r="G32" s="46">
        <v>10047</v>
      </c>
      <c r="H32" s="47">
        <v>217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6">
        <v>2767</v>
      </c>
      <c r="D33" s="46">
        <v>57586</v>
      </c>
      <c r="E33" s="47">
        <v>129</v>
      </c>
      <c r="F33" s="47">
        <v>8</v>
      </c>
      <c r="G33" s="46">
        <v>2579</v>
      </c>
      <c r="H33" s="47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7">
        <v>580</v>
      </c>
      <c r="D34" s="46">
        <v>20885</v>
      </c>
      <c r="E34" s="47">
        <v>22</v>
      </c>
      <c r="F34" s="47">
        <v>0</v>
      </c>
      <c r="G34" s="47">
        <v>549</v>
      </c>
      <c r="H34" s="47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7">
        <v>242</v>
      </c>
      <c r="D35" s="46">
        <v>9347</v>
      </c>
      <c r="E35" s="47">
        <v>4</v>
      </c>
      <c r="F35" s="47">
        <v>0</v>
      </c>
      <c r="G35" s="47">
        <v>231</v>
      </c>
      <c r="H35" s="47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7">
        <v>36</v>
      </c>
      <c r="D36" s="46">
        <v>5493</v>
      </c>
      <c r="E36" s="47">
        <v>5</v>
      </c>
      <c r="F36" s="47">
        <v>0</v>
      </c>
      <c r="G36" s="47">
        <v>31</v>
      </c>
      <c r="H36" s="47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7">
        <v>140</v>
      </c>
      <c r="D37" s="46">
        <v>5820</v>
      </c>
      <c r="E37" s="47">
        <v>1</v>
      </c>
      <c r="F37" s="47">
        <v>0</v>
      </c>
      <c r="G37" s="47">
        <v>140</v>
      </c>
      <c r="H37" s="4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7">
        <v>158</v>
      </c>
      <c r="D38" s="46">
        <v>8110</v>
      </c>
      <c r="E38" s="47">
        <v>8</v>
      </c>
      <c r="F38" s="48" t="s">
        <v>342</v>
      </c>
      <c r="G38" s="47">
        <v>149</v>
      </c>
      <c r="H38" s="48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7">
        <v>597</v>
      </c>
      <c r="D39" s="46">
        <v>21121</v>
      </c>
      <c r="E39" s="47">
        <v>97</v>
      </c>
      <c r="F39" s="47">
        <v>0</v>
      </c>
      <c r="G39" s="47">
        <v>486</v>
      </c>
      <c r="H39" s="47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7">
        <v>201</v>
      </c>
      <c r="D40" s="46">
        <v>10005</v>
      </c>
      <c r="E40" s="47">
        <v>6</v>
      </c>
      <c r="F40" s="47">
        <v>1</v>
      </c>
      <c r="G40" s="47">
        <v>193</v>
      </c>
      <c r="H40" s="47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7">
        <v>148</v>
      </c>
      <c r="D41" s="46">
        <v>6961</v>
      </c>
      <c r="E41" s="47">
        <v>7</v>
      </c>
      <c r="F41" s="47">
        <v>0</v>
      </c>
      <c r="G41" s="47">
        <v>129</v>
      </c>
      <c r="H41" s="47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7">
        <v>93</v>
      </c>
      <c r="D42" s="46">
        <v>10886</v>
      </c>
      <c r="E42" s="47">
        <v>3</v>
      </c>
      <c r="F42" s="47">
        <v>0</v>
      </c>
      <c r="G42" s="47">
        <v>88</v>
      </c>
      <c r="H42" s="47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7">
        <v>114</v>
      </c>
      <c r="D43" s="46">
        <v>4099</v>
      </c>
      <c r="E43" s="47">
        <v>0</v>
      </c>
      <c r="F43" s="47">
        <v>0</v>
      </c>
      <c r="G43" s="47">
        <v>108</v>
      </c>
      <c r="H43" s="47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7">
        <v>138</v>
      </c>
      <c r="D44" s="46">
        <v>3497</v>
      </c>
      <c r="E44" s="47">
        <v>1</v>
      </c>
      <c r="F44" s="47">
        <v>0</v>
      </c>
      <c r="G44" s="47">
        <v>133</v>
      </c>
      <c r="H44" s="47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6">
        <v>5054</v>
      </c>
      <c r="D45" s="46">
        <v>135250</v>
      </c>
      <c r="E45" s="47">
        <v>74</v>
      </c>
      <c r="F45" s="47">
        <v>6</v>
      </c>
      <c r="G45" s="46">
        <v>4881</v>
      </c>
      <c r="H45" s="47">
        <v>99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7">
        <v>246</v>
      </c>
      <c r="D46" s="46">
        <v>6154</v>
      </c>
      <c r="E46" s="47">
        <v>2</v>
      </c>
      <c r="F46" s="47">
        <v>0</v>
      </c>
      <c r="G46" s="47">
        <v>246</v>
      </c>
      <c r="H46" s="47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7">
        <v>238</v>
      </c>
      <c r="D47" s="46">
        <v>18873</v>
      </c>
      <c r="E47" s="47">
        <v>1</v>
      </c>
      <c r="F47" s="47">
        <v>0</v>
      </c>
      <c r="G47" s="47">
        <v>232</v>
      </c>
      <c r="H47" s="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7">
        <v>588</v>
      </c>
      <c r="D48" s="46">
        <v>16721</v>
      </c>
      <c r="E48" s="47">
        <v>13</v>
      </c>
      <c r="F48" s="47">
        <v>0</v>
      </c>
      <c r="G48" s="47">
        <v>559</v>
      </c>
      <c r="H48" s="47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7">
        <v>158</v>
      </c>
      <c r="D49" s="46">
        <v>17294</v>
      </c>
      <c r="E49" s="47">
        <v>2</v>
      </c>
      <c r="F49" s="47">
        <v>0</v>
      </c>
      <c r="G49" s="47">
        <v>154</v>
      </c>
      <c r="H49" s="47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7">
        <v>344</v>
      </c>
      <c r="D50" s="46">
        <v>8601</v>
      </c>
      <c r="E50" s="47">
        <v>1</v>
      </c>
      <c r="F50" s="47">
        <v>0</v>
      </c>
      <c r="G50" s="47">
        <v>343</v>
      </c>
      <c r="H50" s="47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7">
        <v>422</v>
      </c>
      <c r="D51" s="46">
        <v>19261</v>
      </c>
      <c r="E51" s="47">
        <v>38</v>
      </c>
      <c r="F51" s="47">
        <v>0</v>
      </c>
      <c r="G51" s="47">
        <v>379</v>
      </c>
      <c r="H51" s="47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6">
        <v>2569</v>
      </c>
      <c r="D52" s="46">
        <v>40378</v>
      </c>
      <c r="E52" s="47">
        <v>219</v>
      </c>
      <c r="F52" s="47">
        <v>6</v>
      </c>
      <c r="G52" s="46">
        <v>2307</v>
      </c>
      <c r="H52" s="47">
        <v>47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7">
        <v>149</v>
      </c>
      <c r="D53" s="48" t="s">
        <v>342</v>
      </c>
      <c r="E53" s="47">
        <v>0</v>
      </c>
      <c r="F53" s="48" t="s">
        <v>342</v>
      </c>
      <c r="G53" s="47">
        <v>149</v>
      </c>
      <c r="H53" s="48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6">
        <v>84340</v>
      </c>
      <c r="D54" s="46">
        <v>1942750</v>
      </c>
      <c r="E54" s="46">
        <v>5314</v>
      </c>
      <c r="F54" s="47">
        <v>133</v>
      </c>
      <c r="G54" s="46">
        <v>77414</v>
      </c>
      <c r="H54" s="46">
        <v>1596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2020-10-04T12:48:55Z</dcterms:modified>
</cp:coreProperties>
</file>