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D2B2F671-1FB1-42FF-AC9C-BCEFB80C9A9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<sst xmlns="http://schemas.openxmlformats.org/spreadsheetml/2006/main" count="15521" uniqueCount="343">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</sst>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center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 indent="1"/>
    </xf>
    <xf numFmtId="0" fontId="16" fillId="0" borderId="9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center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17"/>
  <sheetViews>
    <sheetView zoomScaleNormal="100" workbookViewId="0">
      <pane xSplit="1" ySplit="1" topLeftCell="B606" activePane="bottomRight" state="frozen"/>
      <selection activeCell="A8274" sqref="A8274"/>
      <selection pane="topRight" activeCell="A8274" sqref="A8274"/>
      <selection pane="bottomLeft" activeCell="A8274" sqref="A8274"/>
      <selection pane="bottomRight" activeCell="A8274" sqref="A827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273"/>
  <sheetViews>
    <sheetView workbookViewId="0">
      <pane xSplit="1" ySplit="1" topLeftCell="B8263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8274" sqref="A827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44084</v>
      </c>
      <c r="B3" s="7" t="s">
        <v>6</v>
      </c>
      <c r="C3" s="7">
        <f>IF(C13="", "", C13)</f>
        <v>72381</v>
      </c>
      <c r="D3" s="7">
        <f>IF(B13="", "", B13)</f>
        <v>1480613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6839</v>
      </c>
      <c r="I3" s="7" t="str">
        <f>IF(I13="", "", I13)</f>
        <v/>
      </c>
      <c r="J3" s="7">
        <f t="shared" ref="J3:L3" si="1">IF(J13="", "", J13)</f>
        <v>198</v>
      </c>
      <c r="K3" s="7" t="str">
        <f t="shared" si="1"/>
        <v/>
      </c>
      <c r="L3" s="7" t="str">
        <f t="shared" si="1"/>
        <v/>
      </c>
      <c r="M3" s="7">
        <f>IF(N13="", "", N13)</f>
        <v>64116</v>
      </c>
      <c r="N3" s="7">
        <f>IF(O13="", "", O13)</f>
        <v>1405</v>
      </c>
    </row>
    <row r="4" spans="1:15" x14ac:dyDescent="0.55000000000000004">
      <c r="A4" s="6">
        <f t="shared" ref="A4:A5" si="2">DATE($B$9, $C$9, $D$9)</f>
        <v>44084</v>
      </c>
      <c r="B4" s="7" t="s">
        <v>7</v>
      </c>
      <c r="C4" s="7">
        <f t="shared" ref="C4:C5" si="3">IF(C14="", "", C14)</f>
        <v>825</v>
      </c>
      <c r="D4" s="7">
        <f t="shared" ref="D4:D5" si="4">IF(B14="", "", B14)</f>
        <v>180649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120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704</v>
      </c>
      <c r="N4" s="7">
        <f t="shared" si="8"/>
        <v>1</v>
      </c>
    </row>
    <row r="5" spans="1:15" x14ac:dyDescent="0.55000000000000004">
      <c r="A5" s="6">
        <f t="shared" si="2"/>
        <v>44084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9</v>
      </c>
      <c r="D9" s="9">
        <v>10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1480613</v>
      </c>
      <c r="C13" s="9">
        <v>72381</v>
      </c>
      <c r="D13" s="8"/>
      <c r="E13" s="8"/>
      <c r="F13" s="8"/>
      <c r="G13" s="8"/>
      <c r="H13" s="9">
        <v>6839</v>
      </c>
      <c r="I13" s="8"/>
      <c r="J13" s="9">
        <v>198</v>
      </c>
      <c r="K13" s="8"/>
      <c r="L13" s="8"/>
      <c r="M13" s="31">
        <f>F13</f>
        <v>0</v>
      </c>
      <c r="N13" s="9">
        <v>64116</v>
      </c>
      <c r="O13" s="9">
        <v>1405</v>
      </c>
    </row>
    <row r="14" spans="1:15" x14ac:dyDescent="0.55000000000000004">
      <c r="A14" s="7" t="s">
        <v>64</v>
      </c>
      <c r="B14" s="9">
        <v>180649</v>
      </c>
      <c r="C14" s="9">
        <v>825</v>
      </c>
      <c r="D14" s="8"/>
      <c r="E14" s="8"/>
      <c r="F14" s="8"/>
      <c r="G14" s="8"/>
      <c r="H14" s="9">
        <v>120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704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1662091</v>
      </c>
      <c r="C16" s="7">
        <f t="shared" ref="C16:O16" si="13">SUM(C13:C15)</f>
        <v>73221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6959</v>
      </c>
      <c r="I16" s="7">
        <f t="shared" si="13"/>
        <v>0</v>
      </c>
      <c r="J16" s="7">
        <f t="shared" si="13"/>
        <v>198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64835</v>
      </c>
      <c r="O16" s="7">
        <f t="shared" si="13"/>
        <v>1406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9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44083</v>
      </c>
      <c r="C5" s="28" t="s">
        <v>17</v>
      </c>
      <c r="D5" s="39">
        <f>IFERROR(INT(TRIM(SUBSTITUTE(VLOOKUP($A5&amp;"*",各都道府県の状況!$A:$I,D$3,FALSE), "※5", ""))), "")</f>
        <v>1845</v>
      </c>
      <c r="E5" s="39">
        <f>IFERROR(INT(TRIM(SUBSTITUTE(VLOOKUP($A5&amp;"*",各都道府県の状況!$A:$I,E$3,FALSE), "※5", ""))), "")</f>
        <v>47800</v>
      </c>
      <c r="F5" s="39">
        <f>IFERROR(INT(TRIM(SUBSTITUTE(VLOOKUP($A5&amp;"*",各都道府県の状況!$A:$I,F$3,FALSE), "※5", ""))), "")</f>
        <v>1659</v>
      </c>
      <c r="G5" s="39">
        <f>IFERROR(INT(TRIM(SUBSTITUTE(VLOOKUP($A5&amp;"*",各都道府県の状況!$A:$I,G$3,FALSE), "※5", ""))), "")</f>
        <v>105</v>
      </c>
      <c r="H5" s="39">
        <f>IFERROR(INT(TRIM(SUBSTITUTE(VLOOKUP($A5&amp;"*",各都道府県の状況!$A:$I,H$3,FALSE), "※5", ""))), "")</f>
        <v>81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44083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2163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44083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3467</v>
      </c>
      <c r="F7" s="39">
        <f>IFERROR(INT(TRIM(SUBSTITUTE(VLOOKUP($A7&amp;"*",各都道府県の状況!$A:$I,F$3,FALSE), "※5", ""))), "")</f>
        <v>18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5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44083</v>
      </c>
      <c r="C8" s="19" t="s">
        <v>20</v>
      </c>
      <c r="D8" s="39">
        <f>IFERROR(INT(TRIM(SUBSTITUTE(VLOOKUP($A8&amp;"*",各都道府県の状況!$A:$I,D$3,FALSE), "※5", ""))), "")</f>
        <v>256</v>
      </c>
      <c r="E8" s="39">
        <f>IFERROR(INT(TRIM(SUBSTITUTE(VLOOKUP($A8&amp;"*",各都道府県の状況!$A:$I,E$3,FALSE), "※5", ""))), "")</f>
        <v>8452</v>
      </c>
      <c r="F8" s="39">
        <f>IFERROR(INT(TRIM(SUBSTITUTE(VLOOKUP($A8&amp;"*",各都道府県の状況!$A:$I,F$3,FALSE), "※5", ""))), "")</f>
        <v>206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48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44083</v>
      </c>
      <c r="C9" s="19" t="s">
        <v>21</v>
      </c>
      <c r="D9" s="39">
        <f>IFERROR(INT(TRIM(SUBSTITUTE(VLOOKUP($A9&amp;"*",各都道府県の状況!$A:$I,D$3,FALSE), "※5", ""))), "")</f>
        <v>50</v>
      </c>
      <c r="E9" s="39">
        <f>IFERROR(INT(TRIM(SUBSTITUTE(VLOOKUP($A9&amp;"*",各都道府県の状況!$A:$I,E$3,FALSE), "※5", ""))), "")</f>
        <v>1846</v>
      </c>
      <c r="F9" s="39">
        <f>IFERROR(INT(TRIM(SUBSTITUTE(VLOOKUP($A9&amp;"*",各都道府県の状況!$A:$I,F$3,FALSE), "※5", ""))), "")</f>
        <v>48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44083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3137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44083</v>
      </c>
      <c r="C11" s="19" t="s">
        <v>62</v>
      </c>
      <c r="D11" s="39">
        <f>IFERROR(INT(TRIM(SUBSTITUTE(VLOOKUP($A11&amp;"*",各都道府県の状況!$A:$I,D$3,FALSE), "※5", ""))), "")</f>
        <v>186</v>
      </c>
      <c r="E11" s="39">
        <f>IFERROR(INT(TRIM(SUBSTITUTE(VLOOKUP($A11&amp;"*",各都道府県の状況!$A:$I,E$3,FALSE), "※5", ""))), "")</f>
        <v>16269</v>
      </c>
      <c r="F11" s="39">
        <f>IFERROR(INT(TRIM(SUBSTITUTE(VLOOKUP($A11&amp;"*",各都道府県の状況!$A:$I,F$3,FALSE), "※5", ""))), "")</f>
        <v>134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52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44083</v>
      </c>
      <c r="C12" s="19" t="s">
        <v>23</v>
      </c>
      <c r="D12" s="39">
        <f>IFERROR(INT(TRIM(SUBSTITUTE(VLOOKUP($A12&amp;"*",各都道府県の状況!$A:$I,D$3,FALSE), "※5", ""))), "")</f>
        <v>589</v>
      </c>
      <c r="E12" s="39">
        <f>IFERROR(INT(TRIM(SUBSTITUTE(VLOOKUP($A12&amp;"*",各都道府県の状況!$A:$I,E$3,FALSE), "※5", ""))), "")</f>
        <v>11470</v>
      </c>
      <c r="F12" s="39">
        <f>IFERROR(INT(TRIM(SUBSTITUTE(VLOOKUP($A12&amp;"*",各都道府県の状況!$A:$I,F$3,FALSE), "※5", ""))), "")</f>
        <v>523</v>
      </c>
      <c r="G12" s="39">
        <f>IFERROR(INT(TRIM(SUBSTITUTE(VLOOKUP($A12&amp;"*",各都道府県の状況!$A:$I,G$3,FALSE), "※5", ""))), "")</f>
        <v>14</v>
      </c>
      <c r="H12" s="39">
        <f>IFERROR(INT(TRIM(SUBSTITUTE(VLOOKUP($A12&amp;"*",各都道府県の状況!$A:$I,H$3,FALSE), "※5", ""))), "")</f>
        <v>52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44083</v>
      </c>
      <c r="C13" s="19" t="s">
        <v>24</v>
      </c>
      <c r="D13" s="39">
        <f>IFERROR(INT(TRIM(SUBSTITUTE(VLOOKUP($A13&amp;"*",各都道府県の状況!$A:$I,D$3,FALSE), "※5", ""))), "")</f>
        <v>319</v>
      </c>
      <c r="E13" s="39">
        <f>IFERROR(INT(TRIM(SUBSTITUTE(VLOOKUP($A13&amp;"*",各都道府県の状況!$A:$I,E$3,FALSE), "※5", ""))), "")</f>
        <v>24584</v>
      </c>
      <c r="F13" s="39">
        <f>IFERROR(INT(TRIM(SUBSTITUTE(VLOOKUP($A13&amp;"*",各都道府県の状況!$A:$I,F$3,FALSE), "※5", ""))), "")</f>
        <v>299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44083</v>
      </c>
      <c r="C14" s="19" t="s">
        <v>25</v>
      </c>
      <c r="D14" s="39">
        <f>IFERROR(INT(TRIM(SUBSTITUTE(VLOOKUP($A14&amp;"*",各都道府県の状況!$A:$I,D$3,FALSE), "※5", ""))), "")</f>
        <v>502</v>
      </c>
      <c r="E14" s="39">
        <f>IFERROR(INT(TRIM(SUBSTITUTE(VLOOKUP($A14&amp;"*",各都道府県の状況!$A:$I,E$3,FALSE), "※5", ""))), "")</f>
        <v>16368</v>
      </c>
      <c r="F14" s="39">
        <f>IFERROR(INT(TRIM(SUBSTITUTE(VLOOKUP($A14&amp;"*",各都道府県の状況!$A:$I,F$3,FALSE), "※5", ""))), "")</f>
        <v>405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73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44083</v>
      </c>
      <c r="C15" s="19" t="s">
        <v>26</v>
      </c>
      <c r="D15" s="39">
        <f>IFERROR(INT(TRIM(SUBSTITUTE(VLOOKUP($A15&amp;"*",各都道府県の状況!$A:$I,D$3,FALSE), "※5", ""))), "")</f>
        <v>4172</v>
      </c>
      <c r="E15" s="39">
        <f>IFERROR(INT(TRIM(SUBSTITUTE(VLOOKUP($A15&amp;"*",各都道府県の状況!$A:$I,E$3,FALSE), "※5", ""))), "")</f>
        <v>120926</v>
      </c>
      <c r="F15" s="39">
        <f>IFERROR(INT(TRIM(SUBSTITUTE(VLOOKUP($A15&amp;"*",各都道府県の状況!$A:$I,F$3,FALSE), "※5", ""))), "")</f>
        <v>3736</v>
      </c>
      <c r="G15" s="39">
        <f>IFERROR(INT(TRIM(SUBSTITUTE(VLOOKUP($A15&amp;"*",各都道府県の状況!$A:$I,G$3,FALSE), "※5", ""))), "")</f>
        <v>95</v>
      </c>
      <c r="H15" s="39">
        <f>IFERROR(INT(TRIM(SUBSTITUTE(VLOOKUP($A15&amp;"*",各都道府県の状況!$A:$I,H$3,FALSE), "※5", ""))), "")</f>
        <v>341</v>
      </c>
      <c r="I15" s="39">
        <f>IFERROR(INT(TRIM(SUBSTITUTE(VLOOKUP($A15&amp;"*",各都道府県の状況!$A:$I,I$3,FALSE), "※5", ""))), "")</f>
        <v>8</v>
      </c>
    </row>
    <row r="16" spans="1:10" x14ac:dyDescent="0.55000000000000004">
      <c r="A16" s="24" t="s">
        <v>240</v>
      </c>
      <c r="B16" s="27">
        <f t="shared" si="0"/>
        <v>44083</v>
      </c>
      <c r="C16" s="19" t="s">
        <v>27</v>
      </c>
      <c r="D16" s="39">
        <f>IFERROR(INT(TRIM(SUBSTITUTE(VLOOKUP($A16&amp;"*",各都道府県の状況!$A:$I,D$3,FALSE), "※5", ""))), "")</f>
        <v>3281</v>
      </c>
      <c r="E16" s="39">
        <f>IFERROR(INT(TRIM(SUBSTITUTE(VLOOKUP($A16&amp;"*",各都道府県の状況!$A:$I,E$3,FALSE), "※5", ""))), "")</f>
        <v>61286</v>
      </c>
      <c r="F16" s="39">
        <f>IFERROR(INT(TRIM(SUBSTITUTE(VLOOKUP($A16&amp;"*",各都道府県の状況!$A:$I,F$3,FALSE), "※5", ""))), "")</f>
        <v>2933</v>
      </c>
      <c r="G16" s="39">
        <f>IFERROR(INT(TRIM(SUBSTITUTE(VLOOKUP($A16&amp;"*",各都道府県の状況!$A:$I,G$3,FALSE), "※5", ""))), "")</f>
        <v>65</v>
      </c>
      <c r="H16" s="39">
        <f>IFERROR(INT(TRIM(SUBSTITUTE(VLOOKUP($A16&amp;"*",各都道府県の状況!$A:$I,H$3,FALSE), "※5", ""))), "")</f>
        <v>283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44083</v>
      </c>
      <c r="C17" s="19" t="s">
        <v>28</v>
      </c>
      <c r="D17" s="39">
        <f>IFERROR(INT(TRIM(SUBSTITUTE(VLOOKUP($A17&amp;"*",各都道府県の状況!$A:$I,D$3,FALSE), "※5", ""))), "")</f>
        <v>22168</v>
      </c>
      <c r="E17" s="39">
        <f>IFERROR(INT(TRIM(SUBSTITUTE(VLOOKUP($A17&amp;"*",各都道府県の状況!$A:$I,E$3,FALSE), "※5", ""))), "")</f>
        <v>366455</v>
      </c>
      <c r="F17" s="39">
        <f>IFERROR(INT(TRIM(SUBSTITUTE(VLOOKUP($A17&amp;"*",各都道府県の状況!$A:$I,F$3,FALSE), "※5", ""))), "")</f>
        <v>19587</v>
      </c>
      <c r="G17" s="39">
        <f>IFERROR(INT(TRIM(SUBSTITUTE(VLOOKUP($A17&amp;"*",各都道府県の状況!$A:$I,G$3,FALSE), "※5", ""))), "")</f>
        <v>379</v>
      </c>
      <c r="H17" s="39">
        <f>IFERROR(INT(TRIM(SUBSTITUTE(VLOOKUP($A17&amp;"*",各都道府県の状況!$A:$I,H$3,FALSE), "※5", ""))), "")</f>
        <v>2202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44083</v>
      </c>
      <c r="C18" s="19" t="s">
        <v>29</v>
      </c>
      <c r="D18" s="39">
        <f>IFERROR(INT(TRIM(SUBSTITUTE(VLOOKUP($A18&amp;"*",各都道府県の状況!$A:$I,D$3,FALSE), "※5", ""))), "")</f>
        <v>5629</v>
      </c>
      <c r="E18" s="39">
        <f>IFERROR(INT(TRIM(SUBSTITUTE(VLOOKUP($A18&amp;"*",各都道府県の状況!$A:$I,E$3,FALSE), "※5", ""))), "")</f>
        <v>125835</v>
      </c>
      <c r="F18" s="39">
        <f>IFERROR(INT(TRIM(SUBSTITUTE(VLOOKUP($A18&amp;"*",各都道府県の状況!$A:$I,F$3,FALSE), "※5", ""))), "")</f>
        <v>4891</v>
      </c>
      <c r="G18" s="39">
        <f>IFERROR(INT(TRIM(SUBSTITUTE(VLOOKUP($A18&amp;"*",各都道府県の状況!$A:$I,G$3,FALSE), "※5", ""))), "")</f>
        <v>126</v>
      </c>
      <c r="H18" s="39">
        <f>IFERROR(INT(TRIM(SUBSTITUTE(VLOOKUP($A18&amp;"*",各都道府県の状況!$A:$I,H$3,FALSE), "※5", ""))), "")</f>
        <v>612</v>
      </c>
      <c r="I18" s="39">
        <f>IFERROR(INT(TRIM(SUBSTITUTE(VLOOKUP($A18&amp;"*",各都道府県の状況!$A:$I,I$3,FALSE), "※5", ""))), "")</f>
        <v>30</v>
      </c>
    </row>
    <row r="19" spans="1:9" x14ac:dyDescent="0.55000000000000004">
      <c r="A19" s="24" t="s">
        <v>243</v>
      </c>
      <c r="B19" s="27">
        <f t="shared" si="0"/>
        <v>44083</v>
      </c>
      <c r="C19" s="19" t="s">
        <v>61</v>
      </c>
      <c r="D19" s="39">
        <f>IFERROR(INT(TRIM(SUBSTITUTE(VLOOKUP($A19&amp;"*",各都道府県の状況!$A:$I,D$3,FALSE), "※5", ""))), "")</f>
        <v>147</v>
      </c>
      <c r="E19" s="39">
        <f>IFERROR(INT(TRIM(SUBSTITUTE(VLOOKUP($A19&amp;"*",各都道府県の状況!$A:$I,E$3,FALSE), "※5", ""))), "")</f>
        <v>13570</v>
      </c>
      <c r="F19" s="39">
        <f>IFERROR(INT(TRIM(SUBSTITUTE(VLOOKUP($A19&amp;"*",各都道府県の状況!$A:$I,F$3,FALSE), "※5", ""))), "")</f>
        <v>140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44083</v>
      </c>
      <c r="C20" s="19" t="s">
        <v>30</v>
      </c>
      <c r="D20" s="39">
        <f>IFERROR(INT(TRIM(SUBSTITUTE(VLOOKUP($A20&amp;"*",各都道府県の状況!$A:$I,D$3,FALSE), "※5", ""))), "")</f>
        <v>409</v>
      </c>
      <c r="E20" s="39">
        <f>IFERROR(INT(TRIM(SUBSTITUTE(VLOOKUP($A20&amp;"*",各都道府県の状況!$A:$I,E$3,FALSE), "※5", ""))), "")</f>
        <v>10458</v>
      </c>
      <c r="F20" s="39">
        <f>IFERROR(INT(TRIM(SUBSTITUTE(VLOOKUP($A20&amp;"*",各都道府県の状況!$A:$I,F$3,FALSE), "※5", ""))), "")</f>
        <v>358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28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44083</v>
      </c>
      <c r="C21" s="19" t="s">
        <v>31</v>
      </c>
      <c r="D21" s="39">
        <f>IFERROR(INT(TRIM(SUBSTITUTE(VLOOKUP($A21&amp;"*",各都道府県の状況!$A:$I,D$3,FALSE), "※5", ""))), "")</f>
        <v>718</v>
      </c>
      <c r="E21" s="39">
        <f>IFERROR(INT(TRIM(SUBSTITUTE(VLOOKUP($A21&amp;"*",各都道府県の状況!$A:$I,E$3,FALSE), "※5", ""))), "")</f>
        <v>10000</v>
      </c>
      <c r="F21" s="39">
        <f>IFERROR(INT(TRIM(SUBSTITUTE(VLOOKUP($A21&amp;"*",各都道府県の状況!$A:$I,F$3,FALSE), "※5", ""))), "")</f>
        <v>570</v>
      </c>
      <c r="G21" s="39">
        <f>IFERROR(INT(TRIM(SUBSTITUTE(VLOOKUP($A21&amp;"*",各都道府県の状況!$A:$I,G$3,FALSE), "※5", ""))), "")</f>
        <v>40</v>
      </c>
      <c r="H21" s="39">
        <f>IFERROR(INT(TRIM(SUBSTITUTE(VLOOKUP($A21&amp;"*",各都道府県の状況!$A:$I,H$3,FALSE), "※5", ""))), "")</f>
        <v>108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44083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9044</v>
      </c>
      <c r="F22" s="39">
        <f>IFERROR(INT(TRIM(SUBSTITUTE(VLOOKUP($A22&amp;"*",各都道府県の状況!$A:$I,F$3,FALSE), "※5", ""))), "")</f>
        <v>184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50</v>
      </c>
      <c r="I22" s="39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24" t="s">
        <v>247</v>
      </c>
      <c r="B23" s="27">
        <f t="shared" si="0"/>
        <v>44083</v>
      </c>
      <c r="C23" s="19" t="s">
        <v>33</v>
      </c>
      <c r="D23" s="39">
        <f>IFERROR(INT(TRIM(SUBSTITUTE(VLOOKUP($A23&amp;"*",各都道府県の状況!$A:$I,D$3,FALSE), "※5", ""))), "")</f>
        <v>178</v>
      </c>
      <c r="E23" s="39">
        <f>IFERROR(INT(TRIM(SUBSTITUTE(VLOOKUP($A23&amp;"*",各都道府県の状況!$A:$I,E$3,FALSE), "※5", ""))), "")</f>
        <v>9890</v>
      </c>
      <c r="F23" s="39">
        <f>IFERROR(INT(TRIM(SUBSTITUTE(VLOOKUP($A23&amp;"*",各都道府県の状況!$A:$I,F$3,FALSE), "※5", ""))), "")</f>
        <v>163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44083</v>
      </c>
      <c r="C24" s="19" t="s">
        <v>34</v>
      </c>
      <c r="D24" s="39">
        <f>IFERROR(INT(TRIM(SUBSTITUTE(VLOOKUP($A24&amp;"*",各都道府県の状況!$A:$I,D$3,FALSE), "※5", ""))), "")</f>
        <v>293</v>
      </c>
      <c r="E24" s="39">
        <f>IFERROR(INT(TRIM(SUBSTITUTE(VLOOKUP($A24&amp;"*",各都道府県の状況!$A:$I,E$3,FALSE), "※5", ""))), "")</f>
        <v>16712</v>
      </c>
      <c r="F24" s="39">
        <f>IFERROR(INT(TRIM(SUBSTITUTE(VLOOKUP($A24&amp;"*",各都道府県の状況!$A:$I,F$3,FALSE), "※5", ""))), "")</f>
        <v>265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33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44083</v>
      </c>
      <c r="C25" s="19" t="s">
        <v>35</v>
      </c>
      <c r="D25" s="39">
        <f>IFERROR(INT(TRIM(SUBSTITUTE(VLOOKUP($A25&amp;"*",各都道府県の状況!$A:$I,D$3,FALSE), "※5", ""))), "")</f>
        <v>568</v>
      </c>
      <c r="E25" s="39">
        <f>IFERROR(INT(TRIM(SUBSTITUTE(VLOOKUP($A25&amp;"*",各都道府県の状況!$A:$I,E$3,FALSE), "※5", ""))), "")</f>
        <v>19278</v>
      </c>
      <c r="F25" s="39">
        <f>IFERROR(INT(TRIM(SUBSTITUTE(VLOOKUP($A25&amp;"*",各都道府県の状況!$A:$I,F$3,FALSE), "※5", ""))), "")</f>
        <v>540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18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44083</v>
      </c>
      <c r="C26" s="19" t="s">
        <v>36</v>
      </c>
      <c r="D26" s="39">
        <f>IFERROR(INT(TRIM(SUBSTITUTE(VLOOKUP($A26&amp;"*",各都道府県の状況!$A:$I,D$3,FALSE), "※5", ""))), "")</f>
        <v>499</v>
      </c>
      <c r="E26" s="39">
        <f>IFERROR(INT(TRIM(SUBSTITUTE(VLOOKUP($A26&amp;"*",各都道府県の状況!$A:$I,E$3,FALSE), "※5", ""))), "")</f>
        <v>28146</v>
      </c>
      <c r="F26" s="39">
        <f>IFERROR(INT(TRIM(SUBSTITUTE(VLOOKUP($A26&amp;"*",各都道府県の状況!$A:$I,F$3,FALSE), "※5", ""))), "")</f>
        <v>469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29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44083</v>
      </c>
      <c r="C27" s="19" t="s">
        <v>37</v>
      </c>
      <c r="D27" s="39">
        <f>IFERROR(INT(TRIM(SUBSTITUTE(VLOOKUP($A27&amp;"*",各都道府県の状況!$A:$I,D$3,FALSE), "※5", ""))), "")</f>
        <v>4730</v>
      </c>
      <c r="E27" s="39">
        <f>IFERROR(INT(TRIM(SUBSTITUTE(VLOOKUP($A27&amp;"*",各都道府県の状況!$A:$I,E$3,FALSE), "※5", ""))), "")</f>
        <v>60130</v>
      </c>
      <c r="F27" s="39">
        <f>IFERROR(INT(TRIM(SUBSTITUTE(VLOOKUP($A27&amp;"*",各都道府県の状況!$A:$I,F$3,FALSE), "※5", ""))), "")</f>
        <v>4212</v>
      </c>
      <c r="G27" s="39">
        <f>IFERROR(INT(TRIM(SUBSTITUTE(VLOOKUP($A27&amp;"*",各都道府県の状況!$A:$I,G$3,FALSE), "※5", ""))), "")</f>
        <v>74</v>
      </c>
      <c r="H27" s="39">
        <f>IFERROR(INT(TRIM(SUBSTITUTE(VLOOKUP($A27&amp;"*",各都道府県の状況!$A:$I,H$3,FALSE), "※5", ""))), "")</f>
        <v>444</v>
      </c>
      <c r="I27" s="39">
        <f>IFERROR(INT(TRIM(SUBSTITUTE(VLOOKUP($A27&amp;"*",各都道府県の状況!$A:$I,I$3,FALSE), "※5", ""))), "")</f>
        <v>17</v>
      </c>
    </row>
    <row r="28" spans="1:9" x14ac:dyDescent="0.55000000000000004">
      <c r="A28" s="24" t="s">
        <v>252</v>
      </c>
      <c r="B28" s="26">
        <f t="shared" si="0"/>
        <v>44083</v>
      </c>
      <c r="C28" s="28" t="s">
        <v>38</v>
      </c>
      <c r="D28" s="39">
        <f>IFERROR(INT(TRIM(SUBSTITUTE(VLOOKUP($A28&amp;"*",各都道府県の状況!$A:$I,D$3,FALSE), "※5", ""))), "")</f>
        <v>443</v>
      </c>
      <c r="E28" s="39">
        <f>IFERROR(INT(TRIM(SUBSTITUTE(VLOOKUP($A28&amp;"*",各都道府県の状況!$A:$I,E$3,FALSE), "※5", ""))), "")</f>
        <v>10854</v>
      </c>
      <c r="F28" s="39">
        <f>IFERROR(INT(TRIM(SUBSTITUTE(VLOOKUP($A28&amp;"*",各都道府県の状況!$A:$I,F$3,FALSE), "※5", ""))), "")</f>
        <v>355</v>
      </c>
      <c r="G28" s="39">
        <f>IFERROR(INT(TRIM(SUBSTITUTE(VLOOKUP($A28&amp;"*",各都道府県の状況!$A:$I,G$3,FALSE), "※5", ""))), "")</f>
        <v>4</v>
      </c>
      <c r="H28" s="39">
        <f>IFERROR(INT(TRIM(SUBSTITUTE(VLOOKUP($A28&amp;"*",各都道府県の状況!$A:$I,H$3,FALSE), "※5", ""))), "")</f>
        <v>84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44083</v>
      </c>
      <c r="C29" s="19" t="s">
        <v>39</v>
      </c>
      <c r="D29" s="39">
        <f>IFERROR(INT(TRIM(SUBSTITUTE(VLOOKUP($A29&amp;"*",各都道府県の状況!$A:$I,D$3,FALSE), "※5", ""))), "")</f>
        <v>466</v>
      </c>
      <c r="E29" s="39">
        <f>IFERROR(INT(TRIM(SUBSTITUTE(VLOOKUP($A29&amp;"*",各都道府県の状況!$A:$I,E$3,FALSE), "※5", ""))), "")</f>
        <v>10221</v>
      </c>
      <c r="F29" s="39">
        <f>IFERROR(INT(TRIM(SUBSTITUTE(VLOOKUP($A29&amp;"*",各都道府県の状況!$A:$I,F$3,FALSE), "※5", ""))), "")</f>
        <v>418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41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44083</v>
      </c>
      <c r="C30" s="19" t="s">
        <v>40</v>
      </c>
      <c r="D30" s="39">
        <f>IFERROR(INT(TRIM(SUBSTITUTE(VLOOKUP($A30&amp;"*",各都道府県の状況!$A:$I,D$3,FALSE), "※5", ""))), "")</f>
        <v>1594</v>
      </c>
      <c r="E30" s="39">
        <f>IFERROR(INT(TRIM(SUBSTITUTE(VLOOKUP($A30&amp;"*",各都道府県の状況!$A:$I,E$3,FALSE), "※5", ""))), "")</f>
        <v>34873</v>
      </c>
      <c r="F30" s="39">
        <f>IFERROR(INT(TRIM(SUBSTITUTE(VLOOKUP($A30&amp;"*",各都道府県の状況!$A:$I,F$3,FALSE), "※5", ""))), "")</f>
        <v>1432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137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44083</v>
      </c>
      <c r="C31" s="19" t="s">
        <v>41</v>
      </c>
      <c r="D31" s="39">
        <f>IFERROR(INT(TRIM(SUBSTITUTE(VLOOKUP($A31&amp;"*",各都道府県の状況!$A:$I,D$3,FALSE), "※5", ""))), "")</f>
        <v>9232</v>
      </c>
      <c r="E31" s="39">
        <f>IFERROR(INT(TRIM(SUBSTITUTE(VLOOKUP($A31&amp;"*",各都道府県の状況!$A:$I,E$3,FALSE), "※5", ""))), "")</f>
        <v>151066</v>
      </c>
      <c r="F31" s="39">
        <f>IFERROR(INT(TRIM(SUBSTITUTE(VLOOKUP($A31&amp;"*",各都道府県の状況!$A:$I,F$3,FALSE), "※5", ""))), "")</f>
        <v>8262</v>
      </c>
      <c r="G31" s="39">
        <f>IFERROR(INT(TRIM(SUBSTITUTE(VLOOKUP($A31&amp;"*",各都道府県の状況!$A:$I,G$3,FALSE), "※5", ""))), "")</f>
        <v>171</v>
      </c>
      <c r="H31" s="39">
        <f>IFERROR(INT(TRIM(SUBSTITUTE(VLOOKUP($A31&amp;"*",各都道府県の状況!$A:$I,H$3,FALSE), "※5", ""))), "")</f>
        <v>791</v>
      </c>
      <c r="I31" s="39">
        <f>IFERROR(INT(TRIM(SUBSTITUTE(VLOOKUP($A31&amp;"*",各都道府県の状況!$A:$I,I$3,FALSE), "※5", ""))), "")</f>
        <v>42</v>
      </c>
    </row>
    <row r="32" spans="1:9" x14ac:dyDescent="0.55000000000000004">
      <c r="A32" s="24" t="s">
        <v>256</v>
      </c>
      <c r="B32" s="27">
        <f t="shared" si="0"/>
        <v>44083</v>
      </c>
      <c r="C32" s="19" t="s">
        <v>42</v>
      </c>
      <c r="D32" s="39">
        <f>IFERROR(INT(TRIM(SUBSTITUTE(VLOOKUP($A32&amp;"*",各都道府県の状況!$A:$I,D$3,FALSE), "※5", ""))), "")</f>
        <v>2378</v>
      </c>
      <c r="E32" s="39">
        <f>IFERROR(INT(TRIM(SUBSTITUTE(VLOOKUP($A32&amp;"*",各都道府県の状況!$A:$I,E$3,FALSE), "※5", ""))), "")</f>
        <v>48018</v>
      </c>
      <c r="F32" s="39">
        <f>IFERROR(INT(TRIM(SUBSTITUTE(VLOOKUP($A32&amp;"*",各都道府県の状況!$A:$I,F$3,FALSE), "※5", ""))), "")</f>
        <v>2206</v>
      </c>
      <c r="G32" s="39">
        <f>IFERROR(INT(TRIM(SUBSTITUTE(VLOOKUP($A32&amp;"*",各都道府県の状況!$A:$I,G$3,FALSE), "※5", ""))), "")</f>
        <v>54</v>
      </c>
      <c r="H32" s="39">
        <f>IFERROR(INT(TRIM(SUBSTITUTE(VLOOKUP($A32&amp;"*",各都道府県の状況!$A:$I,H$3,FALSE), "※5", ""))), "")</f>
        <v>118</v>
      </c>
      <c r="I32" s="39">
        <f>IFERROR(INT(TRIM(SUBSTITUTE(VLOOKUP($A32&amp;"*",各都道府県の状況!$A:$I,I$3,FALSE), "※5", ""))), "")</f>
        <v>12</v>
      </c>
    </row>
    <row r="33" spans="1:9" x14ac:dyDescent="0.55000000000000004">
      <c r="A33" s="24" t="s">
        <v>257</v>
      </c>
      <c r="B33" s="27">
        <f t="shared" si="0"/>
        <v>44083</v>
      </c>
      <c r="C33" s="19" t="s">
        <v>43</v>
      </c>
      <c r="D33" s="39">
        <f>IFERROR(INT(TRIM(SUBSTITUTE(VLOOKUP($A33&amp;"*",各都道府県の状況!$A:$I,D$3,FALSE), "※5", ""))), "")</f>
        <v>540</v>
      </c>
      <c r="E33" s="39">
        <f>IFERROR(INT(TRIM(SUBSTITUTE(VLOOKUP($A33&amp;"*",各都道府県の状況!$A:$I,E$3,FALSE), "※5", ""))), "")</f>
        <v>17993</v>
      </c>
      <c r="F33" s="39">
        <f>IFERROR(INT(TRIM(SUBSTITUTE(VLOOKUP($A33&amp;"*",各都道府県の状況!$A:$I,F$3,FALSE), "※5", ""))), "")</f>
        <v>497</v>
      </c>
      <c r="G33" s="39">
        <f>IFERROR(INT(TRIM(SUBSTITUTE(VLOOKUP($A33&amp;"*",各都道府県の状況!$A:$I,G$3,FALSE), "※5", ""))), "")</f>
        <v>8</v>
      </c>
      <c r="H33" s="39">
        <f>IFERROR(INT(TRIM(SUBSTITUTE(VLOOKUP($A33&amp;"*",各都道府県の状況!$A:$I,H$3,FALSE), "※5", ""))), "")</f>
        <v>35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44083</v>
      </c>
      <c r="C34" s="19" t="s">
        <v>44</v>
      </c>
      <c r="D34" s="39">
        <f>IFERROR(INT(TRIM(SUBSTITUTE(VLOOKUP($A34&amp;"*",各都道府県の状況!$A:$I,D$3,FALSE), "※5", ""))), "")</f>
        <v>235</v>
      </c>
      <c r="E34" s="39">
        <f>IFERROR(INT(TRIM(SUBSTITUTE(VLOOKUP($A34&amp;"*",各都道府県の状況!$A:$I,E$3,FALSE), "※5", ""))), "")</f>
        <v>8839</v>
      </c>
      <c r="F34" s="39">
        <f>IFERROR(INT(TRIM(SUBSTITUTE(VLOOKUP($A34&amp;"*",各都道府県の状況!$A:$I,F$3,FALSE), "※5", ""))), "")</f>
        <v>225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44083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4601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44083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5032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44083</v>
      </c>
      <c r="C37" s="19" t="s">
        <v>47</v>
      </c>
      <c r="D37" s="39">
        <f>IFERROR(INT(TRIM(SUBSTITUTE(VLOOKUP($A37&amp;"*",各都道府県の状況!$A:$I,D$3,FALSE), "※5", ""))), "")</f>
        <v>146</v>
      </c>
      <c r="E37" s="39">
        <f>IFERROR(INT(TRIM(SUBSTITUTE(VLOOKUP($A37&amp;"*",各都道府県の状況!$A:$I,E$3,FALSE), "※5", ""))), "")</f>
        <v>7049</v>
      </c>
      <c r="F37" s="39">
        <f>IFERROR(INT(TRIM(SUBSTITUTE(VLOOKUP($A37&amp;"*",各都道府県の状況!$A:$I,F$3,FALSE), "※5", ""))), "")</f>
        <v>141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44083</v>
      </c>
      <c r="C38" s="19" t="s">
        <v>48</v>
      </c>
      <c r="D38" s="39">
        <f>IFERROR(INT(TRIM(SUBSTITUTE(VLOOKUP($A38&amp;"*",各都道府県の状況!$A:$I,D$3,FALSE), "※5", ""))), "")</f>
        <v>464</v>
      </c>
      <c r="E38" s="39">
        <f>IFERROR(INT(TRIM(SUBSTITUTE(VLOOKUP($A38&amp;"*",各都道府県の状況!$A:$I,E$3,FALSE), "※5", ""))), "")</f>
        <v>18484</v>
      </c>
      <c r="F38" s="39">
        <f>IFERROR(INT(TRIM(SUBSTITUTE(VLOOKUP($A38&amp;"*",各都道府県の状況!$A:$I,F$3,FALSE), "※5", ""))), "")</f>
        <v>449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12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44083</v>
      </c>
      <c r="C39" s="19" t="s">
        <v>49</v>
      </c>
      <c r="D39" s="39">
        <f>IFERROR(INT(TRIM(SUBSTITUTE(VLOOKUP($A39&amp;"*",各都道府県の状況!$A:$I,D$3,FALSE), "※5", ""))), "")</f>
        <v>189</v>
      </c>
      <c r="E39" s="39">
        <f>IFERROR(INT(TRIM(SUBSTITUTE(VLOOKUP($A39&amp;"*",各都道府県の状況!$A:$I,E$3,FALSE), "※5", ""))), "")</f>
        <v>7510</v>
      </c>
      <c r="F39" s="39">
        <f>IFERROR(INT(TRIM(SUBSTITUTE(VLOOKUP($A39&amp;"*",各都道府県の状況!$A:$I,F$3,FALSE), "※5", ""))), "")</f>
        <v>147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41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44083</v>
      </c>
      <c r="C40" s="19" t="s">
        <v>50</v>
      </c>
      <c r="D40" s="39">
        <f>IFERROR(INT(TRIM(SUBSTITUTE(VLOOKUP($A40&amp;"*",各都道府県の状況!$A:$I,D$3,FALSE), "※5", ""))), "")</f>
        <v>146</v>
      </c>
      <c r="E40" s="39">
        <f>IFERROR(INT(TRIM(SUBSTITUTE(VLOOKUP($A40&amp;"*",各都道府県の状況!$A:$I,E$3,FALSE), "※5", ""))), "")</f>
        <v>6460</v>
      </c>
      <c r="F40" s="39">
        <f>IFERROR(INT(TRIM(SUBSTITUTE(VLOOKUP($A40&amp;"*",各都道府県の状況!$A:$I,F$3,FALSE), "※5", ""))), "")</f>
        <v>83</v>
      </c>
      <c r="G40" s="39">
        <f>IFERROR(INT(TRIM(SUBSTITUTE(VLOOKUP($A40&amp;"*",各都道府県の状況!$A:$I,G$3,FALSE), "※5", ""))), "")</f>
        <v>6</v>
      </c>
      <c r="H40" s="39">
        <f>IFERROR(INT(TRIM(SUBSTITUTE(VLOOKUP($A40&amp;"*",各都道府県の状況!$A:$I,H$3,FALSE), "※5", ""))), "")</f>
        <v>52</v>
      </c>
      <c r="I40" s="39">
        <f>IFERROR(INT(TRIM(SUBSTITUTE(VLOOKUP($A40&amp;"*",各都道府県の状況!$A:$I,I$3,FALSE), "※5", ""))), "")</f>
        <v>3</v>
      </c>
    </row>
    <row r="41" spans="1:9" x14ac:dyDescent="0.55000000000000004">
      <c r="A41" s="24" t="s">
        <v>263</v>
      </c>
      <c r="B41" s="27">
        <f t="shared" si="0"/>
        <v>44083</v>
      </c>
      <c r="C41" s="19" t="s">
        <v>51</v>
      </c>
      <c r="D41" s="39">
        <f>IFERROR(INT(TRIM(SUBSTITUTE(VLOOKUP($A41&amp;"*",各都道府県の状況!$A:$I,D$3,FALSE), "※5", ""))), "")</f>
        <v>86</v>
      </c>
      <c r="E41" s="39">
        <f>IFERROR(INT(TRIM(SUBSTITUTE(VLOOKUP($A41&amp;"*",各都道府県の状況!$A:$I,E$3,FALSE), "※5", ""))), "")</f>
        <v>9006</v>
      </c>
      <c r="F41" s="39">
        <f>IFERROR(INT(TRIM(SUBSTITUTE(VLOOKUP($A41&amp;"*",各都道府県の状況!$A:$I,F$3,FALSE), "※5", ""))), "")</f>
        <v>73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44083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3900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44083</v>
      </c>
      <c r="C43" s="19" t="s">
        <v>169</v>
      </c>
      <c r="D43" s="39">
        <f>IFERROR(INT(TRIM(SUBSTITUTE(VLOOKUP($A43&amp;"*",各都道府県の状況!$A:$I,D$3,FALSE), "※5", ""))), "")</f>
        <v>134</v>
      </c>
      <c r="E43" s="39">
        <f>IFERROR(INT(TRIM(SUBSTITUTE(VLOOKUP($A43&amp;"*",各都道府県の状況!$A:$I,E$3,FALSE), "※5", ""))), "")</f>
        <v>3255</v>
      </c>
      <c r="F43" s="39">
        <f>IFERROR(INT(TRIM(SUBSTITUTE(VLOOKUP($A43&amp;"*",各都道府県の状況!$A:$I,F$3,FALSE), "※5", ""))), "")</f>
        <v>124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7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44083</v>
      </c>
      <c r="C44" s="19" t="s">
        <v>53</v>
      </c>
      <c r="D44" s="39">
        <f>IFERROR(INT(TRIM(SUBSTITUTE(VLOOKUP($A44&amp;"*",各都道府県の状況!$A:$I,D$3,FALSE), "※5", ""))), "")</f>
        <v>4845</v>
      </c>
      <c r="E44" s="39">
        <f>IFERROR(INT(TRIM(SUBSTITUTE(VLOOKUP($A44&amp;"*",各都道府県の状況!$A:$I,E$3,FALSE), "※5", ""))), "")</f>
        <v>43331</v>
      </c>
      <c r="F44" s="39">
        <f>IFERROR(INT(TRIM(SUBSTITUTE(VLOOKUP($A44&amp;"*",各都道府県の状況!$A:$I,F$3,FALSE), "※5", ""))), "")</f>
        <v>4145</v>
      </c>
      <c r="G44" s="39">
        <f>IFERROR(INT(TRIM(SUBSTITUTE(VLOOKUP($A44&amp;"*",各都道府県の状況!$A:$I,G$3,FALSE), "※5", ""))), "")</f>
        <v>74</v>
      </c>
      <c r="H44" s="39">
        <f>IFERROR(INT(TRIM(SUBSTITUTE(VLOOKUP($A44&amp;"*",各都道府県の状況!$A:$I,H$3,FALSE), "※5", ""))), "")</f>
        <v>625</v>
      </c>
      <c r="I44" s="39">
        <f>IFERROR(INT(TRIM(SUBSTITUTE(VLOOKUP($A44&amp;"*",各都道府県の状況!$A:$I,I$3,FALSE), "※5", ""))), "")</f>
        <v>17</v>
      </c>
    </row>
    <row r="45" spans="1:9" x14ac:dyDescent="0.55000000000000004">
      <c r="A45" s="24" t="s">
        <v>267</v>
      </c>
      <c r="B45" s="27">
        <f t="shared" si="0"/>
        <v>44083</v>
      </c>
      <c r="C45" s="19" t="s">
        <v>54</v>
      </c>
      <c r="D45" s="39">
        <f>IFERROR(INT(TRIM(SUBSTITUTE(VLOOKUP($A45&amp;"*",各都道府県の状況!$A:$I,D$3,FALSE), "※5", ""))), "")</f>
        <v>242</v>
      </c>
      <c r="E45" s="39">
        <f>IFERROR(INT(TRIM(SUBSTITUTE(VLOOKUP($A45&amp;"*",各都道府県の状況!$A:$I,E$3,FALSE), "※5", ""))), "")</f>
        <v>5358</v>
      </c>
      <c r="F45" s="39">
        <f>IFERROR(INT(TRIM(SUBSTITUTE(VLOOKUP($A45&amp;"*",各都道府県の状況!$A:$I,F$3,FALSE), "※5", ""))), "")</f>
        <v>237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44083</v>
      </c>
      <c r="C46" s="19" t="s">
        <v>55</v>
      </c>
      <c r="D46" s="39">
        <f>IFERROR(INT(TRIM(SUBSTITUTE(VLOOKUP($A46&amp;"*",各都道府県の状況!$A:$I,D$3,FALSE), "※5", ""))), "")</f>
        <v>234</v>
      </c>
      <c r="E46" s="39">
        <f>IFERROR(INT(TRIM(SUBSTITUTE(VLOOKUP($A46&amp;"*",各都道府県の状況!$A:$I,E$3,FALSE), "※5", ""))), "")</f>
        <v>15876</v>
      </c>
      <c r="F46" s="39">
        <f>IFERROR(INT(TRIM(SUBSTITUTE(VLOOKUP($A46&amp;"*",各都道府県の状況!$A:$I,F$3,FALSE), "※5", ""))), "")</f>
        <v>214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18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44083</v>
      </c>
      <c r="C47" s="19" t="s">
        <v>56</v>
      </c>
      <c r="D47" s="39">
        <f>IFERROR(INT(TRIM(SUBSTITUTE(VLOOKUP($A47&amp;"*",各都道府県の状況!$A:$I,D$3,FALSE), "※5", ""))), "")</f>
        <v>554</v>
      </c>
      <c r="E47" s="39">
        <f>IFERROR(INT(TRIM(SUBSTITUTE(VLOOKUP($A47&amp;"*",各都道府県の状況!$A:$I,E$3,FALSE), "※5", ""))), "")</f>
        <v>12477</v>
      </c>
      <c r="F47" s="39">
        <f>IFERROR(INT(TRIM(SUBSTITUTE(VLOOKUP($A47&amp;"*",各都道府県の状況!$A:$I,F$3,FALSE), "※5", ""))), "")</f>
        <v>495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41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44083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13974</v>
      </c>
      <c r="F48" s="39">
        <f>IFERROR(INT(TRIM(SUBSTITUTE(VLOOKUP($A48&amp;"*",各都道府県の状況!$A:$I,F$3,FALSE), "※5", ""))), "")</f>
        <v>138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18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44083</v>
      </c>
      <c r="C49" s="19" t="s">
        <v>58</v>
      </c>
      <c r="D49" s="39">
        <f>IFERROR(INT(TRIM(SUBSTITUTE(VLOOKUP($A49&amp;"*",各都道府県の状況!$A:$I,D$3,FALSE), "※5", ""))), "")</f>
        <v>339</v>
      </c>
      <c r="E49" s="39">
        <f>IFERROR(INT(TRIM(SUBSTITUTE(VLOOKUP($A49&amp;"*",各都道府県の状況!$A:$I,E$3,FALSE), "※5", ""))), "")</f>
        <v>8251</v>
      </c>
      <c r="F49" s="39">
        <f>IFERROR(INT(TRIM(SUBSTITUTE(VLOOKUP($A49&amp;"*",各都道府県の状況!$A:$I,F$3,FALSE), "※5", ""))), "")</f>
        <v>321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18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44083</v>
      </c>
      <c r="C50" s="19" t="s">
        <v>59</v>
      </c>
      <c r="D50" s="39">
        <f>IFERROR(INT(TRIM(SUBSTITUTE(VLOOKUP($A50&amp;"*",各都道府県の状況!$A:$I,D$3,FALSE), "※5", ""))), "")</f>
        <v>371</v>
      </c>
      <c r="E50" s="39">
        <f>IFERROR(INT(TRIM(SUBSTITUTE(VLOOKUP($A50&amp;"*",各都道府県の状況!$A:$I,E$3,FALSE), "※5", ""))), "")</f>
        <v>16872</v>
      </c>
      <c r="F50" s="39">
        <f>IFERROR(INT(TRIM(SUBSTITUTE(VLOOKUP($A50&amp;"*",各都道府県の状況!$A:$I,F$3,FALSE), "※5", ""))), "")</f>
        <v>324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36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44083</v>
      </c>
      <c r="C51" s="19" t="s">
        <v>60</v>
      </c>
      <c r="D51" s="39">
        <f>IFERROR(INT(TRIM(SUBSTITUTE(VLOOKUP($A51&amp;"*",各都道府県の状況!$A:$I,D$3,FALSE), "※5", ""))), "")</f>
        <v>2244</v>
      </c>
      <c r="E51" s="39">
        <f>IFERROR(INT(TRIM(SUBSTITUTE(VLOOKUP($A51&amp;"*",各都道府県の状況!$A:$I,E$3,FALSE), "※5", ""))), "")</f>
        <v>30027</v>
      </c>
      <c r="F51" s="39">
        <f>IFERROR(INT(TRIM(SUBSTITUTE(VLOOKUP($A51&amp;"*",各都道府県の状況!$A:$I,F$3,FALSE), "※5", ""))), "")</f>
        <v>1967</v>
      </c>
      <c r="G51" s="39">
        <f>IFERROR(INT(TRIM(SUBSTITUTE(VLOOKUP($A51&amp;"*",各都道府県の状況!$A:$I,G$3,FALSE), "※5", ""))), "")</f>
        <v>41</v>
      </c>
      <c r="H51" s="39">
        <f>IFERROR(INT(TRIM(SUBSTITUTE(VLOOKUP($A51&amp;"*",各都道府県の状況!$A:$I,H$3,FALSE), "※5", ""))), "")</f>
        <v>240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topLeftCell="A46"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1845</v>
      </c>
      <c r="D6" s="63">
        <v>47800</v>
      </c>
      <c r="E6" s="64">
        <v>81</v>
      </c>
      <c r="F6" s="64">
        <v>2</v>
      </c>
      <c r="G6" s="63">
        <v>1659</v>
      </c>
      <c r="H6" s="64">
        <v>105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2163</v>
      </c>
      <c r="E7" s="64">
        <v>2</v>
      </c>
      <c r="F7" s="64">
        <v>0</v>
      </c>
      <c r="G7" s="64">
        <v>32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23</v>
      </c>
      <c r="D8" s="63">
        <v>3467</v>
      </c>
      <c r="E8" s="64">
        <v>5</v>
      </c>
      <c r="F8" s="64">
        <v>0</v>
      </c>
      <c r="G8" s="64">
        <v>18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256</v>
      </c>
      <c r="D9" s="63">
        <v>8452</v>
      </c>
      <c r="E9" s="64">
        <v>48</v>
      </c>
      <c r="F9" s="64">
        <v>0</v>
      </c>
      <c r="G9" s="64">
        <v>206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50</v>
      </c>
      <c r="D10" s="63">
        <v>1846</v>
      </c>
      <c r="E10" s="64">
        <v>2</v>
      </c>
      <c r="F10" s="64">
        <v>0</v>
      </c>
      <c r="G10" s="64">
        <v>48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3137</v>
      </c>
      <c r="E11" s="64">
        <v>2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186</v>
      </c>
      <c r="D12" s="63">
        <v>16269</v>
      </c>
      <c r="E12" s="64">
        <v>52</v>
      </c>
      <c r="F12" s="64">
        <v>2</v>
      </c>
      <c r="G12" s="64">
        <v>134</v>
      </c>
      <c r="H12" s="64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589</v>
      </c>
      <c r="D13" s="63">
        <v>11470</v>
      </c>
      <c r="E13" s="64">
        <v>52</v>
      </c>
      <c r="F13" s="64">
        <v>3</v>
      </c>
      <c r="G13" s="64">
        <v>523</v>
      </c>
      <c r="H13" s="64">
        <v>14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319</v>
      </c>
      <c r="D14" s="63">
        <v>24584</v>
      </c>
      <c r="E14" s="64">
        <v>19</v>
      </c>
      <c r="F14" s="64">
        <v>1</v>
      </c>
      <c r="G14" s="64">
        <v>299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502</v>
      </c>
      <c r="D15" s="63">
        <v>16368</v>
      </c>
      <c r="E15" s="64">
        <v>73</v>
      </c>
      <c r="F15" s="64">
        <v>0</v>
      </c>
      <c r="G15" s="64">
        <v>405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4172</v>
      </c>
      <c r="D16" s="63">
        <v>120926</v>
      </c>
      <c r="E16" s="64">
        <v>341</v>
      </c>
      <c r="F16" s="64">
        <v>8</v>
      </c>
      <c r="G16" s="63">
        <v>3736</v>
      </c>
      <c r="H16" s="64">
        <v>95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3281</v>
      </c>
      <c r="D17" s="63">
        <v>61286</v>
      </c>
      <c r="E17" s="64">
        <v>283</v>
      </c>
      <c r="F17" s="64">
        <v>8</v>
      </c>
      <c r="G17" s="63">
        <v>2933</v>
      </c>
      <c r="H17" s="64">
        <v>65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22168</v>
      </c>
      <c r="D18" s="63">
        <v>366455</v>
      </c>
      <c r="E18" s="63">
        <v>2202</v>
      </c>
      <c r="F18" s="64">
        <v>24</v>
      </c>
      <c r="G18" s="63">
        <v>19587</v>
      </c>
      <c r="H18" s="64">
        <v>379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5629</v>
      </c>
      <c r="D19" s="63">
        <v>125835</v>
      </c>
      <c r="E19" s="64">
        <v>612</v>
      </c>
      <c r="F19" s="64">
        <v>30</v>
      </c>
      <c r="G19" s="63">
        <v>4891</v>
      </c>
      <c r="H19" s="64">
        <v>126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147</v>
      </c>
      <c r="D20" s="63">
        <v>13570</v>
      </c>
      <c r="E20" s="64">
        <v>7</v>
      </c>
      <c r="F20" s="64">
        <v>1</v>
      </c>
      <c r="G20" s="64">
        <v>140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409</v>
      </c>
      <c r="D21" s="63">
        <v>10458</v>
      </c>
      <c r="E21" s="64">
        <v>28</v>
      </c>
      <c r="F21" s="64">
        <v>1</v>
      </c>
      <c r="G21" s="64">
        <v>358</v>
      </c>
      <c r="H21" s="64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718</v>
      </c>
      <c r="D22" s="63">
        <v>10000</v>
      </c>
      <c r="E22" s="64">
        <v>108</v>
      </c>
      <c r="F22" s="64">
        <v>0</v>
      </c>
      <c r="G22" s="64">
        <v>570</v>
      </c>
      <c r="H22" s="64">
        <v>40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244</v>
      </c>
      <c r="D23" s="63">
        <v>9044</v>
      </c>
      <c r="E23" s="64">
        <v>50</v>
      </c>
      <c r="F23" s="64">
        <v>4</v>
      </c>
      <c r="G23" s="64">
        <v>184</v>
      </c>
      <c r="H23" s="64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178</v>
      </c>
      <c r="D24" s="63">
        <v>9890</v>
      </c>
      <c r="E24" s="64">
        <v>10</v>
      </c>
      <c r="F24" s="64">
        <v>1</v>
      </c>
      <c r="G24" s="64">
        <v>163</v>
      </c>
      <c r="H24" s="64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293</v>
      </c>
      <c r="D25" s="63">
        <v>16712</v>
      </c>
      <c r="E25" s="64">
        <v>33</v>
      </c>
      <c r="F25" s="64">
        <v>0</v>
      </c>
      <c r="G25" s="64">
        <v>265</v>
      </c>
      <c r="H25" s="64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568</v>
      </c>
      <c r="D26" s="63">
        <v>19278</v>
      </c>
      <c r="E26" s="64">
        <v>18</v>
      </c>
      <c r="F26" s="64">
        <v>2</v>
      </c>
      <c r="G26" s="64">
        <v>540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499</v>
      </c>
      <c r="D27" s="63">
        <v>28146</v>
      </c>
      <c r="E27" s="64">
        <v>29</v>
      </c>
      <c r="F27" s="64">
        <v>2</v>
      </c>
      <c r="G27" s="64">
        <v>469</v>
      </c>
      <c r="H27" s="64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4730</v>
      </c>
      <c r="D28" s="63">
        <v>60130</v>
      </c>
      <c r="E28" s="64">
        <v>444</v>
      </c>
      <c r="F28" s="64">
        <v>17</v>
      </c>
      <c r="G28" s="63">
        <v>4212</v>
      </c>
      <c r="H28" s="64">
        <v>74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443</v>
      </c>
      <c r="D29" s="63">
        <v>10854</v>
      </c>
      <c r="E29" s="64">
        <v>84</v>
      </c>
      <c r="F29" s="64">
        <v>2</v>
      </c>
      <c r="G29" s="64">
        <v>355</v>
      </c>
      <c r="H29" s="64">
        <v>4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466</v>
      </c>
      <c r="D30" s="63">
        <v>10221</v>
      </c>
      <c r="E30" s="64">
        <v>41</v>
      </c>
      <c r="F30" s="64">
        <v>1</v>
      </c>
      <c r="G30" s="64">
        <v>418</v>
      </c>
      <c r="H30" s="64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1594</v>
      </c>
      <c r="D31" s="63">
        <v>34873</v>
      </c>
      <c r="E31" s="64">
        <v>137</v>
      </c>
      <c r="F31" s="64">
        <v>3</v>
      </c>
      <c r="G31" s="63">
        <v>1432</v>
      </c>
      <c r="H31" s="64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9232</v>
      </c>
      <c r="D32" s="63">
        <v>151066</v>
      </c>
      <c r="E32" s="64">
        <v>791</v>
      </c>
      <c r="F32" s="64">
        <v>42</v>
      </c>
      <c r="G32" s="63">
        <v>8262</v>
      </c>
      <c r="H32" s="64">
        <v>171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2378</v>
      </c>
      <c r="D33" s="63">
        <v>48018</v>
      </c>
      <c r="E33" s="64">
        <v>118</v>
      </c>
      <c r="F33" s="64">
        <v>12</v>
      </c>
      <c r="G33" s="63">
        <v>2206</v>
      </c>
      <c r="H33" s="64">
        <v>54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540</v>
      </c>
      <c r="D34" s="63">
        <v>17993</v>
      </c>
      <c r="E34" s="64">
        <v>35</v>
      </c>
      <c r="F34" s="64">
        <v>2</v>
      </c>
      <c r="G34" s="64">
        <v>497</v>
      </c>
      <c r="H34" s="64">
        <v>8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235</v>
      </c>
      <c r="D35" s="63">
        <v>8839</v>
      </c>
      <c r="E35" s="64">
        <v>3</v>
      </c>
      <c r="F35" s="64">
        <v>0</v>
      </c>
      <c r="G35" s="64">
        <v>225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22</v>
      </c>
      <c r="D36" s="63">
        <v>4601</v>
      </c>
      <c r="E36" s="64">
        <v>0</v>
      </c>
      <c r="F36" s="64">
        <v>0</v>
      </c>
      <c r="G36" s="64">
        <v>22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5032</v>
      </c>
      <c r="E37" s="64">
        <v>0</v>
      </c>
      <c r="F37" s="64">
        <v>0</v>
      </c>
      <c r="G37" s="64">
        <v>137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146</v>
      </c>
      <c r="D38" s="63">
        <v>7049</v>
      </c>
      <c r="E38" s="64">
        <v>4</v>
      </c>
      <c r="F38" s="65" t="s">
        <v>342</v>
      </c>
      <c r="G38" s="64">
        <v>141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464</v>
      </c>
      <c r="D39" s="63">
        <v>18484</v>
      </c>
      <c r="E39" s="64">
        <v>12</v>
      </c>
      <c r="F39" s="64">
        <v>0</v>
      </c>
      <c r="G39" s="64">
        <v>449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189</v>
      </c>
      <c r="D40" s="63">
        <v>7510</v>
      </c>
      <c r="E40" s="64">
        <v>41</v>
      </c>
      <c r="F40" s="64">
        <v>1</v>
      </c>
      <c r="G40" s="64">
        <v>147</v>
      </c>
      <c r="H40" s="64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146</v>
      </c>
      <c r="D41" s="63">
        <v>6460</v>
      </c>
      <c r="E41" s="64">
        <v>52</v>
      </c>
      <c r="F41" s="64">
        <v>3</v>
      </c>
      <c r="G41" s="64">
        <v>83</v>
      </c>
      <c r="H41" s="64">
        <v>6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86</v>
      </c>
      <c r="D42" s="63">
        <v>9006</v>
      </c>
      <c r="E42" s="64">
        <v>11</v>
      </c>
      <c r="F42" s="64">
        <v>0</v>
      </c>
      <c r="G42" s="64">
        <v>73</v>
      </c>
      <c r="H42" s="64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3900</v>
      </c>
      <c r="E43" s="64">
        <v>1</v>
      </c>
      <c r="F43" s="64">
        <v>0</v>
      </c>
      <c r="G43" s="64">
        <v>107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134</v>
      </c>
      <c r="D44" s="63">
        <v>3255</v>
      </c>
      <c r="E44" s="64">
        <v>7</v>
      </c>
      <c r="F44" s="64">
        <v>1</v>
      </c>
      <c r="G44" s="64">
        <v>124</v>
      </c>
      <c r="H44" s="64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4845</v>
      </c>
      <c r="D45" s="63">
        <v>43331</v>
      </c>
      <c r="E45" s="64">
        <v>625</v>
      </c>
      <c r="F45" s="64">
        <v>17</v>
      </c>
      <c r="G45" s="63">
        <v>4145</v>
      </c>
      <c r="H45" s="64">
        <v>74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242</v>
      </c>
      <c r="D46" s="63">
        <v>5358</v>
      </c>
      <c r="E46" s="64">
        <v>5</v>
      </c>
      <c r="F46" s="64">
        <v>0</v>
      </c>
      <c r="G46" s="64">
        <v>237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234</v>
      </c>
      <c r="D47" s="63">
        <v>15876</v>
      </c>
      <c r="E47" s="64">
        <v>18</v>
      </c>
      <c r="F47" s="64">
        <v>0</v>
      </c>
      <c r="G47" s="64">
        <v>214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554</v>
      </c>
      <c r="D48" s="63">
        <v>12477</v>
      </c>
      <c r="E48" s="64">
        <v>41</v>
      </c>
      <c r="F48" s="64">
        <v>0</v>
      </c>
      <c r="G48" s="64">
        <v>495</v>
      </c>
      <c r="H48" s="64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158</v>
      </c>
      <c r="D49" s="63">
        <v>13974</v>
      </c>
      <c r="E49" s="64">
        <v>18</v>
      </c>
      <c r="F49" s="64">
        <v>0</v>
      </c>
      <c r="G49" s="64">
        <v>138</v>
      </c>
      <c r="H49" s="64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339</v>
      </c>
      <c r="D50" s="63">
        <v>8251</v>
      </c>
      <c r="E50" s="64">
        <v>18</v>
      </c>
      <c r="F50" s="64">
        <v>0</v>
      </c>
      <c r="G50" s="64">
        <v>321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371</v>
      </c>
      <c r="D51" s="63">
        <v>16872</v>
      </c>
      <c r="E51" s="64">
        <v>36</v>
      </c>
      <c r="F51" s="64">
        <v>1</v>
      </c>
      <c r="G51" s="64">
        <v>324</v>
      </c>
      <c r="H51" s="64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2244</v>
      </c>
      <c r="D52" s="63">
        <v>30027</v>
      </c>
      <c r="E52" s="64">
        <v>240</v>
      </c>
      <c r="F52" s="64">
        <v>6</v>
      </c>
      <c r="G52" s="63">
        <v>1967</v>
      </c>
      <c r="H52" s="64">
        <v>41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72381</v>
      </c>
      <c r="D54" s="63">
        <v>1480613</v>
      </c>
      <c r="E54" s="63">
        <v>6839</v>
      </c>
      <c r="F54" s="64">
        <v>198</v>
      </c>
      <c r="G54" s="63">
        <v>64116</v>
      </c>
      <c r="H54" s="63">
        <v>1405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2020-09-10T14:45:40Z</dcterms:modified>
</cp:coreProperties>
</file>