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2C1A7C55-F885-48AF-95B4-D0FFBF124CFE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<sst xmlns="http://schemas.openxmlformats.org/spreadsheetml/2006/main" count="18122" uniqueCount="342">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</sst>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5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7" fillId="0" borderId="6" xfId="0" applyFont="1" applyBorder="1" applyAlignment="1">
      <alignment horizontal="left" vertical="top" wrapText="1" inden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 indent="1"/>
    </xf>
    <xf numFmtId="0" fontId="17" fillId="0" borderId="9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 indent="3"/>
    </xf>
    <xf numFmtId="0" fontId="17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31"/>
  <sheetViews>
    <sheetView zoomScaleNormal="100" workbookViewId="0">
      <pane xSplit="1" ySplit="1" topLeftCell="B720" activePane="bottomRight" state="frozen"/>
      <selection activeCell="A10013" sqref="A10013"/>
      <selection pane="topRight" activeCell="A10013" sqref="A10013"/>
      <selection pane="bottomLeft" activeCell="A10013" sqref="A10013"/>
      <selection pane="bottomRight" activeCell="A732" sqref="A73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059"/>
  <sheetViews>
    <sheetView tabSelected="1" workbookViewId="0">
      <pane xSplit="1" ySplit="1" topLeftCell="B10054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060" sqref="A1006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6" t="s">
        <v>229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44122</v>
      </c>
      <c r="B3" s="7" t="s">
        <v>6</v>
      </c>
      <c r="C3" s="7">
        <f>IF(C13="", "", C13)</f>
        <v>91560</v>
      </c>
      <c r="D3" s="7">
        <f>IF(B13="", "", B13)</f>
        <v>2184587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5326</v>
      </c>
      <c r="I3" s="7" t="str">
        <f>IF(I13="", "", I13)</f>
        <v/>
      </c>
      <c r="J3" s="7">
        <f t="shared" ref="J3:L3" si="1">IF(J13="", "", J13)</f>
        <v>145</v>
      </c>
      <c r="K3" s="7" t="str">
        <f t="shared" si="1"/>
        <v/>
      </c>
      <c r="L3" s="7" t="str">
        <f t="shared" si="1"/>
        <v/>
      </c>
      <c r="M3" s="7">
        <f>IF(N13="", "", N13)</f>
        <v>84535</v>
      </c>
      <c r="N3" s="7">
        <f>IF(O13="", "", O13)</f>
        <v>1669</v>
      </c>
    </row>
    <row r="4" spans="1:15" x14ac:dyDescent="0.55000000000000004">
      <c r="A4" s="6">
        <f t="shared" ref="A4:A5" si="2">DATE($B$9, $C$9, $D$9)</f>
        <v>44122</v>
      </c>
      <c r="B4" s="7" t="s">
        <v>7</v>
      </c>
      <c r="C4" s="7">
        <f t="shared" ref="C4:C5" si="3">IF(C14="", "", C14)</f>
        <v>1081</v>
      </c>
      <c r="D4" s="7">
        <f t="shared" ref="D4:D5" si="4">IF(B14="", "", B14)</f>
        <v>248249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145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935</v>
      </c>
      <c r="N4" s="7">
        <f t="shared" si="8"/>
        <v>1</v>
      </c>
    </row>
    <row r="5" spans="1:15" x14ac:dyDescent="0.55000000000000004">
      <c r="A5" s="6">
        <f t="shared" si="2"/>
        <v>44122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6" t="s">
        <v>278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x14ac:dyDescent="0.55000000000000004">
      <c r="A8" s="47" t="s">
        <v>333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55000000000000004">
      <c r="B9" s="9">
        <v>2020</v>
      </c>
      <c r="C9" s="9">
        <v>10</v>
      </c>
      <c r="D9" s="9">
        <v>18</v>
      </c>
    </row>
    <row r="10" spans="1:15" x14ac:dyDescent="0.55000000000000004">
      <c r="B10" s="46" t="s">
        <v>66</v>
      </c>
      <c r="C10" s="46"/>
      <c r="D10" s="46" t="s">
        <v>67</v>
      </c>
      <c r="E10" s="46"/>
      <c r="F10" s="46"/>
      <c r="G10" s="46" t="s">
        <v>70</v>
      </c>
      <c r="H10" s="46"/>
      <c r="I10" s="46"/>
      <c r="J10" s="46"/>
      <c r="K10" s="46"/>
      <c r="L10" s="46"/>
      <c r="M10" s="46"/>
      <c r="N10" s="46"/>
      <c r="O10" s="46"/>
    </row>
    <row r="11" spans="1:15" x14ac:dyDescent="0.55000000000000004">
      <c r="B11" s="46"/>
      <c r="C11" s="46"/>
      <c r="D11" s="46"/>
      <c r="E11" s="46"/>
      <c r="F11" s="46"/>
      <c r="G11" s="46" t="s">
        <v>71</v>
      </c>
      <c r="H11" s="46"/>
      <c r="I11" s="46"/>
      <c r="J11" s="46"/>
      <c r="K11" s="46"/>
      <c r="L11" s="46"/>
      <c r="M11" s="46"/>
      <c r="N11" s="46" t="s">
        <v>79</v>
      </c>
      <c r="O11" s="46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6"/>
      <c r="O12" s="46"/>
    </row>
    <row r="13" spans="1:15" x14ac:dyDescent="0.55000000000000004">
      <c r="A13" s="7" t="s">
        <v>63</v>
      </c>
      <c r="B13" s="9">
        <v>2184587</v>
      </c>
      <c r="C13" s="9">
        <v>91560</v>
      </c>
      <c r="D13" s="8"/>
      <c r="E13" s="8"/>
      <c r="F13" s="8"/>
      <c r="G13" s="8"/>
      <c r="H13" s="9">
        <v>5326</v>
      </c>
      <c r="I13" s="8"/>
      <c r="J13" s="9">
        <v>145</v>
      </c>
      <c r="K13" s="8"/>
      <c r="L13" s="8"/>
      <c r="M13" s="31">
        <f>F13</f>
        <v>0</v>
      </c>
      <c r="N13" s="9">
        <v>84535</v>
      </c>
      <c r="O13" s="9">
        <v>1669</v>
      </c>
    </row>
    <row r="14" spans="1:15" x14ac:dyDescent="0.55000000000000004">
      <c r="A14" s="7" t="s">
        <v>64</v>
      </c>
      <c r="B14" s="9">
        <v>248249</v>
      </c>
      <c r="C14" s="9">
        <v>1081</v>
      </c>
      <c r="D14" s="8"/>
      <c r="E14" s="8"/>
      <c r="F14" s="8"/>
      <c r="G14" s="8"/>
      <c r="H14" s="9">
        <v>145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935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2433665</v>
      </c>
      <c r="C16" s="7">
        <f t="shared" ref="C16:O16" si="13">SUM(C13:C15)</f>
        <v>92656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5471</v>
      </c>
      <c r="I16" s="7">
        <f t="shared" si="13"/>
        <v>0</v>
      </c>
      <c r="J16" s="7">
        <f t="shared" si="13"/>
        <v>145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85485</v>
      </c>
      <c r="O16" s="7">
        <f t="shared" si="13"/>
        <v>1670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6" t="s">
        <v>277</v>
      </c>
      <c r="B1" s="46"/>
      <c r="C1" s="46"/>
      <c r="D1" s="46"/>
      <c r="E1" s="46"/>
      <c r="F1" s="46"/>
      <c r="G1" s="46"/>
      <c r="H1" s="46"/>
      <c r="I1" s="46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17</v>
      </c>
      <c r="D2" s="48" t="s">
        <v>275</v>
      </c>
      <c r="E2" s="46"/>
      <c r="F2" s="46"/>
      <c r="G2" s="46"/>
      <c r="H2" s="46"/>
      <c r="I2" s="46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44121</v>
      </c>
      <c r="C5" s="28" t="s">
        <v>17</v>
      </c>
      <c r="D5" s="39">
        <f>IFERROR(INT(TRIM(SUBSTITUTE(VLOOKUP($A5&amp;"*",各都道府県の状況!$A:$I,D$3,FALSE), "※5", ""))), "")</f>
        <v>2491</v>
      </c>
      <c r="E5" s="39">
        <f>IFERROR(INT(TRIM(SUBSTITUTE(VLOOKUP($A5&amp;"*",各都道府県の状況!$A:$I,E$3,FALSE), "※5", ""))), "")</f>
        <v>68951</v>
      </c>
      <c r="F5" s="39">
        <f>IFERROR(INT(TRIM(SUBSTITUTE(VLOOKUP($A5&amp;"*",各都道府県の状況!$A:$I,F$3,FALSE), "※5", ""))), "")</f>
        <v>2184</v>
      </c>
      <c r="G5" s="39">
        <f>IFERROR(INT(TRIM(SUBSTITUTE(VLOOKUP($A5&amp;"*",各都道府県の状況!$A:$I,G$3,FALSE), "※5", ""))), "")</f>
        <v>108</v>
      </c>
      <c r="H5" s="39">
        <f>IFERROR(INT(TRIM(SUBSTITUTE(VLOOKUP($A5&amp;"*",各都道府県の状況!$A:$I,H$3,FALSE), "※5", ""))), "")</f>
        <v>199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44121</v>
      </c>
      <c r="C6" s="19" t="s">
        <v>18</v>
      </c>
      <c r="D6" s="39">
        <f>IFERROR(INT(TRIM(SUBSTITUTE(VLOOKUP($A6&amp;"*",各都道府県の状況!$A:$I,D$3,FALSE), "※5", ""))), "")</f>
        <v>100</v>
      </c>
      <c r="E6" s="39">
        <f>IFERROR(INT(TRIM(SUBSTITUTE(VLOOKUP($A6&amp;"*",各都道府県の状況!$A:$I,E$3,FALSE), "※5", ""))), "")</f>
        <v>3045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63</v>
      </c>
      <c r="I6" s="39">
        <f>IFERROR(INT(TRIM(SUBSTITUTE(VLOOKUP($A6&amp;"*",各都道府県の状況!$A:$I,I$3,FALSE), "※5", ""))), "")</f>
        <v>1</v>
      </c>
    </row>
    <row r="7" spans="1:10" x14ac:dyDescent="0.55000000000000004">
      <c r="A7" s="24" t="s">
        <v>225</v>
      </c>
      <c r="B7" s="27">
        <f t="shared" si="0"/>
        <v>44121</v>
      </c>
      <c r="C7" s="19" t="s">
        <v>19</v>
      </c>
      <c r="D7" s="39">
        <f>IFERROR(INT(TRIM(SUBSTITUTE(VLOOKUP($A7&amp;"*",各都道府県の状況!$A:$I,D$3,FALSE), "※5", ""))), "")</f>
        <v>26</v>
      </c>
      <c r="E7" s="39">
        <f>IFERROR(INT(TRIM(SUBSTITUTE(VLOOKUP($A7&amp;"*",各都道府県の状況!$A:$I,E$3,FALSE), "※5", ""))), "")</f>
        <v>4874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44121</v>
      </c>
      <c r="C8" s="19" t="s">
        <v>20</v>
      </c>
      <c r="D8" s="39">
        <f>IFERROR(INT(TRIM(SUBSTITUTE(VLOOKUP($A8&amp;"*",各都道府県の状況!$A:$I,D$3,FALSE), "※5", ""))), "")</f>
        <v>522</v>
      </c>
      <c r="E8" s="39">
        <f>IFERROR(INT(TRIM(SUBSTITUTE(VLOOKUP($A8&amp;"*",各都道府県の状況!$A:$I,E$3,FALSE), "※5", ""))), "")</f>
        <v>12197</v>
      </c>
      <c r="F8" s="39">
        <f>IFERROR(INT(TRIM(SUBSTITUTE(VLOOKUP($A8&amp;"*",各都道府県の状況!$A:$I,F$3,FALSE), "※5", ""))), "")</f>
        <v>470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50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44121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2361</v>
      </c>
      <c r="F9" s="39">
        <f>IFERROR(INT(TRIM(SUBSTITUTE(VLOOKUP($A9&amp;"*",各都道府県の状況!$A:$I,F$3,FALSE), "※5", ""))), "")</f>
        <v>58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44121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5335</v>
      </c>
      <c r="F10" s="39">
        <f>IFERROR(INT(TRIM(SUBSTITUTE(VLOOKUP($A10&amp;"*",各都道府県の状況!$A:$I,F$3,FALSE), "※5", ""))), "")</f>
        <v>78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44121</v>
      </c>
      <c r="C11" s="19" t="s">
        <v>62</v>
      </c>
      <c r="D11" s="39">
        <f>IFERROR(INT(TRIM(SUBSTITUTE(VLOOKUP($A11&amp;"*",各都道府県の状況!$A:$I,D$3,FALSE), "※5", ""))), "")</f>
        <v>359</v>
      </c>
      <c r="E11" s="39">
        <f>IFERROR(INT(TRIM(SUBSTITUTE(VLOOKUP($A11&amp;"*",各都道府県の状況!$A:$I,E$3,FALSE), "※5", ""))), "")</f>
        <v>24626</v>
      </c>
      <c r="F11" s="39">
        <f>IFERROR(INT(TRIM(SUBSTITUTE(VLOOKUP($A11&amp;"*",各都道府県の状況!$A:$I,F$3,FALSE), "※5", ""))), "")</f>
        <v>266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87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44121</v>
      </c>
      <c r="C12" s="19" t="s">
        <v>23</v>
      </c>
      <c r="D12" s="39">
        <f>IFERROR(INT(TRIM(SUBSTITUTE(VLOOKUP($A12&amp;"*",各都道府県の状況!$A:$I,D$3,FALSE), "※5", ""))), "")</f>
        <v>725</v>
      </c>
      <c r="E12" s="39">
        <f>IFERROR(INT(TRIM(SUBSTITUTE(VLOOKUP($A12&amp;"*",各都道府県の状況!$A:$I,E$3,FALSE), "※5", ""))), "")</f>
        <v>13174</v>
      </c>
      <c r="F12" s="39">
        <f>IFERROR(INT(TRIM(SUBSTITUTE(VLOOKUP($A12&amp;"*",各都道府県の状況!$A:$I,F$3,FALSE), "※5", ""))), "")</f>
        <v>676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31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44121</v>
      </c>
      <c r="C13" s="19" t="s">
        <v>24</v>
      </c>
      <c r="D13" s="39">
        <f>IFERROR(INT(TRIM(SUBSTITUTE(VLOOKUP($A13&amp;"*",各都道府県の状況!$A:$I,D$3,FALSE), "※5", ""))), "")</f>
        <v>463</v>
      </c>
      <c r="E13" s="39">
        <f>IFERROR(INT(TRIM(SUBSTITUTE(VLOOKUP($A13&amp;"*",各都道府県の状況!$A:$I,E$3,FALSE), "※5", ""))), "")</f>
        <v>34330</v>
      </c>
      <c r="F13" s="39">
        <f>IFERROR(INT(TRIM(SUBSTITUTE(VLOOKUP($A13&amp;"*",各都道府県の状況!$A:$I,F$3,FALSE), "※5", ""))), "")</f>
        <v>439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44121</v>
      </c>
      <c r="C14" s="19" t="s">
        <v>25</v>
      </c>
      <c r="D14" s="39">
        <f>IFERROR(INT(TRIM(SUBSTITUTE(VLOOKUP($A14&amp;"*",各都道府県の状況!$A:$I,D$3,FALSE), "※5", ""))), "")</f>
        <v>769</v>
      </c>
      <c r="E14" s="39">
        <f>IFERROR(INT(TRIM(SUBSTITUTE(VLOOKUP($A14&amp;"*",各都道府県の状況!$A:$I,E$3,FALSE), "※5", ""))), "")</f>
        <v>26309</v>
      </c>
      <c r="F14" s="39">
        <f>IFERROR(INT(TRIM(SUBSTITUTE(VLOOKUP($A14&amp;"*",各都道府県の状況!$A:$I,F$3,FALSE), "※5", ""))), "")</f>
        <v>712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38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44121</v>
      </c>
      <c r="C15" s="19" t="s">
        <v>26</v>
      </c>
      <c r="D15" s="39">
        <f>IFERROR(INT(TRIM(SUBSTITUTE(VLOOKUP($A15&amp;"*",各都道府県の状況!$A:$I,D$3,FALSE), "※5", ""))), "")</f>
        <v>5331</v>
      </c>
      <c r="E15" s="39">
        <f>IFERROR(INT(TRIM(SUBSTITUTE(VLOOKUP($A15&amp;"*",各都道府県の状況!$A:$I,E$3,FALSE), "※5", ""))), "")</f>
        <v>163276</v>
      </c>
      <c r="F15" s="39">
        <f>IFERROR(INT(TRIM(SUBSTITUTE(VLOOKUP($A15&amp;"*",各都道府県の状況!$A:$I,F$3,FALSE), "※5", ""))), "")</f>
        <v>4812</v>
      </c>
      <c r="G15" s="39">
        <f>IFERROR(INT(TRIM(SUBSTITUTE(VLOOKUP($A15&amp;"*",各都道府県の状況!$A:$I,G$3,FALSE), "※5", ""))), "")</f>
        <v>103</v>
      </c>
      <c r="H15" s="39">
        <f>IFERROR(INT(TRIM(SUBSTITUTE(VLOOKUP($A15&amp;"*",各都道府県の状況!$A:$I,H$3,FALSE), "※5", ""))), "")</f>
        <v>416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44121</v>
      </c>
      <c r="C16" s="19" t="s">
        <v>27</v>
      </c>
      <c r="D16" s="39">
        <f>IFERROR(INT(TRIM(SUBSTITUTE(VLOOKUP($A16&amp;"*",各都道府県の状況!$A:$I,D$3,FALSE), "※5", ""))), "")</f>
        <v>4505</v>
      </c>
      <c r="E16" s="39">
        <f>IFERROR(INT(TRIM(SUBSTITUTE(VLOOKUP($A16&amp;"*",各都道府県の状況!$A:$I,E$3,FALSE), "※5", ""))), "")</f>
        <v>110818</v>
      </c>
      <c r="F16" s="39">
        <f>IFERROR(INT(TRIM(SUBSTITUTE(VLOOKUP($A16&amp;"*",各都道府県の状況!$A:$I,F$3,FALSE), "※5", ""))), "")</f>
        <v>4078</v>
      </c>
      <c r="G16" s="39">
        <f>IFERROR(INT(TRIM(SUBSTITUTE(VLOOKUP($A16&amp;"*",各都道府県の状況!$A:$I,G$3,FALSE), "※5", ""))), "")</f>
        <v>76</v>
      </c>
      <c r="H16" s="39">
        <f>IFERROR(INT(TRIM(SUBSTITUTE(VLOOKUP($A16&amp;"*",各都道府県の状況!$A:$I,H$3,FALSE), "※5", ""))), "")</f>
        <v>351</v>
      </c>
      <c r="I16" s="39">
        <f>IFERROR(INT(TRIM(SUBSTITUTE(VLOOKUP($A16&amp;"*",各都道府県の状況!$A:$I,I$3,FALSE), "※5", ""))), "")</f>
        <v>12</v>
      </c>
    </row>
    <row r="17" spans="1:9" x14ac:dyDescent="0.55000000000000004">
      <c r="A17" s="24" t="s">
        <v>241</v>
      </c>
      <c r="B17" s="27">
        <f t="shared" si="0"/>
        <v>44121</v>
      </c>
      <c r="C17" s="19" t="s">
        <v>28</v>
      </c>
      <c r="D17" s="39">
        <f>IFERROR(INT(TRIM(SUBSTITUTE(VLOOKUP($A17&amp;"*",各都道府県の状況!$A:$I,D$3,FALSE), "※5", ""))), "")</f>
        <v>28839</v>
      </c>
      <c r="E17" s="39">
        <f>IFERROR(INT(TRIM(SUBSTITUTE(VLOOKUP($A17&amp;"*",各都道府県の状況!$A:$I,E$3,FALSE), "※5", ""))), "")</f>
        <v>535672</v>
      </c>
      <c r="F17" s="39">
        <f>IFERROR(INT(TRIM(SUBSTITUTE(VLOOKUP($A17&amp;"*",各都道府県の状況!$A:$I,F$3,FALSE), "※5", ""))), "")</f>
        <v>26474</v>
      </c>
      <c r="G17" s="39">
        <f>IFERROR(INT(TRIM(SUBSTITUTE(VLOOKUP($A17&amp;"*",各都道府県の状況!$A:$I,G$3,FALSE), "※5", ""))), "")</f>
        <v>434</v>
      </c>
      <c r="H17" s="39">
        <f>IFERROR(INT(TRIM(SUBSTITUTE(VLOOKUP($A17&amp;"*",各都道府県の状況!$A:$I,H$3,FALSE), "※5", ""))), "")</f>
        <v>1931</v>
      </c>
      <c r="I17" s="39">
        <f>IFERROR(INT(TRIM(SUBSTITUTE(VLOOKUP($A17&amp;"*",各都道府県の状況!$A:$I,I$3,FALSE), "※5", ""))), "")</f>
        <v>23</v>
      </c>
    </row>
    <row r="18" spans="1:9" x14ac:dyDescent="0.55000000000000004">
      <c r="A18" s="24" t="s">
        <v>242</v>
      </c>
      <c r="B18" s="27">
        <f t="shared" si="0"/>
        <v>44121</v>
      </c>
      <c r="C18" s="19" t="s">
        <v>29</v>
      </c>
      <c r="D18" s="39">
        <f>IFERROR(INT(TRIM(SUBSTITUTE(VLOOKUP($A18&amp;"*",各都道府県の状況!$A:$I,D$3,FALSE), "※5", ""))), "")</f>
        <v>7893</v>
      </c>
      <c r="E18" s="39">
        <f>IFERROR(INT(TRIM(SUBSTITUTE(VLOOKUP($A18&amp;"*",各都道府県の状況!$A:$I,E$3,FALSE), "※5", ""))), "")</f>
        <v>178657</v>
      </c>
      <c r="F18" s="39">
        <f>IFERROR(INT(TRIM(SUBSTITUTE(VLOOKUP($A18&amp;"*",各都道府県の状況!$A:$I,F$3,FALSE), "※5", ""))), "")</f>
        <v>7169</v>
      </c>
      <c r="G18" s="39">
        <f>IFERROR(INT(TRIM(SUBSTITUTE(VLOOKUP($A18&amp;"*",各都道府県の状況!$A:$I,G$3,FALSE), "※5", ""))), "")</f>
        <v>154</v>
      </c>
      <c r="H18" s="39">
        <f>IFERROR(INT(TRIM(SUBSTITUTE(VLOOKUP($A18&amp;"*",各都道府県の状況!$A:$I,H$3,FALSE), "※5", ""))), "")</f>
        <v>570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44121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16836</v>
      </c>
      <c r="F19" s="39">
        <f>IFERROR(INT(TRIM(SUBSTITUTE(VLOOKUP($A19&amp;"*",各都道府県の状況!$A:$I,F$3,FALSE), "※5", ""))), "")</f>
        <v>176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44121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13903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44121</v>
      </c>
      <c r="C21" s="19" t="s">
        <v>31</v>
      </c>
      <c r="D21" s="39">
        <f>IFERROR(INT(TRIM(SUBSTITUTE(VLOOKUP($A21&amp;"*",各都道府県の状況!$A:$I,D$3,FALSE), "※5", ""))), "")</f>
        <v>793</v>
      </c>
      <c r="E21" s="39">
        <f>IFERROR(INT(TRIM(SUBSTITUTE(VLOOKUP($A21&amp;"*",各都道府県の状況!$A:$I,E$3,FALSE), "※5", ""))), "")</f>
        <v>15311</v>
      </c>
      <c r="F21" s="39">
        <f>IFERROR(INT(TRIM(SUBSTITUTE(VLOOKUP($A21&amp;"*",各都道府県の状況!$A:$I,F$3,FALSE), "※5", ""))), "")</f>
        <v>722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44121</v>
      </c>
      <c r="C22" s="19" t="s">
        <v>32</v>
      </c>
      <c r="D22" s="39">
        <f>IFERROR(INT(TRIM(SUBSTITUTE(VLOOKUP($A22&amp;"*",各都道府県の状況!$A:$I,D$3,FALSE), "※5", ""))), "")</f>
        <v>254</v>
      </c>
      <c r="E22" s="39">
        <f>IFERROR(INT(TRIM(SUBSTITUTE(VLOOKUP($A22&amp;"*",各都道府県の状況!$A:$I,E$3,FALSE), "※5", ""))), "")</f>
        <v>10331</v>
      </c>
      <c r="F22" s="39">
        <f>IFERROR(INT(TRIM(SUBSTITUTE(VLOOKUP($A22&amp;"*",各都道府県の状況!$A:$I,F$3,FALSE), "※5", ""))), "")</f>
        <v>234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9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44121</v>
      </c>
      <c r="C23" s="19" t="s">
        <v>33</v>
      </c>
      <c r="D23" s="39">
        <f>IFERROR(INT(TRIM(SUBSTITUTE(VLOOKUP($A23&amp;"*",各都道府県の状況!$A:$I,D$3,FALSE), "※5", ""))), "")</f>
        <v>199</v>
      </c>
      <c r="E23" s="39">
        <f>IFERROR(INT(TRIM(SUBSTITUTE(VLOOKUP($A23&amp;"*",各都道府県の状況!$A:$I,E$3,FALSE), "※5", ""))), "")</f>
        <v>11173</v>
      </c>
      <c r="F23" s="39">
        <f>IFERROR(INT(TRIM(SUBSTITUTE(VLOOKUP($A23&amp;"*",各都道府県の状況!$A:$I,F$3,FALSE), "※5", ""))), "")</f>
        <v>191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44121</v>
      </c>
      <c r="C24" s="19" t="s">
        <v>34</v>
      </c>
      <c r="D24" s="39">
        <f>IFERROR(INT(TRIM(SUBSTITUTE(VLOOKUP($A24&amp;"*",各都道府県の状況!$A:$I,D$3,FALSE), "※5", ""))), "")</f>
        <v>326</v>
      </c>
      <c r="E24" s="39">
        <f>IFERROR(INT(TRIM(SUBSTITUTE(VLOOKUP($A24&amp;"*",各都道府県の状況!$A:$I,E$3,FALSE), "※5", ""))), "")</f>
        <v>20863</v>
      </c>
      <c r="F24" s="39">
        <f>IFERROR(INT(TRIM(SUBSTITUTE(VLOOKUP($A24&amp;"*",各都道府県の状況!$A:$I,F$3,FALSE), "※5", ""))), "")</f>
        <v>317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44121</v>
      </c>
      <c r="C25" s="19" t="s">
        <v>35</v>
      </c>
      <c r="D25" s="39">
        <f>IFERROR(INT(TRIM(SUBSTITUTE(VLOOKUP($A25&amp;"*",各都道府県の状況!$A:$I,D$3,FALSE), "※5", ""))), "")</f>
        <v>642</v>
      </c>
      <c r="E25" s="39">
        <f>IFERROR(INT(TRIM(SUBSTITUTE(VLOOKUP($A25&amp;"*",各都道府県の状況!$A:$I,E$3,FALSE), "※5", ""))), "")</f>
        <v>24976</v>
      </c>
      <c r="F25" s="39">
        <f>IFERROR(INT(TRIM(SUBSTITUTE(VLOOKUP($A25&amp;"*",各都道府県の状況!$A:$I,F$3,FALSE), "※5", ""))), "")</f>
        <v>620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12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44121</v>
      </c>
      <c r="C26" s="19" t="s">
        <v>36</v>
      </c>
      <c r="D26" s="39">
        <f>IFERROR(INT(TRIM(SUBSTITUTE(VLOOKUP($A26&amp;"*",各都道府県の状況!$A:$I,D$3,FALSE), "※5", ""))), "")</f>
        <v>575</v>
      </c>
      <c r="E26" s="39">
        <f>IFERROR(INT(TRIM(SUBSTITUTE(VLOOKUP($A26&amp;"*",各都道府県の状況!$A:$I,E$3,FALSE), "※5", ""))), "")</f>
        <v>39100</v>
      </c>
      <c r="F26" s="39">
        <f>IFERROR(INT(TRIM(SUBSTITUTE(VLOOKUP($A26&amp;"*",各都道府県の状況!$A:$I,F$3,FALSE), "※5", ""))), "")</f>
        <v>558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44121</v>
      </c>
      <c r="C27" s="19" t="s">
        <v>37</v>
      </c>
      <c r="D27" s="39">
        <f>IFERROR(INT(TRIM(SUBSTITUTE(VLOOKUP($A27&amp;"*",各都道府県の状況!$A:$I,D$3,FALSE), "※5", ""))), "")</f>
        <v>5636</v>
      </c>
      <c r="E27" s="39">
        <f>IFERROR(INT(TRIM(SUBSTITUTE(VLOOKUP($A27&amp;"*",各都道府県の状況!$A:$I,E$3,FALSE), "※5", ""))), "")</f>
        <v>88536</v>
      </c>
      <c r="F27" s="39">
        <f>IFERROR(INT(TRIM(SUBSTITUTE(VLOOKUP($A27&amp;"*",各都道府県の状況!$A:$I,F$3,FALSE), "※5", ""))), "")</f>
        <v>5316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229</v>
      </c>
      <c r="I27" s="39">
        <f>IFERROR(INT(TRIM(SUBSTITUTE(VLOOKUP($A27&amp;"*",各都道府県の状況!$A:$I,I$3,FALSE), "※5", ""))), "")</f>
        <v>9</v>
      </c>
    </row>
    <row r="28" spans="1:9" x14ac:dyDescent="0.55000000000000004">
      <c r="A28" s="24" t="s">
        <v>252</v>
      </c>
      <c r="B28" s="26">
        <f t="shared" si="0"/>
        <v>44121</v>
      </c>
      <c r="C28" s="28" t="s">
        <v>38</v>
      </c>
      <c r="D28" s="39">
        <f>IFERROR(INT(TRIM(SUBSTITUTE(VLOOKUP($A28&amp;"*",各都道府県の状況!$A:$I,D$3,FALSE), "※5", ""))), "")</f>
        <v>549</v>
      </c>
      <c r="E28" s="39">
        <f>IFERROR(INT(TRIM(SUBSTITUTE(VLOOKUP($A28&amp;"*",各都道府県の状況!$A:$I,E$3,FALSE), "※5", ""))), "")</f>
        <v>14646</v>
      </c>
      <c r="F28" s="39">
        <f>IFERROR(INT(TRIM(SUBSTITUTE(VLOOKUP($A28&amp;"*",各都道府県の状況!$A:$I,F$3,FALSE), "※5", ""))), "")</f>
        <v>525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17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44121</v>
      </c>
      <c r="C29" s="19" t="s">
        <v>39</v>
      </c>
      <c r="D29" s="39">
        <f>IFERROR(INT(TRIM(SUBSTITUTE(VLOOKUP($A29&amp;"*",各都道府県の状況!$A:$I,D$3,FALSE), "※5", ""))), "")</f>
        <v>522</v>
      </c>
      <c r="E29" s="39">
        <f>IFERROR(INT(TRIM(SUBSTITUTE(VLOOKUP($A29&amp;"*",各都道府県の状況!$A:$I,E$3,FALSE), "※5", ""))), "")</f>
        <v>13286</v>
      </c>
      <c r="F29" s="39">
        <f>IFERROR(INT(TRIM(SUBSTITUTE(VLOOKUP($A29&amp;"*",各都道府県の状況!$A:$I,F$3,FALSE), "※5", ""))), "")</f>
        <v>499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15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44121</v>
      </c>
      <c r="C30" s="19" t="s">
        <v>40</v>
      </c>
      <c r="D30" s="39">
        <f>IFERROR(INT(TRIM(SUBSTITUTE(VLOOKUP($A30&amp;"*",各都道府県の状況!$A:$I,D$3,FALSE), "※5", ""))), "")</f>
        <v>1907</v>
      </c>
      <c r="E30" s="39">
        <f>IFERROR(INT(TRIM(SUBSTITUTE(VLOOKUP($A30&amp;"*",各都道府県の状況!$A:$I,E$3,FALSE), "※5", ""))), "")</f>
        <v>48126</v>
      </c>
      <c r="F30" s="39">
        <f>IFERROR(INT(TRIM(SUBSTITUTE(VLOOKUP($A30&amp;"*",各都道府県の状況!$A:$I,F$3,FALSE), "※5", ""))), "")</f>
        <v>1761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119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44121</v>
      </c>
      <c r="C31" s="19" t="s">
        <v>41</v>
      </c>
      <c r="D31" s="39">
        <f>IFERROR(INT(TRIM(SUBSTITUTE(VLOOKUP($A31&amp;"*",各都道府県の状況!$A:$I,D$3,FALSE), "※5", ""))), "")</f>
        <v>11464</v>
      </c>
      <c r="E31" s="39">
        <f>IFERROR(INT(TRIM(SUBSTITUTE(VLOOKUP($A31&amp;"*",各都道府県の状況!$A:$I,E$3,FALSE), "※5", ""))), "")</f>
        <v>211968</v>
      </c>
      <c r="F31" s="39">
        <f>IFERROR(INT(TRIM(SUBSTITUTE(VLOOKUP($A31&amp;"*",各都道府県の状況!$A:$I,F$3,FALSE), "※5", ""))), "")</f>
        <v>10754</v>
      </c>
      <c r="G31" s="39">
        <f>IFERROR(INT(TRIM(SUBSTITUTE(VLOOKUP($A31&amp;"*",各都道府県の状況!$A:$I,G$3,FALSE), "※5", ""))), "")</f>
        <v>227</v>
      </c>
      <c r="H31" s="39">
        <f>IFERROR(INT(TRIM(SUBSTITUTE(VLOOKUP($A31&amp;"*",各都道府県の状況!$A:$I,H$3,FALSE), "※5", ""))), "")</f>
        <v>467</v>
      </c>
      <c r="I31" s="39">
        <f>IFERROR(INT(TRIM(SUBSTITUTE(VLOOKUP($A31&amp;"*",各都道府県の状況!$A:$I,I$3,FALSE), "※5", ""))), "")</f>
        <v>19</v>
      </c>
    </row>
    <row r="32" spans="1:9" x14ac:dyDescent="0.55000000000000004">
      <c r="A32" s="24" t="s">
        <v>256</v>
      </c>
      <c r="B32" s="27">
        <f t="shared" si="0"/>
        <v>44121</v>
      </c>
      <c r="C32" s="19" t="s">
        <v>42</v>
      </c>
      <c r="D32" s="39">
        <f>IFERROR(INT(TRIM(SUBSTITUTE(VLOOKUP($A32&amp;"*",各都道府県の状況!$A:$I,D$3,FALSE), "※5", ""))), "")</f>
        <v>2978</v>
      </c>
      <c r="E32" s="39">
        <f>IFERROR(INT(TRIM(SUBSTITUTE(VLOOKUP($A32&amp;"*",各都道府県の状況!$A:$I,E$3,FALSE), "※5", ""))), "")</f>
        <v>63270</v>
      </c>
      <c r="F32" s="39">
        <f>IFERROR(INT(TRIM(SUBSTITUTE(VLOOKUP($A32&amp;"*",各都道府県の状況!$A:$I,F$3,FALSE), "※5", ""))), "")</f>
        <v>2802</v>
      </c>
      <c r="G32" s="39">
        <f>IFERROR(INT(TRIM(SUBSTITUTE(VLOOKUP($A32&amp;"*",各都道府県の状況!$A:$I,G$3,FALSE), "※5", ""))), "")</f>
        <v>60</v>
      </c>
      <c r="H32" s="39">
        <f>IFERROR(INT(TRIM(SUBSTITUTE(VLOOKUP($A32&amp;"*",各都道府県の状況!$A:$I,H$3,FALSE), "※5", ""))), "")</f>
        <v>116</v>
      </c>
      <c r="I32" s="39">
        <f>IFERROR(INT(TRIM(SUBSTITUTE(VLOOKUP($A32&amp;"*",各都道府県の状況!$A:$I,I$3,FALSE), "※5", ""))), "")</f>
        <v>17</v>
      </c>
    </row>
    <row r="33" spans="1:9" x14ac:dyDescent="0.55000000000000004">
      <c r="A33" s="24" t="s">
        <v>257</v>
      </c>
      <c r="B33" s="27">
        <f t="shared" si="0"/>
        <v>44121</v>
      </c>
      <c r="C33" s="19" t="s">
        <v>43</v>
      </c>
      <c r="D33" s="39">
        <f>IFERROR(INT(TRIM(SUBSTITUTE(VLOOKUP($A33&amp;"*",各都道府県の状況!$A:$I,D$3,FALSE), "※5", ""))), "")</f>
        <v>613</v>
      </c>
      <c r="E33" s="39">
        <f>IFERROR(INT(TRIM(SUBSTITUTE(VLOOKUP($A33&amp;"*",各都道府県の状況!$A:$I,E$3,FALSE), "※5", ""))), "")</f>
        <v>23057</v>
      </c>
      <c r="F33" s="39">
        <f>IFERROR(INT(TRIM(SUBSTITUTE(VLOOKUP($A33&amp;"*",各都道府県の状況!$A:$I,F$3,FALSE), "※5", ""))), "")</f>
        <v>574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30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44121</v>
      </c>
      <c r="C34" s="19" t="s">
        <v>44</v>
      </c>
      <c r="D34" s="39">
        <f>IFERROR(INT(TRIM(SUBSTITUTE(VLOOKUP($A34&amp;"*",各都道府県の状況!$A:$I,D$3,FALSE), "※5", ""))), "")</f>
        <v>255</v>
      </c>
      <c r="E34" s="39">
        <f>IFERROR(INT(TRIM(SUBSTITUTE(VLOOKUP($A34&amp;"*",各都道府県の状況!$A:$I,E$3,FALSE), "※5", ""))), "")</f>
        <v>9917</v>
      </c>
      <c r="F34" s="39">
        <f>IFERROR(INT(TRIM(SUBSTITUTE(VLOOKUP($A34&amp;"*",各都道府県の状況!$A:$I,F$3,FALSE), "※5", ""))), "")</f>
        <v>236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12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44121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5548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44121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6017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44121</v>
      </c>
      <c r="C37" s="19" t="s">
        <v>47</v>
      </c>
      <c r="D37" s="39">
        <f>IFERROR(INT(TRIM(SUBSTITUTE(VLOOKUP($A37&amp;"*",各都道府県の状況!$A:$I,D$3,FALSE), "※5", ""))), "")</f>
        <v>172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155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12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44121</v>
      </c>
      <c r="C38" s="19" t="s">
        <v>48</v>
      </c>
      <c r="D38" s="39">
        <f>IFERROR(INT(TRIM(SUBSTITUTE(VLOOKUP($A38&amp;"*",各都道府県の状況!$A:$I,D$3,FALSE), "※5", ""))), "")</f>
        <v>649</v>
      </c>
      <c r="E38" s="39">
        <f>IFERROR(INT(TRIM(SUBSTITUTE(VLOOKUP($A38&amp;"*",各都道府県の状況!$A:$I,E$3,FALSE), "※5", ""))), "")</f>
        <v>25370</v>
      </c>
      <c r="F38" s="39">
        <f>IFERROR(INT(TRIM(SUBSTITUTE(VLOOKUP($A38&amp;"*",各都道府県の状況!$A:$I,F$3,FALSE), "※5", ""))), "")</f>
        <v>604</v>
      </c>
      <c r="G38" s="39">
        <f>IFERROR(INT(TRIM(SUBSTITUTE(VLOOKUP($A38&amp;"*",各都道府県の状況!$A:$I,G$3,FALSE), "※5", ""))), "")</f>
        <v>4</v>
      </c>
      <c r="H38" s="39">
        <f>IFERROR(INT(TRIM(SUBSTITUTE(VLOOKUP($A38&amp;"*",各都道府県の状況!$A:$I,H$3,FALSE), "※5", ""))), "")</f>
        <v>40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44121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10853</v>
      </c>
      <c r="F39" s="39">
        <f>IFERROR(INT(TRIM(SUBSTITUTE(VLOOKUP($A39&amp;"*",各都道府県の状況!$A:$I,F$3,FALSE), "※5", ""))), "")</f>
        <v>203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44121</v>
      </c>
      <c r="C40" s="19" t="s">
        <v>50</v>
      </c>
      <c r="D40" s="39">
        <f>IFERROR(INT(TRIM(SUBSTITUTE(VLOOKUP($A40&amp;"*",各都道府県の状況!$A:$I,D$3,FALSE), "※5", ""))), "")</f>
        <v>158</v>
      </c>
      <c r="E40" s="39">
        <f>IFERROR(INT(TRIM(SUBSTITUTE(VLOOKUP($A40&amp;"*",各都道府県の状況!$A:$I,E$3,FALSE), "※5", ""))), "")</f>
        <v>7162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44121</v>
      </c>
      <c r="C41" s="19" t="s">
        <v>51</v>
      </c>
      <c r="D41" s="39">
        <f>IFERROR(INT(TRIM(SUBSTITUTE(VLOOKUP($A41&amp;"*",各都道府県の状況!$A:$I,D$3,FALSE), "※5", ""))), "")</f>
        <v>98</v>
      </c>
      <c r="E41" s="39">
        <f>IFERROR(INT(TRIM(SUBSTITUTE(VLOOKUP($A41&amp;"*",各都道府県の状況!$A:$I,E$3,FALSE), "※5", ""))), "")</f>
        <v>12344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5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44121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4240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2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44121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3575</v>
      </c>
      <c r="F43" s="39">
        <f>IFERROR(INT(TRIM(SUBSTITUTE(VLOOKUP($A43&amp;"*",各都道府県の状況!$A:$I,F$3,FALSE), "※5", ""))), "")</f>
        <v>135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44121</v>
      </c>
      <c r="C44" s="19" t="s">
        <v>53</v>
      </c>
      <c r="D44" s="39">
        <f>IFERROR(INT(TRIM(SUBSTITUTE(VLOOKUP($A44&amp;"*",各都道府県の状況!$A:$I,D$3,FALSE), "※5", ""))), "")</f>
        <v>5139</v>
      </c>
      <c r="E44" s="39">
        <f>IFERROR(INT(TRIM(SUBSTITUTE(VLOOKUP($A44&amp;"*",各都道府県の状況!$A:$I,E$3,FALSE), "※5", ""))), "")</f>
        <v>150417</v>
      </c>
      <c r="F44" s="39">
        <f>IFERROR(INT(TRIM(SUBSTITUTE(VLOOKUP($A44&amp;"*",各都道府県の状況!$A:$I,F$3,FALSE), "※5", ""))), "")</f>
        <v>4976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64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44121</v>
      </c>
      <c r="C45" s="19" t="s">
        <v>54</v>
      </c>
      <c r="D45" s="39">
        <f>IFERROR(INT(TRIM(SUBSTITUTE(VLOOKUP($A45&amp;"*",各都道府県の状況!$A:$I,D$3,FALSE), "※5", ""))), "")</f>
        <v>252</v>
      </c>
      <c r="E45" s="39">
        <f>IFERROR(INT(TRIM(SUBSTITUTE(VLOOKUP($A45&amp;"*",各都道府県の状況!$A:$I,E$3,FALSE), "※5", ""))), "")</f>
        <v>6495</v>
      </c>
      <c r="F45" s="39">
        <f>IFERROR(INT(TRIM(SUBSTITUTE(VLOOKUP($A45&amp;"*",各都道府県の状況!$A:$I,F$3,FALSE), "※5", ""))), "")</f>
        <v>249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44121</v>
      </c>
      <c r="C46" s="19" t="s">
        <v>55</v>
      </c>
      <c r="D46" s="39">
        <f>IFERROR(INT(TRIM(SUBSTITUTE(VLOOKUP($A46&amp;"*",各都道府県の状況!$A:$I,D$3,FALSE), "※5", ""))), "")</f>
        <v>241</v>
      </c>
      <c r="E46" s="39">
        <f>IFERROR(INT(TRIM(SUBSTITUTE(VLOOKUP($A46&amp;"*",各都道府県の状況!$A:$I,E$3,FALSE), "※5", ""))), "")</f>
        <v>20708</v>
      </c>
      <c r="F46" s="39">
        <f>IFERROR(INT(TRIM(SUBSTITUTE(VLOOKUP($A46&amp;"*",各都道府県の状況!$A:$I,F$3,FALSE), "※5", ""))), "")</f>
        <v>235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44121</v>
      </c>
      <c r="C47" s="19" t="s">
        <v>56</v>
      </c>
      <c r="D47" s="39">
        <f>IFERROR(INT(TRIM(SUBSTITUTE(VLOOKUP($A47&amp;"*",各都道府県の状況!$A:$I,D$3,FALSE), "※5", ""))), "")</f>
        <v>740</v>
      </c>
      <c r="E47" s="39">
        <f>IFERROR(INT(TRIM(SUBSTITUTE(VLOOKUP($A47&amp;"*",各都道府県の状況!$A:$I,E$3,FALSE), "※5", ""))), "")</f>
        <v>18369</v>
      </c>
      <c r="F47" s="39">
        <f>IFERROR(INT(TRIM(SUBSTITUTE(VLOOKUP($A47&amp;"*",各都道府県の状況!$A:$I,F$3,FALSE), "※5", ""))), "")</f>
        <v>652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68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44121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19186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44121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8703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44121</v>
      </c>
      <c r="C50" s="19" t="s">
        <v>59</v>
      </c>
      <c r="D50" s="39">
        <f>IFERROR(INT(TRIM(SUBSTITUTE(VLOOKUP($A50&amp;"*",各都道府県の状況!$A:$I,D$3,FALSE), "※5", ""))), "")</f>
        <v>462</v>
      </c>
      <c r="E50" s="39">
        <f>IFERROR(INT(TRIM(SUBSTITUTE(VLOOKUP($A50&amp;"*",各都道府県の状況!$A:$I,E$3,FALSE), "※5", ""))), "")</f>
        <v>21290</v>
      </c>
      <c r="F50" s="39">
        <f>IFERROR(INT(TRIM(SUBSTITUTE(VLOOKUP($A50&amp;"*",各都道府県の状況!$A:$I,F$3,FALSE), "※5", ""))), "")</f>
        <v>439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44121</v>
      </c>
      <c r="C51" s="19" t="s">
        <v>60</v>
      </c>
      <c r="D51" s="39">
        <f>IFERROR(INT(TRIM(SUBSTITUTE(VLOOKUP($A51&amp;"*",各都道府県の状況!$A:$I,D$3,FALSE), "※5", ""))), "")</f>
        <v>2855</v>
      </c>
      <c r="E51" s="39">
        <f>IFERROR(INT(TRIM(SUBSTITUTE(VLOOKUP($A51&amp;"*",各都道府県の状況!$A:$I,E$3,FALSE), "※5", ""))), "")</f>
        <v>46732</v>
      </c>
      <c r="F51" s="39">
        <f>IFERROR(INT(TRIM(SUBSTITUTE(VLOOKUP($A51&amp;"*",各都道府県の状況!$A:$I,F$3,FALSE), "※5", ""))), "")</f>
        <v>2547</v>
      </c>
      <c r="G51" s="39">
        <f>IFERROR(INT(TRIM(SUBSTITUTE(VLOOKUP($A51&amp;"*",各都道府県の状況!$A:$I,G$3,FALSE), "※5", ""))), "")</f>
        <v>54</v>
      </c>
      <c r="H51" s="39">
        <f>IFERROR(INT(TRIM(SUBSTITUTE(VLOOKUP($A51&amp;"*",各都道府県の状況!$A:$I,H$3,FALSE), "※5", ""))), "")</f>
        <v>258</v>
      </c>
      <c r="I51" s="39">
        <f>IFERROR(INT(TRIM(SUBSTITUTE(VLOOKUP($A51&amp;"*",各都道府県の状況!$A:$I,I$3,FALSE),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9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3" t="s">
        <v>279</v>
      </c>
      <c r="C4" s="57" t="s">
        <v>335</v>
      </c>
      <c r="D4" s="58" t="s">
        <v>336</v>
      </c>
      <c r="E4" s="59" t="s">
        <v>337</v>
      </c>
      <c r="F4" s="60"/>
      <c r="G4" s="55" t="s">
        <v>338</v>
      </c>
      <c r="H4" s="55" t="s">
        <v>339</v>
      </c>
      <c r="I4" s="34"/>
    </row>
    <row r="5" spans="1:9" ht="13.25" customHeight="1" x14ac:dyDescent="0.55000000000000004">
      <c r="B5" s="54"/>
      <c r="C5" s="61"/>
      <c r="D5" s="62"/>
      <c r="E5" s="63" t="s">
        <v>340</v>
      </c>
      <c r="F5" s="64" t="s">
        <v>341</v>
      </c>
      <c r="G5" s="56"/>
      <c r="H5" s="56"/>
      <c r="I5" s="34"/>
    </row>
    <row r="6" spans="1:9" ht="12" customHeight="1" x14ac:dyDescent="0.55000000000000004">
      <c r="A6" s="30" t="s">
        <v>230</v>
      </c>
      <c r="B6" s="35" t="s">
        <v>330</v>
      </c>
      <c r="C6" s="43">
        <v>2491</v>
      </c>
      <c r="D6" s="43">
        <v>68951</v>
      </c>
      <c r="E6" s="44">
        <v>199</v>
      </c>
      <c r="F6" s="44">
        <v>1</v>
      </c>
      <c r="G6" s="43">
        <v>2184</v>
      </c>
      <c r="H6" s="44">
        <v>108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4">
        <v>100</v>
      </c>
      <c r="D7" s="43">
        <v>3045</v>
      </c>
      <c r="E7" s="44">
        <v>63</v>
      </c>
      <c r="F7" s="44">
        <v>1</v>
      </c>
      <c r="G7" s="44">
        <v>36</v>
      </c>
      <c r="H7" s="44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4">
        <v>26</v>
      </c>
      <c r="D8" s="43">
        <v>4874</v>
      </c>
      <c r="E8" s="44">
        <v>3</v>
      </c>
      <c r="F8" s="44">
        <v>0</v>
      </c>
      <c r="G8" s="44">
        <v>23</v>
      </c>
      <c r="H8" s="44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4">
        <v>522</v>
      </c>
      <c r="D9" s="43">
        <v>12197</v>
      </c>
      <c r="E9" s="44">
        <v>50</v>
      </c>
      <c r="F9" s="44">
        <v>1</v>
      </c>
      <c r="G9" s="44">
        <v>470</v>
      </c>
      <c r="H9" s="44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4">
        <v>59</v>
      </c>
      <c r="D10" s="43">
        <v>2361</v>
      </c>
      <c r="E10" s="44">
        <v>1</v>
      </c>
      <c r="F10" s="44">
        <v>0</v>
      </c>
      <c r="G10" s="44">
        <v>58</v>
      </c>
      <c r="H10" s="44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4">
        <v>81</v>
      </c>
      <c r="D11" s="43">
        <v>5335</v>
      </c>
      <c r="E11" s="44">
        <v>2</v>
      </c>
      <c r="F11" s="44">
        <v>0</v>
      </c>
      <c r="G11" s="44">
        <v>78</v>
      </c>
      <c r="H11" s="44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4">
        <v>359</v>
      </c>
      <c r="D12" s="43">
        <v>24626</v>
      </c>
      <c r="E12" s="44">
        <v>87</v>
      </c>
      <c r="F12" s="44">
        <v>2</v>
      </c>
      <c r="G12" s="44">
        <v>266</v>
      </c>
      <c r="H12" s="44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4">
        <v>725</v>
      </c>
      <c r="D13" s="43">
        <v>13174</v>
      </c>
      <c r="E13" s="44">
        <v>31</v>
      </c>
      <c r="F13" s="44">
        <v>3</v>
      </c>
      <c r="G13" s="44">
        <v>676</v>
      </c>
      <c r="H13" s="44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4">
        <v>463</v>
      </c>
      <c r="D14" s="43">
        <v>34330</v>
      </c>
      <c r="E14" s="44">
        <v>19</v>
      </c>
      <c r="F14" s="44">
        <v>0</v>
      </c>
      <c r="G14" s="44">
        <v>439</v>
      </c>
      <c r="H14" s="44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4">
        <v>769</v>
      </c>
      <c r="D15" s="43">
        <v>26309</v>
      </c>
      <c r="E15" s="44">
        <v>38</v>
      </c>
      <c r="F15" s="44">
        <v>4</v>
      </c>
      <c r="G15" s="44">
        <v>712</v>
      </c>
      <c r="H15" s="44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3">
        <v>5331</v>
      </c>
      <c r="D16" s="43">
        <v>163276</v>
      </c>
      <c r="E16" s="44">
        <v>416</v>
      </c>
      <c r="F16" s="44">
        <v>9</v>
      </c>
      <c r="G16" s="43">
        <v>4812</v>
      </c>
      <c r="H16" s="44">
        <v>103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3">
        <v>4505</v>
      </c>
      <c r="D17" s="43">
        <v>110818</v>
      </c>
      <c r="E17" s="44">
        <v>351</v>
      </c>
      <c r="F17" s="44">
        <v>12</v>
      </c>
      <c r="G17" s="43">
        <v>4078</v>
      </c>
      <c r="H17" s="44">
        <v>76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3">
        <v>28839</v>
      </c>
      <c r="D18" s="43">
        <v>535672</v>
      </c>
      <c r="E18" s="43">
        <v>1931</v>
      </c>
      <c r="F18" s="44">
        <v>23</v>
      </c>
      <c r="G18" s="43">
        <v>26474</v>
      </c>
      <c r="H18" s="44">
        <v>434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3">
        <v>7893</v>
      </c>
      <c r="D19" s="43">
        <v>178657</v>
      </c>
      <c r="E19" s="44">
        <v>570</v>
      </c>
      <c r="F19" s="44">
        <v>19</v>
      </c>
      <c r="G19" s="43">
        <v>7169</v>
      </c>
      <c r="H19" s="44">
        <v>154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4">
        <v>180</v>
      </c>
      <c r="D20" s="43">
        <v>16836</v>
      </c>
      <c r="E20" s="44">
        <v>4</v>
      </c>
      <c r="F20" s="44">
        <v>0</v>
      </c>
      <c r="G20" s="44">
        <v>176</v>
      </c>
      <c r="H20" s="44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4">
        <v>423</v>
      </c>
      <c r="D21" s="43">
        <v>13903</v>
      </c>
      <c r="E21" s="44">
        <v>1</v>
      </c>
      <c r="F21" s="44">
        <v>0</v>
      </c>
      <c r="G21" s="44">
        <v>396</v>
      </c>
      <c r="H21" s="44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4">
        <v>793</v>
      </c>
      <c r="D22" s="43">
        <v>15311</v>
      </c>
      <c r="E22" s="44">
        <v>24</v>
      </c>
      <c r="F22" s="44">
        <v>0</v>
      </c>
      <c r="G22" s="44">
        <v>722</v>
      </c>
      <c r="H22" s="44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4">
        <v>254</v>
      </c>
      <c r="D23" s="43">
        <v>10331</v>
      </c>
      <c r="E23" s="44">
        <v>9</v>
      </c>
      <c r="F23" s="44">
        <v>0</v>
      </c>
      <c r="G23" s="44">
        <v>234</v>
      </c>
      <c r="H23" s="44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4">
        <v>199</v>
      </c>
      <c r="D24" s="43">
        <v>11173</v>
      </c>
      <c r="E24" s="44">
        <v>2</v>
      </c>
      <c r="F24" s="44">
        <v>0</v>
      </c>
      <c r="G24" s="44">
        <v>191</v>
      </c>
      <c r="H24" s="44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4">
        <v>326</v>
      </c>
      <c r="D25" s="43">
        <v>20863</v>
      </c>
      <c r="E25" s="44">
        <v>8</v>
      </c>
      <c r="F25" s="44">
        <v>0</v>
      </c>
      <c r="G25" s="44">
        <v>317</v>
      </c>
      <c r="H25" s="44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4">
        <v>642</v>
      </c>
      <c r="D26" s="43">
        <v>24976</v>
      </c>
      <c r="E26" s="44">
        <v>12</v>
      </c>
      <c r="F26" s="44">
        <v>1</v>
      </c>
      <c r="G26" s="44">
        <v>620</v>
      </c>
      <c r="H26" s="44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4">
        <v>575</v>
      </c>
      <c r="D27" s="43">
        <v>39100</v>
      </c>
      <c r="E27" s="44">
        <v>15</v>
      </c>
      <c r="F27" s="44">
        <v>0</v>
      </c>
      <c r="G27" s="44">
        <v>558</v>
      </c>
      <c r="H27" s="44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3">
        <v>5636</v>
      </c>
      <c r="D28" s="43">
        <v>88536</v>
      </c>
      <c r="E28" s="44">
        <v>229</v>
      </c>
      <c r="F28" s="44">
        <v>9</v>
      </c>
      <c r="G28" s="43">
        <v>5316</v>
      </c>
      <c r="H28" s="44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4">
        <v>549</v>
      </c>
      <c r="D29" s="43">
        <v>14646</v>
      </c>
      <c r="E29" s="44">
        <v>17</v>
      </c>
      <c r="F29" s="44">
        <v>0</v>
      </c>
      <c r="G29" s="44">
        <v>525</v>
      </c>
      <c r="H29" s="44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4">
        <v>522</v>
      </c>
      <c r="D30" s="43">
        <v>13286</v>
      </c>
      <c r="E30" s="44">
        <v>15</v>
      </c>
      <c r="F30" s="44">
        <v>0</v>
      </c>
      <c r="G30" s="44">
        <v>499</v>
      </c>
      <c r="H30" s="44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3">
        <v>1907</v>
      </c>
      <c r="D31" s="43">
        <v>48126</v>
      </c>
      <c r="E31" s="44">
        <v>119</v>
      </c>
      <c r="F31" s="44">
        <v>1</v>
      </c>
      <c r="G31" s="43">
        <v>1761</v>
      </c>
      <c r="H31" s="44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3">
        <v>11464</v>
      </c>
      <c r="D32" s="43">
        <v>211968</v>
      </c>
      <c r="E32" s="44">
        <v>467</v>
      </c>
      <c r="F32" s="44">
        <v>19</v>
      </c>
      <c r="G32" s="43">
        <v>10754</v>
      </c>
      <c r="H32" s="44">
        <v>227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3">
        <v>2978</v>
      </c>
      <c r="D33" s="43">
        <v>63270</v>
      </c>
      <c r="E33" s="44">
        <v>116</v>
      </c>
      <c r="F33" s="44">
        <v>17</v>
      </c>
      <c r="G33" s="43">
        <v>2802</v>
      </c>
      <c r="H33" s="44">
        <v>60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4">
        <v>613</v>
      </c>
      <c r="D34" s="43">
        <v>23057</v>
      </c>
      <c r="E34" s="44">
        <v>30</v>
      </c>
      <c r="F34" s="44">
        <v>2</v>
      </c>
      <c r="G34" s="44">
        <v>574</v>
      </c>
      <c r="H34" s="44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4">
        <v>255</v>
      </c>
      <c r="D35" s="43">
        <v>9917</v>
      </c>
      <c r="E35" s="44">
        <v>12</v>
      </c>
      <c r="F35" s="44">
        <v>1</v>
      </c>
      <c r="G35" s="44">
        <v>236</v>
      </c>
      <c r="H35" s="44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4">
        <v>36</v>
      </c>
      <c r="D36" s="43">
        <v>5548</v>
      </c>
      <c r="E36" s="44">
        <v>0</v>
      </c>
      <c r="F36" s="44">
        <v>0</v>
      </c>
      <c r="G36" s="44">
        <v>36</v>
      </c>
      <c r="H36" s="44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4">
        <v>140</v>
      </c>
      <c r="D37" s="43">
        <v>6017</v>
      </c>
      <c r="E37" s="44">
        <v>0</v>
      </c>
      <c r="F37" s="44">
        <v>0</v>
      </c>
      <c r="G37" s="44">
        <v>140</v>
      </c>
      <c r="H37" s="44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4">
        <v>172</v>
      </c>
      <c r="D38" s="43">
        <v>8654</v>
      </c>
      <c r="E38" s="44">
        <v>12</v>
      </c>
      <c r="F38" s="44">
        <v>2</v>
      </c>
      <c r="G38" s="44">
        <v>155</v>
      </c>
      <c r="H38" s="44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4">
        <v>649</v>
      </c>
      <c r="D39" s="43">
        <v>25370</v>
      </c>
      <c r="E39" s="44">
        <v>40</v>
      </c>
      <c r="F39" s="44">
        <v>1</v>
      </c>
      <c r="G39" s="44">
        <v>604</v>
      </c>
      <c r="H39" s="44">
        <v>4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4">
        <v>209</v>
      </c>
      <c r="D40" s="43">
        <v>10853</v>
      </c>
      <c r="E40" s="44">
        <v>4</v>
      </c>
      <c r="F40" s="44">
        <v>1</v>
      </c>
      <c r="G40" s="44">
        <v>203</v>
      </c>
      <c r="H40" s="44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4">
        <v>158</v>
      </c>
      <c r="D41" s="43">
        <v>7162</v>
      </c>
      <c r="E41" s="44">
        <v>0</v>
      </c>
      <c r="F41" s="44">
        <v>0</v>
      </c>
      <c r="G41" s="44">
        <v>140</v>
      </c>
      <c r="H41" s="44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4">
        <v>98</v>
      </c>
      <c r="D42" s="43">
        <v>12344</v>
      </c>
      <c r="E42" s="44">
        <v>5</v>
      </c>
      <c r="F42" s="44">
        <v>0</v>
      </c>
      <c r="G42" s="44">
        <v>91</v>
      </c>
      <c r="H42" s="44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4">
        <v>116</v>
      </c>
      <c r="D43" s="43">
        <v>4240</v>
      </c>
      <c r="E43" s="44">
        <v>2</v>
      </c>
      <c r="F43" s="44">
        <v>0</v>
      </c>
      <c r="G43" s="44">
        <v>108</v>
      </c>
      <c r="H43" s="44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4">
        <v>140</v>
      </c>
      <c r="D44" s="43">
        <v>3575</v>
      </c>
      <c r="E44" s="44">
        <v>1</v>
      </c>
      <c r="F44" s="44">
        <v>0</v>
      </c>
      <c r="G44" s="44">
        <v>135</v>
      </c>
      <c r="H44" s="44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3">
        <v>5139</v>
      </c>
      <c r="D45" s="43">
        <v>150417</v>
      </c>
      <c r="E45" s="44">
        <v>64</v>
      </c>
      <c r="F45" s="44">
        <v>6</v>
      </c>
      <c r="G45" s="43">
        <v>4976</v>
      </c>
      <c r="H45" s="44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4">
        <v>252</v>
      </c>
      <c r="D46" s="43">
        <v>6495</v>
      </c>
      <c r="E46" s="44">
        <v>5</v>
      </c>
      <c r="F46" s="44">
        <v>0</v>
      </c>
      <c r="G46" s="44">
        <v>249</v>
      </c>
      <c r="H46" s="44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4">
        <v>241</v>
      </c>
      <c r="D47" s="43">
        <v>20708</v>
      </c>
      <c r="E47" s="44">
        <v>3</v>
      </c>
      <c r="F47" s="44">
        <v>0</v>
      </c>
      <c r="G47" s="44">
        <v>235</v>
      </c>
      <c r="H47" s="44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4">
        <v>740</v>
      </c>
      <c r="D48" s="43">
        <v>18369</v>
      </c>
      <c r="E48" s="44">
        <v>68</v>
      </c>
      <c r="F48" s="44">
        <v>0</v>
      </c>
      <c r="G48" s="44">
        <v>652</v>
      </c>
      <c r="H48" s="44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4">
        <v>159</v>
      </c>
      <c r="D49" s="43">
        <v>19186</v>
      </c>
      <c r="E49" s="44">
        <v>2</v>
      </c>
      <c r="F49" s="44">
        <v>0</v>
      </c>
      <c r="G49" s="44">
        <v>155</v>
      </c>
      <c r="H49" s="44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4">
        <v>366</v>
      </c>
      <c r="D50" s="43">
        <v>8703</v>
      </c>
      <c r="E50" s="44">
        <v>1</v>
      </c>
      <c r="F50" s="44">
        <v>0</v>
      </c>
      <c r="G50" s="44">
        <v>365</v>
      </c>
      <c r="H50" s="44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4">
        <v>462</v>
      </c>
      <c r="D51" s="43">
        <v>21290</v>
      </c>
      <c r="E51" s="44">
        <v>20</v>
      </c>
      <c r="F51" s="44">
        <v>0</v>
      </c>
      <c r="G51" s="44">
        <v>439</v>
      </c>
      <c r="H51" s="44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3">
        <v>2855</v>
      </c>
      <c r="D52" s="43">
        <v>46732</v>
      </c>
      <c r="E52" s="44">
        <v>258</v>
      </c>
      <c r="F52" s="44">
        <v>10</v>
      </c>
      <c r="G52" s="43">
        <v>2547</v>
      </c>
      <c r="H52" s="44">
        <v>54</v>
      </c>
      <c r="I52" s="42"/>
    </row>
    <row r="53" spans="1:9" ht="12" customHeight="1" x14ac:dyDescent="0.55000000000000004">
      <c r="B53" s="37" t="s">
        <v>326</v>
      </c>
      <c r="C53" s="44">
        <v>149</v>
      </c>
      <c r="D53" s="45" t="s">
        <v>334</v>
      </c>
      <c r="E53" s="44">
        <v>0</v>
      </c>
      <c r="F53" s="45" t="s">
        <v>334</v>
      </c>
      <c r="G53" s="44">
        <v>149</v>
      </c>
      <c r="H53" s="45" t="s">
        <v>334</v>
      </c>
      <c r="I53" s="42"/>
    </row>
    <row r="54" spans="1:9" ht="12" customHeight="1" x14ac:dyDescent="0.55000000000000004">
      <c r="B54" s="36" t="s">
        <v>327</v>
      </c>
      <c r="C54" s="43">
        <v>91560</v>
      </c>
      <c r="D54" s="43">
        <v>2184587</v>
      </c>
      <c r="E54" s="43">
        <v>5326</v>
      </c>
      <c r="F54" s="44">
        <v>145</v>
      </c>
      <c r="G54" s="43">
        <v>84535</v>
      </c>
      <c r="H54" s="43">
        <v>1669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2020-10-18T08:40:15Z</dcterms:modified>
</cp:coreProperties>
</file>