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D913F67F-1177-4AA4-BE9F-2E9B68D4E595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<sst xmlns="http://schemas.openxmlformats.org/spreadsheetml/2006/main" count="18189" uniqueCount="342">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</sst>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34"/>
  <sheetViews>
    <sheetView zoomScaleNormal="100" workbookViewId="0">
      <pane xSplit="1" ySplit="1" topLeftCell="B723" activePane="bottomRight" state="frozen"/>
      <selection activeCell="A10107" sqref="A10107"/>
      <selection pane="topRight" activeCell="A10107" sqref="A10107"/>
      <selection pane="bottomLeft" activeCell="A10107" sqref="A10107"/>
      <selection pane="bottomRight" activeCell="A10107" sqref="A10107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106"/>
  <sheetViews>
    <sheetView workbookViewId="0">
      <pane xSplit="1" ySplit="1" topLeftCell="B10096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10107" sqref="A10107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44123</v>
      </c>
      <c r="B3" s="7" t="s">
        <v>6</v>
      </c>
      <c r="C3" s="7">
        <f>IF(C13="", "", C13)</f>
        <v>92023</v>
      </c>
      <c r="D3" s="7">
        <f>IF(B13="", "", B13)</f>
        <v>2189710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5375</v>
      </c>
      <c r="I3" s="7" t="str">
        <f>IF(I13="", "", I13)</f>
        <v/>
      </c>
      <c r="J3" s="7">
        <f t="shared" ref="J3:L3" si="1">IF(J13="", "", J13)</f>
        <v>144</v>
      </c>
      <c r="K3" s="7" t="str">
        <f t="shared" si="1"/>
        <v/>
      </c>
      <c r="L3" s="7" t="str">
        <f t="shared" si="1"/>
        <v/>
      </c>
      <c r="M3" s="7">
        <f>IF(N13="", "", N13)</f>
        <v>84961</v>
      </c>
      <c r="N3" s="7">
        <f>IF(O13="", "", O13)</f>
        <v>1673</v>
      </c>
    </row>
    <row r="4" spans="1:15" x14ac:dyDescent="0.55000000000000004">
      <c r="A4" s="6">
        <f t="shared" ref="A4:A5" si="2">DATE($B$9, $C$9, $D$9)</f>
        <v>44123</v>
      </c>
      <c r="B4" s="7" t="s">
        <v>7</v>
      </c>
      <c r="C4" s="7">
        <f t="shared" ref="C4:C5" si="3">IF(C14="", "", C14)</f>
        <v>1089</v>
      </c>
      <c r="D4" s="7">
        <f t="shared" ref="D4:D5" si="4">IF(B14="", "", B14)</f>
        <v>250611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123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965</v>
      </c>
      <c r="N4" s="7">
        <f t="shared" si="8"/>
        <v>1</v>
      </c>
    </row>
    <row r="5" spans="1:15" x14ac:dyDescent="0.55000000000000004">
      <c r="A5" s="6">
        <f t="shared" si="2"/>
        <v>44123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10</v>
      </c>
      <c r="D9" s="9">
        <v>19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2189710</v>
      </c>
      <c r="C13" s="9">
        <v>92023</v>
      </c>
      <c r="D13" s="8"/>
      <c r="E13" s="8"/>
      <c r="F13" s="8"/>
      <c r="G13" s="8"/>
      <c r="H13" s="9">
        <v>5375</v>
      </c>
      <c r="I13" s="8"/>
      <c r="J13" s="9">
        <v>144</v>
      </c>
      <c r="K13" s="8"/>
      <c r="L13" s="8"/>
      <c r="M13" s="31">
        <f>F13</f>
        <v>0</v>
      </c>
      <c r="N13" s="9">
        <v>84961</v>
      </c>
      <c r="O13" s="9">
        <v>1673</v>
      </c>
    </row>
    <row r="14" spans="1:15" x14ac:dyDescent="0.55000000000000004">
      <c r="A14" s="7" t="s">
        <v>64</v>
      </c>
      <c r="B14" s="9">
        <v>250611</v>
      </c>
      <c r="C14" s="9">
        <v>1089</v>
      </c>
      <c r="D14" s="8"/>
      <c r="E14" s="8"/>
      <c r="F14" s="8"/>
      <c r="G14" s="8"/>
      <c r="H14" s="9">
        <v>123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965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2441150</v>
      </c>
      <c r="C16" s="7">
        <f t="shared" ref="C16:O16" si="13">SUM(C13:C15)</f>
        <v>93127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5498</v>
      </c>
      <c r="I16" s="7">
        <f t="shared" si="13"/>
        <v>0</v>
      </c>
      <c r="J16" s="7">
        <f t="shared" si="13"/>
        <v>144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85941</v>
      </c>
      <c r="O16" s="7">
        <f t="shared" si="13"/>
        <v>1674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18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44122</v>
      </c>
      <c r="C5" s="28" t="s">
        <v>17</v>
      </c>
      <c r="D5" s="39">
        <f>IFERROR(INT(TRIM(SUBSTITUTE(VLOOKUP($A5&amp;"*",各都道府県の状況!$A:$I,D$3,FALSE), "※5", ""))), "")</f>
        <v>2518</v>
      </c>
      <c r="E5" s="39">
        <f>IFERROR(INT(TRIM(SUBSTITUTE(VLOOKUP($A5&amp;"*",各都道府県の状況!$A:$I,E$3,FALSE), "※5", ""))), "")</f>
        <v>69832</v>
      </c>
      <c r="F5" s="39">
        <f>IFERROR(INT(TRIM(SUBSTITUTE(VLOOKUP($A5&amp;"*",各都道府県の状況!$A:$I,F$3,FALSE), "※5", ""))), "")</f>
        <v>2199</v>
      </c>
      <c r="G5" s="39">
        <f>IFERROR(INT(TRIM(SUBSTITUTE(VLOOKUP($A5&amp;"*",各都道府県の状況!$A:$I,G$3,FALSE), "※5", ""))), "")</f>
        <v>108</v>
      </c>
      <c r="H5" s="39">
        <f>IFERROR(INT(TRIM(SUBSTITUTE(VLOOKUP($A5&amp;"*",各都道府県の状況!$A:$I,H$3,FALSE), "※5", ""))), "")</f>
        <v>211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44122</v>
      </c>
      <c r="C6" s="19" t="s">
        <v>18</v>
      </c>
      <c r="D6" s="39">
        <f>IFERROR(INT(TRIM(SUBSTITUTE(VLOOKUP($A6&amp;"*",各都道府県の状況!$A:$I,D$3,FALSE), "※5", ""))), "")</f>
        <v>104</v>
      </c>
      <c r="E6" s="39">
        <f>IFERROR(INT(TRIM(SUBSTITUTE(VLOOKUP($A6&amp;"*",各都道府県の状況!$A:$I,E$3,FALSE), "※5", ""))), "")</f>
        <v>3071</v>
      </c>
      <c r="F6" s="39">
        <f>IFERROR(INT(TRIM(SUBSTITUTE(VLOOKUP($A6&amp;"*",各都道府県の状況!$A:$I,F$3,FALSE), "※5", ""))), "")</f>
        <v>36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67</v>
      </c>
      <c r="I6" s="39">
        <f>IFERROR(INT(TRIM(SUBSTITUTE(VLOOKUP($A6&amp;"*",各都道府県の状況!$A:$I,I$3,FALSE), "※5", ""))), "")</f>
        <v>1</v>
      </c>
    </row>
    <row r="7" spans="1:10" x14ac:dyDescent="0.55000000000000004">
      <c r="A7" s="24" t="s">
        <v>225</v>
      </c>
      <c r="B7" s="27">
        <f t="shared" si="0"/>
        <v>44122</v>
      </c>
      <c r="C7" s="19" t="s">
        <v>19</v>
      </c>
      <c r="D7" s="39">
        <f>IFERROR(INT(TRIM(SUBSTITUTE(VLOOKUP($A7&amp;"*",各都道府県の状況!$A:$I,D$3,FALSE), "※5", ""))), "")</f>
        <v>26</v>
      </c>
      <c r="E7" s="39">
        <f>IFERROR(INT(TRIM(SUBSTITUTE(VLOOKUP($A7&amp;"*",各都道府県の状況!$A:$I,E$3,FALSE), "※5", ""))), "")</f>
        <v>4874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3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44122</v>
      </c>
      <c r="C8" s="19" t="s">
        <v>20</v>
      </c>
      <c r="D8" s="39">
        <f>IFERROR(INT(TRIM(SUBSTITUTE(VLOOKUP($A8&amp;"*",各都道府県の状況!$A:$I,D$3,FALSE), "※5", ""))), "")</f>
        <v>524</v>
      </c>
      <c r="E8" s="39">
        <f>IFERROR(INT(TRIM(SUBSTITUTE(VLOOKUP($A8&amp;"*",各都道府県の状況!$A:$I,E$3,FALSE), "※5", ""))), "")</f>
        <v>12291</v>
      </c>
      <c r="F8" s="39">
        <f>IFERROR(INT(TRIM(SUBSTITUTE(VLOOKUP($A8&amp;"*",各都道府県の状況!$A:$I,F$3,FALSE), "※5", ""))), "")</f>
        <v>479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43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44122</v>
      </c>
      <c r="C9" s="19" t="s">
        <v>21</v>
      </c>
      <c r="D9" s="39">
        <f>IFERROR(INT(TRIM(SUBSTITUTE(VLOOKUP($A9&amp;"*",各都道府県の状況!$A:$I,D$3,FALSE), "※5", ""))), "")</f>
        <v>59</v>
      </c>
      <c r="E9" s="39">
        <f>IFERROR(INT(TRIM(SUBSTITUTE(VLOOKUP($A9&amp;"*",各都道府県の状況!$A:$I,E$3,FALSE), "※5", ""))), "")</f>
        <v>2361</v>
      </c>
      <c r="F9" s="39">
        <f>IFERROR(INT(TRIM(SUBSTITUTE(VLOOKUP($A9&amp;"*",各都道府県の状況!$A:$I,F$3,FALSE), "※5", ""))), "")</f>
        <v>58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44122</v>
      </c>
      <c r="C10" s="19" t="s">
        <v>22</v>
      </c>
      <c r="D10" s="39">
        <f>IFERROR(INT(TRIM(SUBSTITUTE(VLOOKUP($A10&amp;"*",各都道府県の状況!$A:$I,D$3,FALSE), "※5", ""))), "")</f>
        <v>81</v>
      </c>
      <c r="E10" s="39">
        <f>IFERROR(INT(TRIM(SUBSTITUTE(VLOOKUP($A10&amp;"*",各都道府県の状況!$A:$I,E$3,FALSE), "※5", ""))), "")</f>
        <v>5338</v>
      </c>
      <c r="F10" s="39">
        <f>IFERROR(INT(TRIM(SUBSTITUTE(VLOOKUP($A10&amp;"*",各都道府県の状況!$A:$I,F$3,FALSE), "※5", ""))), "")</f>
        <v>78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44122</v>
      </c>
      <c r="C11" s="19" t="s">
        <v>62</v>
      </c>
      <c r="D11" s="39">
        <f>IFERROR(INT(TRIM(SUBSTITUTE(VLOOKUP($A11&amp;"*",各都道府県の状況!$A:$I,D$3,FALSE), "※5", ""))), "")</f>
        <v>362</v>
      </c>
      <c r="E11" s="39">
        <f>IFERROR(INT(TRIM(SUBSTITUTE(VLOOKUP($A11&amp;"*",各都道府県の状況!$A:$I,E$3,FALSE), "※5", ""))), "")</f>
        <v>24897</v>
      </c>
      <c r="F11" s="39">
        <f>IFERROR(INT(TRIM(SUBSTITUTE(VLOOKUP($A11&amp;"*",各都道府県の状況!$A:$I,F$3,FALSE), "※5", ""))), "")</f>
        <v>272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84</v>
      </c>
      <c r="I11" s="39">
        <f>IFERROR(INT(TRIM(SUBSTITUTE(VLOOKUP($A11&amp;"*",各都道府県の状況!$A:$I,I$3,FALSE), "※5", ""))), "")</f>
        <v>2</v>
      </c>
    </row>
    <row r="12" spans="1:10" x14ac:dyDescent="0.55000000000000004">
      <c r="A12" s="24" t="s">
        <v>236</v>
      </c>
      <c r="B12" s="27">
        <f t="shared" si="0"/>
        <v>44122</v>
      </c>
      <c r="C12" s="19" t="s">
        <v>23</v>
      </c>
      <c r="D12" s="39">
        <f>IFERROR(INT(TRIM(SUBSTITUTE(VLOOKUP($A12&amp;"*",各都道府県の状況!$A:$I,D$3,FALSE), "※5", ""))), "")</f>
        <v>728</v>
      </c>
      <c r="E12" s="39">
        <f>IFERROR(INT(TRIM(SUBSTITUTE(VLOOKUP($A12&amp;"*",各都道府県の状況!$A:$I,E$3,FALSE), "※5", ""))), "")</f>
        <v>13174</v>
      </c>
      <c r="F12" s="39">
        <f>IFERROR(INT(TRIM(SUBSTITUTE(VLOOKUP($A12&amp;"*",各都道府県の状況!$A:$I,F$3,FALSE), "※5", ""))), "")</f>
        <v>680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30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44122</v>
      </c>
      <c r="C13" s="19" t="s">
        <v>24</v>
      </c>
      <c r="D13" s="39">
        <f>IFERROR(INT(TRIM(SUBSTITUTE(VLOOKUP($A13&amp;"*",各都道府県の状況!$A:$I,D$3,FALSE), "※5", ""))), "")</f>
        <v>465</v>
      </c>
      <c r="E13" s="39">
        <f>IFERROR(INT(TRIM(SUBSTITUTE(VLOOKUP($A13&amp;"*",各都道府県の状況!$A:$I,E$3,FALSE), "※5", ""))), "")</f>
        <v>34469</v>
      </c>
      <c r="F13" s="39">
        <f>IFERROR(INT(TRIM(SUBSTITUTE(VLOOKUP($A13&amp;"*",各都道府県の状況!$A:$I,F$3,FALSE), "※5", ""))), "")</f>
        <v>439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19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44122</v>
      </c>
      <c r="C14" s="19" t="s">
        <v>25</v>
      </c>
      <c r="D14" s="39">
        <f>IFERROR(INT(TRIM(SUBSTITUTE(VLOOKUP($A14&amp;"*",各都道府県の状況!$A:$I,D$3,FALSE), "※5", ""))), "")</f>
        <v>774</v>
      </c>
      <c r="E14" s="39">
        <f>IFERROR(INT(TRIM(SUBSTITUTE(VLOOKUP($A14&amp;"*",各都道府県の状況!$A:$I,E$3,FALSE), "※5", ""))), "")</f>
        <v>26336</v>
      </c>
      <c r="F14" s="39">
        <f>IFERROR(INT(TRIM(SUBSTITUTE(VLOOKUP($A14&amp;"*",各都道府県の状況!$A:$I,F$3,FALSE), "※5", ""))), "")</f>
        <v>712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38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44122</v>
      </c>
      <c r="C15" s="19" t="s">
        <v>26</v>
      </c>
      <c r="D15" s="39">
        <f>IFERROR(INT(TRIM(SUBSTITUTE(VLOOKUP($A15&amp;"*",各都道府県の状況!$A:$I,D$3,FALSE), "※5", ""))), "")</f>
        <v>5371</v>
      </c>
      <c r="E15" s="39">
        <f>IFERROR(INT(TRIM(SUBSTITUTE(VLOOKUP($A15&amp;"*",各都道府県の状況!$A:$I,E$3,FALSE), "※5", ""))), "")</f>
        <v>163381</v>
      </c>
      <c r="F15" s="39">
        <f>IFERROR(INT(TRIM(SUBSTITUTE(VLOOKUP($A15&amp;"*",各都道府県の状況!$A:$I,F$3,FALSE), "※5", ""))), "")</f>
        <v>4837</v>
      </c>
      <c r="G15" s="39">
        <f>IFERROR(INT(TRIM(SUBSTITUTE(VLOOKUP($A15&amp;"*",各都道府県の状況!$A:$I,G$3,FALSE), "※5", ""))), "")</f>
        <v>103</v>
      </c>
      <c r="H15" s="39">
        <f>IFERROR(INT(TRIM(SUBSTITUTE(VLOOKUP($A15&amp;"*",各都道府県の状況!$A:$I,H$3,FALSE), "※5", ""))), "")</f>
        <v>431</v>
      </c>
      <c r="I15" s="39">
        <f>IFERROR(INT(TRIM(SUBSTITUTE(VLOOKUP($A15&amp;"*",各都道府県の状況!$A:$I,I$3,FALSE), "※5", ""))), "")</f>
        <v>9</v>
      </c>
    </row>
    <row r="16" spans="1:10" x14ac:dyDescent="0.55000000000000004">
      <c r="A16" s="24" t="s">
        <v>240</v>
      </c>
      <c r="B16" s="27">
        <f t="shared" si="0"/>
        <v>44122</v>
      </c>
      <c r="C16" s="19" t="s">
        <v>27</v>
      </c>
      <c r="D16" s="39">
        <f>IFERROR(INT(TRIM(SUBSTITUTE(VLOOKUP($A16&amp;"*",各都道府県の状況!$A:$I,D$3,FALSE), "※5", ""))), "")</f>
        <v>4530</v>
      </c>
      <c r="E16" s="39">
        <f>IFERROR(INT(TRIM(SUBSTITUTE(VLOOKUP($A16&amp;"*",各都道府県の状況!$A:$I,E$3,FALSE), "※5", ""))), "")</f>
        <v>111109</v>
      </c>
      <c r="F16" s="39">
        <f>IFERROR(INT(TRIM(SUBSTITUTE(VLOOKUP($A16&amp;"*",各都道府県の状況!$A:$I,F$3,FALSE), "※5", ""))), "")</f>
        <v>4107</v>
      </c>
      <c r="G16" s="39">
        <f>IFERROR(INT(TRIM(SUBSTITUTE(VLOOKUP($A16&amp;"*",各都道府県の状況!$A:$I,G$3,FALSE), "※5", ""))), "")</f>
        <v>76</v>
      </c>
      <c r="H16" s="39">
        <f>IFERROR(INT(TRIM(SUBSTITUTE(VLOOKUP($A16&amp;"*",各都道府県の状況!$A:$I,H$3,FALSE), "※5", ""))), "")</f>
        <v>347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44122</v>
      </c>
      <c r="C17" s="19" t="s">
        <v>28</v>
      </c>
      <c r="D17" s="39">
        <f>IFERROR(INT(TRIM(SUBSTITUTE(VLOOKUP($A17&amp;"*",各都道府県の状況!$A:$I,D$3,FALSE), "※5", ""))), "")</f>
        <v>28971</v>
      </c>
      <c r="E17" s="39">
        <f>IFERROR(INT(TRIM(SUBSTITUTE(VLOOKUP($A17&amp;"*",各都道府県の状況!$A:$I,E$3,FALSE), "※5", ""))), "")</f>
        <v>535672</v>
      </c>
      <c r="F17" s="39">
        <f>IFERROR(INT(TRIM(SUBSTITUTE(VLOOKUP($A17&amp;"*",各都道府県の状況!$A:$I,F$3,FALSE), "※5", ""))), "")</f>
        <v>26577</v>
      </c>
      <c r="G17" s="39">
        <f>IFERROR(INT(TRIM(SUBSTITUTE(VLOOKUP($A17&amp;"*",各都道府県の状況!$A:$I,G$3,FALSE), "※5", ""))), "")</f>
        <v>436</v>
      </c>
      <c r="H17" s="39">
        <f>IFERROR(INT(TRIM(SUBSTITUTE(VLOOKUP($A17&amp;"*",各都道府県の状況!$A:$I,H$3,FALSE), "※5", ""))), "")</f>
        <v>1958</v>
      </c>
      <c r="I17" s="39">
        <f>IFERROR(INT(TRIM(SUBSTITUTE(VLOOKUP($A17&amp;"*",各都道府県の状況!$A:$I,I$3,FALSE), "※5", ""))), "")</f>
        <v>24</v>
      </c>
    </row>
    <row r="18" spans="1:9" x14ac:dyDescent="0.55000000000000004">
      <c r="A18" s="24" t="s">
        <v>242</v>
      </c>
      <c r="B18" s="27">
        <f t="shared" si="0"/>
        <v>44122</v>
      </c>
      <c r="C18" s="19" t="s">
        <v>29</v>
      </c>
      <c r="D18" s="39">
        <f>IFERROR(INT(TRIM(SUBSTITUTE(VLOOKUP($A18&amp;"*",各都道府県の状況!$A:$I,D$3,FALSE), "※5", ""))), "")</f>
        <v>7942</v>
      </c>
      <c r="E18" s="39">
        <f>IFERROR(INT(TRIM(SUBSTITUTE(VLOOKUP($A18&amp;"*",各都道府県の状況!$A:$I,E$3,FALSE), "※5", ""))), "")</f>
        <v>178657</v>
      </c>
      <c r="F18" s="39">
        <f>IFERROR(INT(TRIM(SUBSTITUTE(VLOOKUP($A18&amp;"*",各都道府県の状況!$A:$I,F$3,FALSE), "※5", ""))), "")</f>
        <v>7218</v>
      </c>
      <c r="G18" s="39">
        <f>IFERROR(INT(TRIM(SUBSTITUTE(VLOOKUP($A18&amp;"*",各都道府県の状況!$A:$I,G$3,FALSE), "※5", ""))), "")</f>
        <v>154</v>
      </c>
      <c r="H18" s="39">
        <f>IFERROR(INT(TRIM(SUBSTITUTE(VLOOKUP($A18&amp;"*",各都道府県の状況!$A:$I,H$3,FALSE), "※5", ""))), "")</f>
        <v>570</v>
      </c>
      <c r="I18" s="39">
        <f>IFERROR(INT(TRIM(SUBSTITUTE(VLOOKUP($A18&amp;"*",各都道府県の状況!$A:$I,I$3,FALSE), "※5", ""))), "")</f>
        <v>19</v>
      </c>
    </row>
    <row r="19" spans="1:9" x14ac:dyDescent="0.55000000000000004">
      <c r="A19" s="24" t="s">
        <v>243</v>
      </c>
      <c r="B19" s="27">
        <f t="shared" si="0"/>
        <v>44122</v>
      </c>
      <c r="C19" s="19" t="s">
        <v>61</v>
      </c>
      <c r="D19" s="39">
        <f>IFERROR(INT(TRIM(SUBSTITUTE(VLOOKUP($A19&amp;"*",各都道府県の状況!$A:$I,D$3,FALSE), "※5", ""))), "")</f>
        <v>180</v>
      </c>
      <c r="E19" s="39">
        <f>IFERROR(INT(TRIM(SUBSTITUTE(VLOOKUP($A19&amp;"*",各都道府県の状況!$A:$I,E$3,FALSE), "※5", ""))), "")</f>
        <v>16849</v>
      </c>
      <c r="F19" s="39">
        <f>IFERROR(INT(TRIM(SUBSTITUTE(VLOOKUP($A19&amp;"*",各都道府県の状況!$A:$I,F$3,FALSE), "※5", ""))), "")</f>
        <v>176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4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44122</v>
      </c>
      <c r="C20" s="19" t="s">
        <v>30</v>
      </c>
      <c r="D20" s="39">
        <f>IFERROR(INT(TRIM(SUBSTITUTE(VLOOKUP($A20&amp;"*",各都道府県の状況!$A:$I,D$3,FALSE), "※5", ""))), "")</f>
        <v>423</v>
      </c>
      <c r="E20" s="39">
        <f>IFERROR(INT(TRIM(SUBSTITUTE(VLOOKUP($A20&amp;"*",各都道府県の状況!$A:$I,E$3,FALSE), "※5", ""))), "")</f>
        <v>13903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44122</v>
      </c>
      <c r="C21" s="19" t="s">
        <v>31</v>
      </c>
      <c r="D21" s="39">
        <f>IFERROR(INT(TRIM(SUBSTITUTE(VLOOKUP($A21&amp;"*",各都道府県の状況!$A:$I,D$3,FALSE), "※5", ""))), "")</f>
        <v>795</v>
      </c>
      <c r="E21" s="39">
        <f>IFERROR(INT(TRIM(SUBSTITUTE(VLOOKUP($A21&amp;"*",各都道府県の状況!$A:$I,E$3,FALSE), "※5", ""))), "")</f>
        <v>15397</v>
      </c>
      <c r="F21" s="39">
        <f>IFERROR(INT(TRIM(SUBSTITUTE(VLOOKUP($A21&amp;"*",各都道府県の状況!$A:$I,F$3,FALSE), "※5", ""))), "")</f>
        <v>723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25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44122</v>
      </c>
      <c r="C22" s="19" t="s">
        <v>32</v>
      </c>
      <c r="D22" s="39">
        <f>IFERROR(INT(TRIM(SUBSTITUTE(VLOOKUP($A22&amp;"*",各都道府県の状況!$A:$I,D$3,FALSE), "※5", ""))), "")</f>
        <v>256</v>
      </c>
      <c r="E22" s="39">
        <f>IFERROR(INT(TRIM(SUBSTITUTE(VLOOKUP($A22&amp;"*",各都道府県の状況!$A:$I,E$3,FALSE), "※5", ""))), "")</f>
        <v>10331</v>
      </c>
      <c r="F22" s="39">
        <f>IFERROR(INT(TRIM(SUBSTITUTE(VLOOKUP($A22&amp;"*",各都道府県の状況!$A:$I,F$3,FALSE), "※5", ""))), "")</f>
        <v>234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11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44122</v>
      </c>
      <c r="C23" s="19" t="s">
        <v>33</v>
      </c>
      <c r="D23" s="39">
        <f>IFERROR(INT(TRIM(SUBSTITUTE(VLOOKUP($A23&amp;"*",各都道府県の状況!$A:$I,D$3,FALSE), "※5", ""))), "")</f>
        <v>199</v>
      </c>
      <c r="E23" s="39">
        <f>IFERROR(INT(TRIM(SUBSTITUTE(VLOOKUP($A23&amp;"*",各都道府県の状況!$A:$I,E$3,FALSE), "※5", ""))), "")</f>
        <v>11173</v>
      </c>
      <c r="F23" s="39">
        <f>IFERROR(INT(TRIM(SUBSTITUTE(VLOOKUP($A23&amp;"*",各都道府県の状況!$A:$I,F$3,FALSE), "※5", ""))), "")</f>
        <v>191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2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44122</v>
      </c>
      <c r="C24" s="19" t="s">
        <v>34</v>
      </c>
      <c r="D24" s="39">
        <f>IFERROR(INT(TRIM(SUBSTITUTE(VLOOKUP($A24&amp;"*",各都道府県の状況!$A:$I,D$3,FALSE), "※5", ""))), "")</f>
        <v>326</v>
      </c>
      <c r="E24" s="39">
        <f>IFERROR(INT(TRIM(SUBSTITUTE(VLOOKUP($A24&amp;"*",各都道府県の状況!$A:$I,E$3,FALSE), "※5", ""))), "")</f>
        <v>20863</v>
      </c>
      <c r="F24" s="39">
        <f>IFERROR(INT(TRIM(SUBSTITUTE(VLOOKUP($A24&amp;"*",各都道府県の状況!$A:$I,F$3,FALSE), "※5", ""))), "")</f>
        <v>317</v>
      </c>
      <c r="G24" s="39">
        <f>IFERROR(INT(TRIM(SUBSTITUTE(VLOOKUP($A24&amp;"*",各都道府県の状況!$A:$I,G$3,FALSE), "※5", ""))), "")</f>
        <v>4</v>
      </c>
      <c r="H24" s="39">
        <f>IFERROR(INT(TRIM(SUBSTITUTE(VLOOKUP($A24&amp;"*",各都道府県の状況!$A:$I,H$3,FALSE), "※5", ""))), "")</f>
        <v>8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44122</v>
      </c>
      <c r="C25" s="19" t="s">
        <v>35</v>
      </c>
      <c r="D25" s="39">
        <f>IFERROR(INT(TRIM(SUBSTITUTE(VLOOKUP($A25&amp;"*",各都道府県の状況!$A:$I,D$3,FALSE), "※5", ""))), "")</f>
        <v>642</v>
      </c>
      <c r="E25" s="39">
        <f>IFERROR(INT(TRIM(SUBSTITUTE(VLOOKUP($A25&amp;"*",各都道府県の状況!$A:$I,E$3,FALSE), "※5", ""))), "")</f>
        <v>24987</v>
      </c>
      <c r="F25" s="39">
        <f>IFERROR(INT(TRIM(SUBSTITUTE(VLOOKUP($A25&amp;"*",各都道府県の状況!$A:$I,F$3,FALSE), "※5", ""))), "")</f>
        <v>620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12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44122</v>
      </c>
      <c r="C26" s="19" t="s">
        <v>36</v>
      </c>
      <c r="D26" s="39">
        <f>IFERROR(INT(TRIM(SUBSTITUTE(VLOOKUP($A26&amp;"*",各都道府県の状況!$A:$I,D$3,FALSE), "※5", ""))), "")</f>
        <v>575</v>
      </c>
      <c r="E26" s="39">
        <f>IFERROR(INT(TRIM(SUBSTITUTE(VLOOKUP($A26&amp;"*",各都道府県の状況!$A:$I,E$3,FALSE), "※5", ""))), "")</f>
        <v>39100</v>
      </c>
      <c r="F26" s="39">
        <f>IFERROR(INT(TRIM(SUBSTITUTE(VLOOKUP($A26&amp;"*",各都道府県の状況!$A:$I,F$3,FALSE), "※5", ""))), "")</f>
        <v>558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15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44122</v>
      </c>
      <c r="C27" s="19" t="s">
        <v>37</v>
      </c>
      <c r="D27" s="39">
        <f>IFERROR(INT(TRIM(SUBSTITUTE(VLOOKUP($A27&amp;"*",各都道府県の状況!$A:$I,D$3,FALSE), "※5", ""))), "")</f>
        <v>5664</v>
      </c>
      <c r="E27" s="39">
        <f>IFERROR(INT(TRIM(SUBSTITUTE(VLOOKUP($A27&amp;"*",各都道府県の状況!$A:$I,E$3,FALSE), "※5", ""))), "")</f>
        <v>88963</v>
      </c>
      <c r="F27" s="39">
        <f>IFERROR(INT(TRIM(SUBSTITUTE(VLOOKUP($A27&amp;"*",各都道府県の状況!$A:$I,F$3,FALSE), "※5", ""))), "")</f>
        <v>5341</v>
      </c>
      <c r="G27" s="39">
        <f>IFERROR(INT(TRIM(SUBSTITUTE(VLOOKUP($A27&amp;"*",各都道府県の状況!$A:$I,G$3,FALSE), "※5", ""))), "")</f>
        <v>91</v>
      </c>
      <c r="H27" s="39">
        <f>IFERROR(INT(TRIM(SUBSTITUTE(VLOOKUP($A27&amp;"*",各都道府県の状況!$A:$I,H$3,FALSE), "※5", ""))), "")</f>
        <v>232</v>
      </c>
      <c r="I27" s="39">
        <f>IFERROR(INT(TRIM(SUBSTITUTE(VLOOKUP($A27&amp;"*",各都道府県の状況!$A:$I,I$3,FALSE), "※5", ""))), "")</f>
        <v>9</v>
      </c>
    </row>
    <row r="28" spans="1:9" x14ac:dyDescent="0.55000000000000004">
      <c r="A28" s="24" t="s">
        <v>252</v>
      </c>
      <c r="B28" s="26">
        <f t="shared" si="0"/>
        <v>44122</v>
      </c>
      <c r="C28" s="28" t="s">
        <v>38</v>
      </c>
      <c r="D28" s="39">
        <f>IFERROR(INT(TRIM(SUBSTITUTE(VLOOKUP($A28&amp;"*",各都道府県の状況!$A:$I,D$3,FALSE), "※5", ""))), "")</f>
        <v>549</v>
      </c>
      <c r="E28" s="39">
        <f>IFERROR(INT(TRIM(SUBSTITUTE(VLOOKUP($A28&amp;"*",各都道府県の状況!$A:$I,E$3,FALSE), "※5", ""))), "")</f>
        <v>14646</v>
      </c>
      <c r="F28" s="39">
        <f>IFERROR(INT(TRIM(SUBSTITUTE(VLOOKUP($A28&amp;"*",各都道府県の状況!$A:$I,F$3,FALSE), "※5", ""))), "")</f>
        <v>525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17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44122</v>
      </c>
      <c r="C29" s="19" t="s">
        <v>39</v>
      </c>
      <c r="D29" s="39">
        <f>IFERROR(INT(TRIM(SUBSTITUTE(VLOOKUP($A29&amp;"*",各都道府県の状況!$A:$I,D$3,FALSE), "※5", ""))), "")</f>
        <v>524</v>
      </c>
      <c r="E29" s="39">
        <f>IFERROR(INT(TRIM(SUBSTITUTE(VLOOKUP($A29&amp;"*",各都道府県の状況!$A:$I,E$3,FALSE), "※5", ""))), "")</f>
        <v>13298</v>
      </c>
      <c r="F29" s="39">
        <f>IFERROR(INT(TRIM(SUBSTITUTE(VLOOKUP($A29&amp;"*",各都道府県の状況!$A:$I,F$3,FALSE), "※5", ""))), "")</f>
        <v>503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13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44122</v>
      </c>
      <c r="C30" s="19" t="s">
        <v>40</v>
      </c>
      <c r="D30" s="39">
        <f>IFERROR(INT(TRIM(SUBSTITUTE(VLOOKUP($A30&amp;"*",各都道府県の状況!$A:$I,D$3,FALSE), "※5", ""))), "")</f>
        <v>1907</v>
      </c>
      <c r="E30" s="39">
        <f>IFERROR(INT(TRIM(SUBSTITUTE(VLOOKUP($A30&amp;"*",各都道府県の状況!$A:$I,E$3,FALSE), "※5", ""))), "")</f>
        <v>48126</v>
      </c>
      <c r="F30" s="39">
        <f>IFERROR(INT(TRIM(SUBSTITUTE(VLOOKUP($A30&amp;"*",各都道府県の状況!$A:$I,F$3,FALSE), "※5", ""))), "")</f>
        <v>1761</v>
      </c>
      <c r="G30" s="39">
        <f>IFERROR(INT(TRIM(SUBSTITUTE(VLOOKUP($A30&amp;"*",各都道府県の状況!$A:$I,G$3,FALSE), "※5", ""))), "")</f>
        <v>27</v>
      </c>
      <c r="H30" s="39">
        <f>IFERROR(INT(TRIM(SUBSTITUTE(VLOOKUP($A30&amp;"*",各都道府県の状況!$A:$I,H$3,FALSE), "※5", ""))), "")</f>
        <v>119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44122</v>
      </c>
      <c r="C31" s="19" t="s">
        <v>41</v>
      </c>
      <c r="D31" s="39">
        <f>IFERROR(INT(TRIM(SUBSTITUTE(VLOOKUP($A31&amp;"*",各都道府県の状況!$A:$I,D$3,FALSE), "※5", ""))), "")</f>
        <v>11514</v>
      </c>
      <c r="E31" s="39">
        <f>IFERROR(INT(TRIM(SUBSTITUTE(VLOOKUP($A31&amp;"*",各都道府県の状況!$A:$I,E$3,FALSE), "※5", ""))), "")</f>
        <v>212793</v>
      </c>
      <c r="F31" s="39">
        <f>IFERROR(INT(TRIM(SUBSTITUTE(VLOOKUP($A31&amp;"*",各都道府県の状況!$A:$I,F$3,FALSE), "※5", ""))), "")</f>
        <v>10807</v>
      </c>
      <c r="G31" s="39">
        <f>IFERROR(INT(TRIM(SUBSTITUTE(VLOOKUP($A31&amp;"*",各都道府県の状況!$A:$I,G$3,FALSE), "※5", ""))), "")</f>
        <v>227</v>
      </c>
      <c r="H31" s="39">
        <f>IFERROR(INT(TRIM(SUBSTITUTE(VLOOKUP($A31&amp;"*",各都道府県の状況!$A:$I,H$3,FALSE), "※5", ""))), "")</f>
        <v>464</v>
      </c>
      <c r="I31" s="39">
        <f>IFERROR(INT(TRIM(SUBSTITUTE(VLOOKUP($A31&amp;"*",各都道府県の状況!$A:$I,I$3,FALSE), "※5", ""))), "")</f>
        <v>20</v>
      </c>
    </row>
    <row r="32" spans="1:9" x14ac:dyDescent="0.55000000000000004">
      <c r="A32" s="24" t="s">
        <v>256</v>
      </c>
      <c r="B32" s="27">
        <f t="shared" si="0"/>
        <v>44122</v>
      </c>
      <c r="C32" s="19" t="s">
        <v>42</v>
      </c>
      <c r="D32" s="39">
        <f>IFERROR(INT(TRIM(SUBSTITUTE(VLOOKUP($A32&amp;"*",各都道府県の状況!$A:$I,D$3,FALSE), "※5", ""))), "")</f>
        <v>2995</v>
      </c>
      <c r="E32" s="39">
        <f>IFERROR(INT(TRIM(SUBSTITUTE(VLOOKUP($A32&amp;"*",各都道府県の状況!$A:$I,E$3,FALSE), "※5", ""))), "")</f>
        <v>63557</v>
      </c>
      <c r="F32" s="39">
        <f>IFERROR(INT(TRIM(SUBSTITUTE(VLOOKUP($A32&amp;"*",各都道府県の状況!$A:$I,F$3,FALSE), "※5", ""))), "")</f>
        <v>2814</v>
      </c>
      <c r="G32" s="39">
        <f>IFERROR(INT(TRIM(SUBSTITUTE(VLOOKUP($A32&amp;"*",各都道府県の状況!$A:$I,G$3,FALSE), "※5", ""))), "")</f>
        <v>61</v>
      </c>
      <c r="H32" s="39">
        <f>IFERROR(INT(TRIM(SUBSTITUTE(VLOOKUP($A32&amp;"*",各都道府県の状況!$A:$I,H$3,FALSE), "※5", ""))), "")</f>
        <v>120</v>
      </c>
      <c r="I32" s="39">
        <f>IFERROR(INT(TRIM(SUBSTITUTE(VLOOKUP($A32&amp;"*",各都道府県の状況!$A:$I,I$3,FALSE), "※5", ""))), "")</f>
        <v>18</v>
      </c>
    </row>
    <row r="33" spans="1:9" x14ac:dyDescent="0.55000000000000004">
      <c r="A33" s="24" t="s">
        <v>257</v>
      </c>
      <c r="B33" s="27">
        <f t="shared" si="0"/>
        <v>44122</v>
      </c>
      <c r="C33" s="19" t="s">
        <v>43</v>
      </c>
      <c r="D33" s="39">
        <f>IFERROR(INT(TRIM(SUBSTITUTE(VLOOKUP($A33&amp;"*",各都道府県の状況!$A:$I,D$3,FALSE), "※5", ""))), "")</f>
        <v>613</v>
      </c>
      <c r="E33" s="39">
        <f>IFERROR(INT(TRIM(SUBSTITUTE(VLOOKUP($A33&amp;"*",各都道府県の状況!$A:$I,E$3,FALSE), "※5", ""))), "")</f>
        <v>23057</v>
      </c>
      <c r="F33" s="39">
        <f>IFERROR(INT(TRIM(SUBSTITUTE(VLOOKUP($A33&amp;"*",各都道府県の状況!$A:$I,F$3,FALSE), "※5", ""))), "")</f>
        <v>576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28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44122</v>
      </c>
      <c r="C34" s="19" t="s">
        <v>44</v>
      </c>
      <c r="D34" s="39">
        <f>IFERROR(INT(TRIM(SUBSTITUTE(VLOOKUP($A34&amp;"*",各都道府県の状況!$A:$I,D$3,FALSE), "※5", ""))), "")</f>
        <v>255</v>
      </c>
      <c r="E34" s="39">
        <f>IFERROR(INT(TRIM(SUBSTITUTE(VLOOKUP($A34&amp;"*",各都道府県の状況!$A:$I,E$3,FALSE), "※5", ""))), "")</f>
        <v>9924</v>
      </c>
      <c r="F34" s="39">
        <f>IFERROR(INT(TRIM(SUBSTITUTE(VLOOKUP($A34&amp;"*",各都道府県の状況!$A:$I,F$3,FALSE), "※5", ""))), "")</f>
        <v>241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7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44122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5548</v>
      </c>
      <c r="F35" s="39">
        <f>IFERROR(INT(TRIM(SUBSTITUTE(VLOOKUP($A35&amp;"*",各都道府県の状況!$A:$I,F$3,FALSE), "※5", ""))), "")</f>
        <v>36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44122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6023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44122</v>
      </c>
      <c r="C37" s="19" t="s">
        <v>47</v>
      </c>
      <c r="D37" s="39">
        <f>IFERROR(INT(TRIM(SUBSTITUTE(VLOOKUP($A37&amp;"*",各都道府県の状況!$A:$I,D$3,FALSE), "※5", ""))), "")</f>
        <v>173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155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12</v>
      </c>
      <c r="I37" s="39">
        <f>IFERROR(INT(TRIM(SUBSTITUTE(VLOOKUP($A37&amp;"*",各都道府県の状況!$A:$I,I$3,FALSE), "※5", ""))), "")</f>
        <v>2</v>
      </c>
    </row>
    <row r="38" spans="1:9" x14ac:dyDescent="0.55000000000000004">
      <c r="A38" s="24" t="s">
        <v>260</v>
      </c>
      <c r="B38" s="27">
        <f t="shared" si="0"/>
        <v>44122</v>
      </c>
      <c r="C38" s="19" t="s">
        <v>48</v>
      </c>
      <c r="D38" s="39">
        <f>IFERROR(INT(TRIM(SUBSTITUTE(VLOOKUP($A38&amp;"*",各都道府県の状況!$A:$I,D$3,FALSE), "※5", ""))), "")</f>
        <v>649</v>
      </c>
      <c r="E38" s="39">
        <f>IFERROR(INT(TRIM(SUBSTITUTE(VLOOKUP($A38&amp;"*",各都道府県の状況!$A:$I,E$3,FALSE), "※5", ""))), "")</f>
        <v>25370</v>
      </c>
      <c r="F38" s="39">
        <f>IFERROR(INT(TRIM(SUBSTITUTE(VLOOKUP($A38&amp;"*",各都道府県の状況!$A:$I,F$3,FALSE), "※5", ""))), "")</f>
        <v>606</v>
      </c>
      <c r="G38" s="39">
        <f>IFERROR(INT(TRIM(SUBSTITUTE(VLOOKUP($A38&amp;"*",各都道府県の状況!$A:$I,G$3,FALSE), "※5", ""))), "")</f>
        <v>4</v>
      </c>
      <c r="H38" s="39">
        <f>IFERROR(INT(TRIM(SUBSTITUTE(VLOOKUP($A38&amp;"*",各都道府県の状況!$A:$I,H$3,FALSE), "※5", ""))), "")</f>
        <v>39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44122</v>
      </c>
      <c r="C39" s="19" t="s">
        <v>49</v>
      </c>
      <c r="D39" s="39">
        <f>IFERROR(INT(TRIM(SUBSTITUTE(VLOOKUP($A39&amp;"*",各都道府県の状況!$A:$I,D$3,FALSE), "※5", ""))), "")</f>
        <v>209</v>
      </c>
      <c r="E39" s="39">
        <f>IFERROR(INT(TRIM(SUBSTITUTE(VLOOKUP($A39&amp;"*",各都道府県の状況!$A:$I,E$3,FALSE), "※5", ""))), "")</f>
        <v>10947</v>
      </c>
      <c r="F39" s="39">
        <f>IFERROR(INT(TRIM(SUBSTITUTE(VLOOKUP($A39&amp;"*",各都道府県の状況!$A:$I,F$3,FALSE), "※5", ""))), "")</f>
        <v>205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2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44122</v>
      </c>
      <c r="C40" s="19" t="s">
        <v>50</v>
      </c>
      <c r="D40" s="39">
        <f>IFERROR(INT(TRIM(SUBSTITUTE(VLOOKUP($A40&amp;"*",各都道府県の状況!$A:$I,D$3,FALSE), "※5", ""))), "")</f>
        <v>158</v>
      </c>
      <c r="E40" s="39">
        <f>IFERROR(INT(TRIM(SUBSTITUTE(VLOOKUP($A40&amp;"*",各都道府県の状況!$A:$I,E$3,FALSE), "※5", ""))), "")</f>
        <v>7188</v>
      </c>
      <c r="F40" s="39">
        <f>IFERROR(INT(TRIM(SUBSTITUTE(VLOOKUP($A40&amp;"*",各都道府県の状況!$A:$I,F$3,FALSE), "※5", ""))), "")</f>
        <v>140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44122</v>
      </c>
      <c r="C41" s="19" t="s">
        <v>51</v>
      </c>
      <c r="D41" s="39">
        <f>IFERROR(INT(TRIM(SUBSTITUTE(VLOOKUP($A41&amp;"*",各都道府県の状況!$A:$I,D$3,FALSE), "※5", ""))), "")</f>
        <v>99</v>
      </c>
      <c r="E41" s="39">
        <f>IFERROR(INT(TRIM(SUBSTITUTE(VLOOKUP($A41&amp;"*",各都道府県の状況!$A:$I,E$3,FALSE), "※5", ""))), "")</f>
        <v>12432</v>
      </c>
      <c r="F41" s="39">
        <f>IFERROR(INT(TRIM(SUBSTITUTE(VLOOKUP($A41&amp;"*",各都道府県の状況!$A:$I,F$3,FALSE), "※5", ""))), "")</f>
        <v>93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44122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4240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2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44122</v>
      </c>
      <c r="C43" s="19" t="s">
        <v>169</v>
      </c>
      <c r="D43" s="39">
        <f>IFERROR(INT(TRIM(SUBSTITUTE(VLOOKUP($A43&amp;"*",各都道府県の状況!$A:$I,D$3,FALSE), "※5", ""))), "")</f>
        <v>140</v>
      </c>
      <c r="E43" s="39">
        <f>IFERROR(INT(TRIM(SUBSTITUTE(VLOOKUP($A43&amp;"*",各都道府県の状況!$A:$I,E$3,FALSE), "※5", ""))), "")</f>
        <v>3586</v>
      </c>
      <c r="F43" s="39">
        <f>IFERROR(INT(TRIM(SUBSTITUTE(VLOOKUP($A43&amp;"*",各都道府県の状況!$A:$I,F$3,FALSE), "※5", ""))), "")</f>
        <v>135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44122</v>
      </c>
      <c r="C44" s="19" t="s">
        <v>53</v>
      </c>
      <c r="D44" s="39">
        <f>IFERROR(INT(TRIM(SUBSTITUTE(VLOOKUP($A44&amp;"*",各都道府県の状況!$A:$I,D$3,FALSE), "※5", ""))), "")</f>
        <v>5139</v>
      </c>
      <c r="E44" s="39">
        <f>IFERROR(INT(TRIM(SUBSTITUTE(VLOOKUP($A44&amp;"*",各都道府県の状況!$A:$I,E$3,FALSE), "※5", ""))), "")</f>
        <v>150735</v>
      </c>
      <c r="F44" s="39">
        <f>IFERROR(INT(TRIM(SUBSTITUTE(VLOOKUP($A44&amp;"*",各都道府県の状況!$A:$I,F$3,FALSE), "※5", ""))), "")</f>
        <v>4976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64</v>
      </c>
      <c r="I44" s="39">
        <f>IFERROR(INT(TRIM(SUBSTITUTE(VLOOKUP($A44&amp;"*",各都道府県の状況!$A:$I,I$3,FALSE), "※5", ""))), "")</f>
        <v>6</v>
      </c>
    </row>
    <row r="45" spans="1:9" x14ac:dyDescent="0.55000000000000004">
      <c r="A45" s="24" t="s">
        <v>267</v>
      </c>
      <c r="B45" s="27">
        <f t="shared" si="0"/>
        <v>44122</v>
      </c>
      <c r="C45" s="19" t="s">
        <v>54</v>
      </c>
      <c r="D45" s="39">
        <f>IFERROR(INT(TRIM(SUBSTITUTE(VLOOKUP($A45&amp;"*",各都道府県の状況!$A:$I,D$3,FALSE), "※5", ""))), "")</f>
        <v>252</v>
      </c>
      <c r="E45" s="39">
        <f>IFERROR(INT(TRIM(SUBSTITUTE(VLOOKUP($A45&amp;"*",各都道府県の状況!$A:$I,E$3,FALSE), "※5", ""))), "")</f>
        <v>6545</v>
      </c>
      <c r="F45" s="39">
        <f>IFERROR(INT(TRIM(SUBSTITUTE(VLOOKUP($A45&amp;"*",各都道府県の状況!$A:$I,F$3,FALSE), "※5", ""))), "")</f>
        <v>249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5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44122</v>
      </c>
      <c r="C46" s="19" t="s">
        <v>55</v>
      </c>
      <c r="D46" s="39">
        <f>IFERROR(INT(TRIM(SUBSTITUTE(VLOOKUP($A46&amp;"*",各都道府県の状況!$A:$I,D$3,FALSE), "※5", ""))), "")</f>
        <v>241</v>
      </c>
      <c r="E46" s="39">
        <f>IFERROR(INT(TRIM(SUBSTITUTE(VLOOKUP($A46&amp;"*",各都道府県の状況!$A:$I,E$3,FALSE), "※5", ""))), "")</f>
        <v>20757</v>
      </c>
      <c r="F46" s="39">
        <f>IFERROR(INT(TRIM(SUBSTITUTE(VLOOKUP($A46&amp;"*",各都道府県の状況!$A:$I,F$3,FALSE), "※5", ""))), "")</f>
        <v>235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44122</v>
      </c>
      <c r="C47" s="19" t="s">
        <v>56</v>
      </c>
      <c r="D47" s="39">
        <f>IFERROR(INT(TRIM(SUBSTITUTE(VLOOKUP($A47&amp;"*",各都道府県の状況!$A:$I,D$3,FALSE), "※5", ""))), "")</f>
        <v>744</v>
      </c>
      <c r="E47" s="39">
        <f>IFERROR(INT(TRIM(SUBSTITUTE(VLOOKUP($A47&amp;"*",各都道府県の状況!$A:$I,E$3,FALSE), "※5", ""))), "")</f>
        <v>18430</v>
      </c>
      <c r="F47" s="39">
        <f>IFERROR(INT(TRIM(SUBSTITUTE(VLOOKUP($A47&amp;"*",各都道府県の状況!$A:$I,F$3,FALSE), "※5", ""))), "")</f>
        <v>660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66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44122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19203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2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44122</v>
      </c>
      <c r="C49" s="19" t="s">
        <v>58</v>
      </c>
      <c r="D49" s="39">
        <f>IFERROR(INT(TRIM(SUBSTITUTE(VLOOKUP($A49&amp;"*",各都道府県の状況!$A:$I,D$3,FALSE), "※5", ""))), "")</f>
        <v>366</v>
      </c>
      <c r="E49" s="39">
        <f>IFERROR(INT(TRIM(SUBSTITUTE(VLOOKUP($A49&amp;"*",各都道府県の状況!$A:$I,E$3,FALSE), "※5", ""))), "")</f>
        <v>8703</v>
      </c>
      <c r="F49" s="39">
        <f>IFERROR(INT(TRIM(SUBSTITUTE(VLOOKUP($A49&amp;"*",各都道府県の状況!$A:$I,F$3,FALSE), "※5", ""))), "")</f>
        <v>365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44122</v>
      </c>
      <c r="C50" s="19" t="s">
        <v>59</v>
      </c>
      <c r="D50" s="39">
        <f>IFERROR(INT(TRIM(SUBSTITUTE(VLOOKUP($A50&amp;"*",各都道府県の状況!$A:$I,D$3,FALSE), "※5", ""))), "")</f>
        <v>463</v>
      </c>
      <c r="E50" s="39">
        <f>IFERROR(INT(TRIM(SUBSTITUTE(VLOOKUP($A50&amp;"*",各都道府県の状況!$A:$I,E$3,FALSE), "※5", ""))), "")</f>
        <v>21290</v>
      </c>
      <c r="F50" s="39">
        <f>IFERROR(INT(TRIM(SUBSTITUTE(VLOOKUP($A50&amp;"*",各都道府県の状況!$A:$I,F$3,FALSE), "※5", ""))), "")</f>
        <v>463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18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44122</v>
      </c>
      <c r="C51" s="19" t="s">
        <v>60</v>
      </c>
      <c r="D51" s="39">
        <f>IFERROR(INT(TRIM(SUBSTITUTE(VLOOKUP($A51&amp;"*",各都道府県の状況!$A:$I,D$3,FALSE), "※5", ""))), "")</f>
        <v>2918</v>
      </c>
      <c r="E51" s="39">
        <f>IFERROR(INT(TRIM(SUBSTITUTE(VLOOKUP($A51&amp;"*",各都道府県の状況!$A:$I,E$3,FALSE), "※5", ""))), "")</f>
        <v>47630</v>
      </c>
      <c r="F51" s="39">
        <f>IFERROR(INT(TRIM(SUBSTITUTE(VLOOKUP($A51&amp;"*",各都道府県の状況!$A:$I,F$3,FALSE), "※5", ""))), "")</f>
        <v>2593</v>
      </c>
      <c r="G51" s="39">
        <f>IFERROR(INT(TRIM(SUBSTITUTE(VLOOKUP($A51&amp;"*",各都道府県の状況!$A:$I,G$3,FALSE), "※5", ""))), "")</f>
        <v>55</v>
      </c>
      <c r="H51" s="39">
        <f>IFERROR(INT(TRIM(SUBSTITUTE(VLOOKUP($A51&amp;"*",各都道府県の状況!$A:$I,H$3,FALSE), "※5", ""))), "")</f>
        <v>274</v>
      </c>
      <c r="I51" s="39">
        <f>IFERROR(INT(TRIM(SUBSTITUTE(VLOOKUP($A51&amp;"*",各都道府県の状況!$A:$I,I$3,FALSE), "※5", ""))), "")</f>
        <v>8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topLeftCell="A46"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2518</v>
      </c>
      <c r="D6" s="62">
        <v>69832</v>
      </c>
      <c r="E6" s="63">
        <v>211</v>
      </c>
      <c r="F6" s="63">
        <v>2</v>
      </c>
      <c r="G6" s="62">
        <v>2199</v>
      </c>
      <c r="H6" s="63">
        <v>108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104</v>
      </c>
      <c r="D7" s="62">
        <v>3071</v>
      </c>
      <c r="E7" s="63">
        <v>67</v>
      </c>
      <c r="F7" s="63">
        <v>1</v>
      </c>
      <c r="G7" s="63">
        <v>36</v>
      </c>
      <c r="H7" s="63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26</v>
      </c>
      <c r="D8" s="62">
        <v>4874</v>
      </c>
      <c r="E8" s="63">
        <v>3</v>
      </c>
      <c r="F8" s="63">
        <v>0</v>
      </c>
      <c r="G8" s="63">
        <v>23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524</v>
      </c>
      <c r="D9" s="62">
        <v>12291</v>
      </c>
      <c r="E9" s="63">
        <v>43</v>
      </c>
      <c r="F9" s="63">
        <v>1</v>
      </c>
      <c r="G9" s="63">
        <v>479</v>
      </c>
      <c r="H9" s="63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59</v>
      </c>
      <c r="D10" s="62">
        <v>2361</v>
      </c>
      <c r="E10" s="63">
        <v>1</v>
      </c>
      <c r="F10" s="63">
        <v>0</v>
      </c>
      <c r="G10" s="63">
        <v>58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81</v>
      </c>
      <c r="D11" s="62">
        <v>5338</v>
      </c>
      <c r="E11" s="63">
        <v>2</v>
      </c>
      <c r="F11" s="63">
        <v>0</v>
      </c>
      <c r="G11" s="63">
        <v>78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362</v>
      </c>
      <c r="D12" s="62">
        <v>24897</v>
      </c>
      <c r="E12" s="63">
        <v>84</v>
      </c>
      <c r="F12" s="63">
        <v>2</v>
      </c>
      <c r="G12" s="63">
        <v>272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728</v>
      </c>
      <c r="D13" s="62">
        <v>13174</v>
      </c>
      <c r="E13" s="63">
        <v>30</v>
      </c>
      <c r="F13" s="63">
        <v>2</v>
      </c>
      <c r="G13" s="63">
        <v>680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465</v>
      </c>
      <c r="D14" s="62">
        <v>34469</v>
      </c>
      <c r="E14" s="63">
        <v>19</v>
      </c>
      <c r="F14" s="63">
        <v>0</v>
      </c>
      <c r="G14" s="63">
        <v>439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774</v>
      </c>
      <c r="D15" s="62">
        <v>26336</v>
      </c>
      <c r="E15" s="63">
        <v>38</v>
      </c>
      <c r="F15" s="63">
        <v>4</v>
      </c>
      <c r="G15" s="63">
        <v>712</v>
      </c>
      <c r="H15" s="63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5371</v>
      </c>
      <c r="D16" s="62">
        <v>163381</v>
      </c>
      <c r="E16" s="63">
        <v>431</v>
      </c>
      <c r="F16" s="63">
        <v>9</v>
      </c>
      <c r="G16" s="62">
        <v>4837</v>
      </c>
      <c r="H16" s="63">
        <v>103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4530</v>
      </c>
      <c r="D17" s="62">
        <v>111109</v>
      </c>
      <c r="E17" s="63">
        <v>347</v>
      </c>
      <c r="F17" s="63">
        <v>10</v>
      </c>
      <c r="G17" s="62">
        <v>4107</v>
      </c>
      <c r="H17" s="63">
        <v>76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28971</v>
      </c>
      <c r="D18" s="62">
        <v>535672</v>
      </c>
      <c r="E18" s="62">
        <v>1958</v>
      </c>
      <c r="F18" s="63">
        <v>24</v>
      </c>
      <c r="G18" s="62">
        <v>26577</v>
      </c>
      <c r="H18" s="63">
        <v>436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7942</v>
      </c>
      <c r="D19" s="62">
        <v>178657</v>
      </c>
      <c r="E19" s="63">
        <v>570</v>
      </c>
      <c r="F19" s="63">
        <v>19</v>
      </c>
      <c r="G19" s="62">
        <v>7218</v>
      </c>
      <c r="H19" s="63">
        <v>154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180</v>
      </c>
      <c r="D20" s="62">
        <v>16849</v>
      </c>
      <c r="E20" s="63">
        <v>4</v>
      </c>
      <c r="F20" s="63">
        <v>0</v>
      </c>
      <c r="G20" s="63">
        <v>176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423</v>
      </c>
      <c r="D21" s="62">
        <v>13903</v>
      </c>
      <c r="E21" s="63">
        <v>1</v>
      </c>
      <c r="F21" s="63">
        <v>0</v>
      </c>
      <c r="G21" s="63">
        <v>396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795</v>
      </c>
      <c r="D22" s="62">
        <v>15397</v>
      </c>
      <c r="E22" s="63">
        <v>25</v>
      </c>
      <c r="F22" s="63">
        <v>0</v>
      </c>
      <c r="G22" s="63">
        <v>723</v>
      </c>
      <c r="H22" s="63">
        <v>47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256</v>
      </c>
      <c r="D23" s="62">
        <v>10331</v>
      </c>
      <c r="E23" s="63">
        <v>11</v>
      </c>
      <c r="F23" s="63">
        <v>0</v>
      </c>
      <c r="G23" s="63">
        <v>234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199</v>
      </c>
      <c r="D24" s="62">
        <v>11173</v>
      </c>
      <c r="E24" s="63">
        <v>2</v>
      </c>
      <c r="F24" s="63">
        <v>0</v>
      </c>
      <c r="G24" s="63">
        <v>191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326</v>
      </c>
      <c r="D25" s="62">
        <v>20863</v>
      </c>
      <c r="E25" s="63">
        <v>8</v>
      </c>
      <c r="F25" s="63">
        <v>0</v>
      </c>
      <c r="G25" s="63">
        <v>317</v>
      </c>
      <c r="H25" s="63">
        <v>4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642</v>
      </c>
      <c r="D26" s="62">
        <v>24987</v>
      </c>
      <c r="E26" s="63">
        <v>12</v>
      </c>
      <c r="F26" s="63">
        <v>1</v>
      </c>
      <c r="G26" s="63">
        <v>620</v>
      </c>
      <c r="H26" s="63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575</v>
      </c>
      <c r="D27" s="62">
        <v>39100</v>
      </c>
      <c r="E27" s="63">
        <v>15</v>
      </c>
      <c r="F27" s="63">
        <v>0</v>
      </c>
      <c r="G27" s="63">
        <v>558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5664</v>
      </c>
      <c r="D28" s="62">
        <v>88963</v>
      </c>
      <c r="E28" s="63">
        <v>232</v>
      </c>
      <c r="F28" s="63">
        <v>9</v>
      </c>
      <c r="G28" s="62">
        <v>5341</v>
      </c>
      <c r="H28" s="63">
        <v>91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549</v>
      </c>
      <c r="D29" s="62">
        <v>14646</v>
      </c>
      <c r="E29" s="63">
        <v>17</v>
      </c>
      <c r="F29" s="63">
        <v>0</v>
      </c>
      <c r="G29" s="63">
        <v>525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524</v>
      </c>
      <c r="D30" s="62">
        <v>13298</v>
      </c>
      <c r="E30" s="63">
        <v>13</v>
      </c>
      <c r="F30" s="63">
        <v>0</v>
      </c>
      <c r="G30" s="63">
        <v>503</v>
      </c>
      <c r="H30" s="63">
        <v>8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1907</v>
      </c>
      <c r="D31" s="62">
        <v>48126</v>
      </c>
      <c r="E31" s="63">
        <v>119</v>
      </c>
      <c r="F31" s="63">
        <v>1</v>
      </c>
      <c r="G31" s="62">
        <v>1761</v>
      </c>
      <c r="H31" s="63">
        <v>27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11514</v>
      </c>
      <c r="D32" s="62">
        <v>212793</v>
      </c>
      <c r="E32" s="63">
        <v>464</v>
      </c>
      <c r="F32" s="63">
        <v>20</v>
      </c>
      <c r="G32" s="62">
        <v>10807</v>
      </c>
      <c r="H32" s="63">
        <v>227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2995</v>
      </c>
      <c r="D33" s="62">
        <v>63557</v>
      </c>
      <c r="E33" s="63">
        <v>120</v>
      </c>
      <c r="F33" s="63">
        <v>18</v>
      </c>
      <c r="G33" s="62">
        <v>2814</v>
      </c>
      <c r="H33" s="63">
        <v>61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613</v>
      </c>
      <c r="D34" s="62">
        <v>23057</v>
      </c>
      <c r="E34" s="63">
        <v>28</v>
      </c>
      <c r="F34" s="63">
        <v>2</v>
      </c>
      <c r="G34" s="63">
        <v>576</v>
      </c>
      <c r="H34" s="63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255</v>
      </c>
      <c r="D35" s="62">
        <v>9924</v>
      </c>
      <c r="E35" s="63">
        <v>7</v>
      </c>
      <c r="F35" s="63">
        <v>1</v>
      </c>
      <c r="G35" s="63">
        <v>241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36</v>
      </c>
      <c r="D36" s="62">
        <v>5548</v>
      </c>
      <c r="E36" s="63">
        <v>0</v>
      </c>
      <c r="F36" s="63">
        <v>0</v>
      </c>
      <c r="G36" s="63">
        <v>36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140</v>
      </c>
      <c r="D37" s="62">
        <v>6023</v>
      </c>
      <c r="E37" s="63">
        <v>0</v>
      </c>
      <c r="F37" s="63">
        <v>0</v>
      </c>
      <c r="G37" s="63">
        <v>140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173</v>
      </c>
      <c r="D38" s="62">
        <v>8654</v>
      </c>
      <c r="E38" s="63">
        <v>12</v>
      </c>
      <c r="F38" s="63">
        <v>2</v>
      </c>
      <c r="G38" s="63">
        <v>155</v>
      </c>
      <c r="H38" s="63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649</v>
      </c>
      <c r="D39" s="62">
        <v>25370</v>
      </c>
      <c r="E39" s="63">
        <v>39</v>
      </c>
      <c r="F39" s="63">
        <v>1</v>
      </c>
      <c r="G39" s="63">
        <v>606</v>
      </c>
      <c r="H39" s="63">
        <v>4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209</v>
      </c>
      <c r="D40" s="62">
        <v>10947</v>
      </c>
      <c r="E40" s="63">
        <v>2</v>
      </c>
      <c r="F40" s="63">
        <v>1</v>
      </c>
      <c r="G40" s="63">
        <v>205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158</v>
      </c>
      <c r="D41" s="62">
        <v>7188</v>
      </c>
      <c r="E41" s="63">
        <v>0</v>
      </c>
      <c r="F41" s="63">
        <v>0</v>
      </c>
      <c r="G41" s="63">
        <v>140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99</v>
      </c>
      <c r="D42" s="62">
        <v>12432</v>
      </c>
      <c r="E42" s="63">
        <v>4</v>
      </c>
      <c r="F42" s="63">
        <v>0</v>
      </c>
      <c r="G42" s="63">
        <v>93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116</v>
      </c>
      <c r="D43" s="62">
        <v>4240</v>
      </c>
      <c r="E43" s="63">
        <v>2</v>
      </c>
      <c r="F43" s="63">
        <v>0</v>
      </c>
      <c r="G43" s="63">
        <v>108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140</v>
      </c>
      <c r="D44" s="62">
        <v>3586</v>
      </c>
      <c r="E44" s="63">
        <v>1</v>
      </c>
      <c r="F44" s="63">
        <v>0</v>
      </c>
      <c r="G44" s="63">
        <v>135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5139</v>
      </c>
      <c r="D45" s="62">
        <v>150735</v>
      </c>
      <c r="E45" s="63">
        <v>64</v>
      </c>
      <c r="F45" s="63">
        <v>6</v>
      </c>
      <c r="G45" s="62">
        <v>4976</v>
      </c>
      <c r="H45" s="63">
        <v>99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252</v>
      </c>
      <c r="D46" s="62">
        <v>6545</v>
      </c>
      <c r="E46" s="63">
        <v>5</v>
      </c>
      <c r="F46" s="63">
        <v>0</v>
      </c>
      <c r="G46" s="63">
        <v>249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241</v>
      </c>
      <c r="D47" s="62">
        <v>20757</v>
      </c>
      <c r="E47" s="63">
        <v>3</v>
      </c>
      <c r="F47" s="63">
        <v>0</v>
      </c>
      <c r="G47" s="63">
        <v>235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744</v>
      </c>
      <c r="D48" s="62">
        <v>18430</v>
      </c>
      <c r="E48" s="63">
        <v>66</v>
      </c>
      <c r="F48" s="63">
        <v>0</v>
      </c>
      <c r="G48" s="63">
        <v>660</v>
      </c>
      <c r="H48" s="63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159</v>
      </c>
      <c r="D49" s="62">
        <v>19203</v>
      </c>
      <c r="E49" s="63">
        <v>2</v>
      </c>
      <c r="F49" s="63">
        <v>0</v>
      </c>
      <c r="G49" s="63">
        <v>155</v>
      </c>
      <c r="H49" s="63">
        <v>2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366</v>
      </c>
      <c r="D50" s="62">
        <v>8703</v>
      </c>
      <c r="E50" s="63">
        <v>1</v>
      </c>
      <c r="F50" s="63">
        <v>0</v>
      </c>
      <c r="G50" s="63">
        <v>365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463</v>
      </c>
      <c r="D51" s="62">
        <v>21290</v>
      </c>
      <c r="E51" s="63">
        <v>18</v>
      </c>
      <c r="F51" s="63">
        <v>0</v>
      </c>
      <c r="G51" s="63">
        <v>463</v>
      </c>
      <c r="H51" s="63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2918</v>
      </c>
      <c r="D52" s="62">
        <v>47630</v>
      </c>
      <c r="E52" s="63">
        <v>274</v>
      </c>
      <c r="F52" s="63">
        <v>8</v>
      </c>
      <c r="G52" s="62">
        <v>2593</v>
      </c>
      <c r="H52" s="63">
        <v>55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92023</v>
      </c>
      <c r="D54" s="62">
        <v>2189710</v>
      </c>
      <c r="E54" s="62">
        <v>5375</v>
      </c>
      <c r="F54" s="63">
        <v>144</v>
      </c>
      <c r="G54" s="62">
        <v>84961</v>
      </c>
      <c r="H54" s="62">
        <v>1673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2020-10-19T11:21:29Z</dcterms:modified>
</cp:coreProperties>
</file>