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1D6BA702-F144-48C0-954F-77505FB051D7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12" i="8" l="1"/>
  <c r="B20" i="8"/>
  <c r="B28" i="8"/>
  <c r="B36" i="8"/>
  <c r="B44" i="8"/>
  <c r="B9" i="8"/>
  <c r="B17" i="8"/>
  <c r="B25" i="8"/>
  <c r="B33" i="8"/>
  <c r="B41" i="8"/>
  <c r="B49" i="8"/>
  <c r="B6" i="8"/>
  <c r="B14" i="8"/>
  <c r="B22" i="8"/>
  <c r="B30" i="8"/>
  <c r="B38" i="8"/>
  <c r="B46" i="8"/>
  <c r="B11" i="8"/>
  <c r="B19" i="8"/>
  <c r="B27" i="8"/>
  <c r="B35" i="8"/>
  <c r="B43" i="8"/>
  <c r="B51" i="8"/>
  <c r="B8" i="8"/>
  <c r="B16" i="8"/>
  <c r="B24" i="8"/>
  <c r="B32" i="8"/>
  <c r="B40" i="8"/>
  <c r="B48" i="8"/>
  <c r="B5" i="8"/>
  <c r="B13" i="8"/>
  <c r="B21" i="8"/>
  <c r="B29" i="8"/>
  <c r="B37" i="8"/>
  <c r="B45" i="8"/>
  <c r="B10" i="8"/>
  <c r="B18" i="8"/>
  <c r="B26" i="8"/>
  <c r="B34" i="8"/>
  <c r="B42" i="8"/>
  <c r="B50" i="8"/>
  <c r="B7" i="8"/>
  <c r="B15" i="8"/>
  <c r="B23" i="8"/>
  <c r="B31" i="8"/>
  <c r="B39" i="8"/>
  <c r="B47" i="8"/>
  <c r="M16" i="13"/>
</calcChain>
</file>

<file path=xl/sharedStrings.xml><?xml version="1.0" encoding="utf-8"?>
<sst xmlns="http://schemas.openxmlformats.org/spreadsheetml/2006/main" count="12137" uniqueCount="342">
  <si>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</si>
  <si>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</si>
  <si>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</si>
  <si>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</si>
  <si>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</si>
  <si>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</si>
  <si>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</si>
  <si>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</si>
  <si>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</si>
  <si>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</si>
  <si>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</si>
  <si>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</si>
  <si>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</si>
  <si>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</si>
  <si>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</si>
  <si>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</si>
  <si>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</si>
  <si>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</si>
  <si>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</si>
  <si>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</si>
  <si>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</si>
  <si>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</si>
  <si>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</si>
  <si>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</si>
  <si>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</si>
  <si>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</si>
  <si>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</si>
  <si>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</si>
  <si>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</si>
  <si>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</si>
  <si>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</si>
  <si>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</si>
  <si>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</si>
  <si>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</si>
  <si>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</si>
  <si>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</si>
  <si>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</si>
  <si>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</si>
  <si>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</si>
  <si>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</si>
  <si>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</si>
  <si>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</si>
  <si>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</si>
  <si>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</si>
  <si>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</si>
  <si>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</si>
  <si>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</si>
  <si>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</si>
  <si>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</si>
  <si>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</si>
  <si>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</si>
  <si>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</si>
  <si>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</si>
  <si>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</si>
  <si>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</si>
  <si>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</si>
  <si>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</si>
  <si>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</si>
  <si>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</si>
  <si>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</si>
  <si>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</si>
  <si>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</si>
  <si>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</si>
  <si>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</si>
  <si>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</si>
  <si>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</si>
  <si>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</si>
  <si>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</si>
  <si>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</si>
  <si>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</si>
  <si>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</si>
  <si>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</si>
  <si>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</si>
  <si>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</si>
  <si>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</si>
  <si>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</si>
  <si>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</si>
  <si>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</si>
  <si>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</si>
  <si>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</si>
  <si>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</si>
  <si>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</si>
  <si>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</si>
  <si>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</si>
  <si>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</si>
  <si>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</si>
  <si>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</si>
  <si>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</si>
  <si>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</si>
  <si>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</si>
  <si>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</si>
  <si>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</si>
  <si>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</si>
  <si>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</si>
  <si>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</si>
  <si>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</si>
  <si>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</si>
  <si>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</si>
  <si>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</si>
  <si>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</si>
  <si>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</si>
  <si>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</si>
  <si>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</si>
  <si>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</si>
  <si>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</si>
  <si>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</si>
  <si>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</si>
  <si>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</si>
  <si>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</si>
  <si>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</si>
  <si>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</si>
  <si>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</si>
  <si>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</si>
  <si>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</si>
  <si>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</si>
  <si>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</si>
  <si>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</si>
  <si>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</si>
  <si>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</si>
  <si>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</si>
  <si>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</si>
  <si>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</si>
  <si>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</si>
  <si>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</si>
  <si>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</si>
  <si>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</si>
  <si>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</si>
  <si>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</si>
  <si>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</si>
  <si>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</si>
  <si>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</si>
  <si>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</si>
  <si>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</si>
  <si>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</si>
  <si>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</si>
  <si>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</si>
  <si>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</si>
  <si>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</si>
  <si>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</si>
  <si>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</si>
  <si>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</si>
  <si>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</si>
  <si>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</si>
  <si>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</si>
  <si>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</si>
  <si>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</si>
  <si>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</si>
  <si>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</si>
  <si>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</si>
  <si>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</si>
  <si>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</si>
  <si>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</si>
  <si>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</si>
  <si>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</si>
  <si>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</si>
  <si>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</si>
  <si>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</si>
  <si>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</si>
  <si>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</si>
  <si>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</si>
  <si>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</si>
  <si>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</si>
  <si>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</si>
  <si>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</si>
  <si>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</si>
  <si>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</si>
  <si>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</si>
  <si>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</si>
  <si>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</si>
  <si>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</si>
  <si>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</si>
  <si>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</si>
  <si>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</si>
  <si>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</si>
  <si>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</si>
  <si>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</si>
  <si>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</si>
  <si>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</si>
  <si>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</si>
  <si>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</si>
  <si>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</si>
  <si>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</si>
  <si>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</si>
  <si>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</si>
  <si>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</si>
  <si>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</si>
  <si>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</si>
  <si>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</si>
  <si>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</si>
  <si>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</si>
  <si>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</si>
  <si>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</si>
  <si>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</si>
  <si>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</si>
  <si>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</si>
  <si>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</si>
  <si>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</si>
  <si>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</si>
  <si>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</si>
  <si>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</si>
  <si>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</si>
  <si>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</si>
  <si>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</si>
  <si>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</si>
  <si>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</si>
  <si>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</si>
  <si>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</si>
  <si>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</si>
  <si>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</si>
  <si>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</si>
  <si>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</si>
  <si>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</si>
  <si>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</si>
  <si>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</si>
  <si>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</si>
  <si>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</si>
  <si>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</si>
  <si>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</si>
  <si>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</si>
  <si>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</si>
  <si>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</si>
  <si>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</si>
  <si>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</si>
  <si>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</si>
  <si>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</si>
  <si>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</si>
  <si>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</si>
  <si>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</si>
  <si>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</si>
  <si>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</si>
  <si>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</si>
  <si>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</si>
  <si>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</si>
  <si>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</si>
  <si>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</si>
  <si>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</si>
  <si>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</si>
  <si>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</si>
  <si>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</si>
  <si>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</si>
  <si>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</si>
  <si>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</si>
  <si>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</si>
  <si>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</si>
  <si>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</si>
  <si>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</si>
  <si>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</si>
  <si>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</si>
  <si>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</si>
  <si>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</si>
  <si>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</si>
  <si>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</si>
  <si>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</si>
  <si>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</si>
  <si>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</si>
  <si>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</si>
  <si>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</si>
  <si>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</si>
  <si>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</si>
  <si>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</si>
  <si>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</si>
  <si>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</si>
  <si>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</si>
  <si>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</si>
  <si>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</si>
  <si>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</si>
  <si>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</si>
  <si>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</si>
  <si>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</si>
  <si>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</si>
  <si>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</si>
  <si>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</si>
  <si>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</si>
  <si>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</si>
  <si>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</si>
  <si>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</si>
  <si>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</si>
  <si>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</si>
  <si>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</si>
  <si>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</si>
  <si>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</si>
  <si>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</si>
  <si>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</si>
  <si>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</si>
  <si>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</si>
  <si>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</si>
  <si>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</si>
  <si>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</si>
  <si>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</si>
  <si>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</si>
  <si>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</si>
  <si>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</si>
  <si>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</si>
  <si>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</si>
  <si>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</si>
  <si>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</si>
  <si>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</si>
  <si>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</si>
  <si>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</si>
  <si>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</si>
  <si>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</si>
  <si>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</si>
  <si>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</si>
  <si>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</si>
  <si>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</si>
  <si>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</si>
  <si>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</si>
  <si>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</si>
  <si>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</si>
  <si>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</si>
  <si>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</si>
  <si>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</si>
  <si>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</si>
  <si>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</si>
  <si>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</si>
  <si>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</si>
  <si>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</si>
  <si>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</si>
  <si>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</si>
  <si>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</si>
  <si>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</si>
  <si>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</si>
  <si>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</si>
  <si>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</si>
  <si>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</si>
  <si>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</si>
  <si>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</si>
  <si>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</si>
  <si>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</si>
  <si>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</si>
  <si>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</si>
  <si>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</si>
  <si>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</si>
  <si>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</si>
  <si>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</si>
  <si>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</si>
  <si>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⼊院治療等を
</t>
    </r>
    <r>
      <rPr>
        <b/>
        <sz val="6.5"/>
        <rFont val="Meiryo UI"/>
        <family val="3"/>
      </rPr>
      <t>要する者</t>
    </r>
  </si>
  <si>
    <r>
      <rPr>
        <b/>
        <sz val="6.5"/>
        <rFont val="Meiryo UI"/>
        <family val="3"/>
      </rPr>
      <t xml:space="preserve">退院⼜は療養解除
</t>
    </r>
    <r>
      <rPr>
        <b/>
        <sz val="6.5"/>
        <rFont val="Meiryo UI"/>
        <family val="3"/>
      </rPr>
      <t xml:space="preserve">となった者の数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</si>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</sst>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73"/>
  <sheetViews>
    <sheetView zoomScaleNormal="100" workbookViewId="0">
      <pane xSplit="1" ySplit="1" topLeftCell="B468" activePane="bottomRight" state="frozen"/>
      <selection activeCell="A6018" sqref="A6018"/>
      <selection pane="topRight" activeCell="A6018" sqref="A6018"/>
      <selection pane="bottomLeft" activeCell="A6018" sqref="A6018"/>
      <selection pane="bottomRight" activeCell="A6018" sqref="A601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6017"/>
  <sheetViews>
    <sheetView workbookViewId="0">
      <pane xSplit="1" ySplit="1" topLeftCell="B6013" activePane="bottomRight" state="frozen"/>
      <selection activeCell="A6018" sqref="A6018"/>
      <selection pane="topRight" activeCell="A6018" sqref="A6018"/>
      <selection pane="bottomLeft" activeCell="A6018" sqref="A6018"/>
      <selection pane="bottomRight" activeCell="A6018" sqref="A601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44036</v>
      </c>
      <c r="B3" s="7" t="s">
        <v>6</v>
      </c>
      <c r="C3" s="7">
        <f>IF(C13="", "", C13)</f>
        <v>27441</v>
      </c>
      <c r="D3" s="7">
        <f>IF(B13="", "", B13)</f>
        <v>587495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5369</v>
      </c>
      <c r="I3" s="7" t="str">
        <f>IF(I13="", "", I13)</f>
        <v/>
      </c>
      <c r="J3" s="7">
        <f t="shared" ref="J3:L3" si="1">IF(J13="", "", J13)</f>
        <v>68</v>
      </c>
      <c r="K3" s="7" t="str">
        <f t="shared" si="1"/>
        <v/>
      </c>
      <c r="L3" s="7" t="str">
        <f t="shared" si="1"/>
        <v/>
      </c>
      <c r="M3" s="7">
        <f>IF(N13="", "", N13)</f>
        <v>21080</v>
      </c>
      <c r="N3" s="7">
        <f>IF(O13="", "", O13)</f>
        <v>991</v>
      </c>
    </row>
    <row r="4" spans="1:15" x14ac:dyDescent="0.55000000000000004">
      <c r="A4" s="6">
        <f t="shared" ref="A4:A5" si="2">DATE($B$9, $C$9, $D$9)</f>
        <v>44036</v>
      </c>
      <c r="B4" s="7" t="s">
        <v>7</v>
      </c>
      <c r="C4" s="7">
        <f t="shared" ref="C4:C5" si="3">IF(C14="", "", C14)</f>
        <v>500</v>
      </c>
      <c r="D4" s="7">
        <f t="shared" ref="D4:D5" si="4">IF(B14="", "", B14)</f>
        <v>109188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266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233</v>
      </c>
      <c r="N4" s="7">
        <f t="shared" si="8"/>
        <v>1</v>
      </c>
    </row>
    <row r="5" spans="1:15" x14ac:dyDescent="0.55000000000000004">
      <c r="A5" s="6">
        <f t="shared" si="2"/>
        <v>44036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24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587495</v>
      </c>
      <c r="C13" s="9">
        <v>27441</v>
      </c>
      <c r="D13" s="8"/>
      <c r="E13" s="8"/>
      <c r="F13" s="8"/>
      <c r="G13" s="8"/>
      <c r="H13" s="9">
        <v>5369</v>
      </c>
      <c r="I13" s="8"/>
      <c r="J13" s="9">
        <v>68</v>
      </c>
      <c r="K13" s="8"/>
      <c r="L13" s="8"/>
      <c r="M13" s="31">
        <f>F13</f>
        <v>0</v>
      </c>
      <c r="N13" s="9">
        <v>21080</v>
      </c>
      <c r="O13" s="9">
        <v>991</v>
      </c>
    </row>
    <row r="14" spans="1:15" x14ac:dyDescent="0.55000000000000004">
      <c r="A14" s="7" t="s">
        <v>64</v>
      </c>
      <c r="B14" s="9">
        <v>109188</v>
      </c>
      <c r="C14" s="9">
        <v>500</v>
      </c>
      <c r="D14" s="8"/>
      <c r="E14" s="8"/>
      <c r="F14" s="8"/>
      <c r="G14" s="8"/>
      <c r="H14" s="9">
        <v>266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233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697512</v>
      </c>
      <c r="C16" s="7">
        <f t="shared" ref="C16:O16" si="13">SUM(C13:C15)</f>
        <v>27956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5635</v>
      </c>
      <c r="I16" s="7">
        <f t="shared" si="13"/>
        <v>0</v>
      </c>
      <c r="J16" s="7">
        <f t="shared" si="13"/>
        <v>68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21328</v>
      </c>
      <c r="O16" s="7">
        <f t="shared" si="13"/>
        <v>992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6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23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44035</v>
      </c>
      <c r="C5" s="28" t="s">
        <v>17</v>
      </c>
      <c r="D5" s="39">
        <f>IFERROR(INT(TRIM(SUBSTITUTE(VLOOKUP($A5&amp;"*",各都道府県の状況!$A:$I,D$3,FALSE), "※5", ""))), "")</f>
        <v>1367</v>
      </c>
      <c r="E5" s="39">
        <f>IFERROR(INT(TRIM(SUBSTITUTE(VLOOKUP($A5&amp;"*",各都道府県の状況!$A:$I,E$3,FALSE), "※5", ""))), "")</f>
        <v>26110</v>
      </c>
      <c r="F5" s="39">
        <f>IFERROR(INT(TRIM(SUBSTITUTE(VLOOKUP($A5&amp;"*",各都道府県の状況!$A:$I,F$3,FALSE), "※5", ""))), "")</f>
        <v>1175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90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44035</v>
      </c>
      <c r="C6" s="19" t="s">
        <v>18</v>
      </c>
      <c r="D6" s="39">
        <f>IFERROR(INT(TRIM(SUBSTITUTE(VLOOKUP($A6&amp;"*",各都道府県の状況!$A:$I,D$3,FALSE), "※5", ""))), "")</f>
        <v>31</v>
      </c>
      <c r="E6" s="39">
        <f>IFERROR(INT(TRIM(SUBSTITUTE(VLOOKUP($A6&amp;"*",各都道府県の状況!$A:$I,E$3,FALSE), "※5", ""))), "")</f>
        <v>1317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4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44035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1290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44035</v>
      </c>
      <c r="C8" s="19" t="s">
        <v>20</v>
      </c>
      <c r="D8" s="39">
        <f>IFERROR(INT(TRIM(SUBSTITUTE(VLOOKUP($A8&amp;"*",各都道府県の状況!$A:$I,D$3,FALSE), "※5", ""))), "")</f>
        <v>138</v>
      </c>
      <c r="E8" s="39">
        <f>IFERROR(INT(TRIM(SUBSTITUTE(VLOOKUP($A8&amp;"*",各都道府県の状況!$A:$I,E$3,FALSE), "※5", ""))), "")</f>
        <v>5385</v>
      </c>
      <c r="F8" s="39">
        <f>IFERROR(INT(TRIM(SUBSTITUTE(VLOOKUP($A8&amp;"*",各都道府県の状況!$A:$I,F$3,FALSE), "※5", ""))), "")</f>
        <v>120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17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44035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1054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44035</v>
      </c>
      <c r="C10" s="19" t="s">
        <v>22</v>
      </c>
      <c r="D10" s="39">
        <f>IFERROR(INT(TRIM(SUBSTITUTE(VLOOKUP($A10&amp;"*",各都道府県の状況!$A:$I,D$3,FALSE), "※5", ""))), "")</f>
        <v>75</v>
      </c>
      <c r="E10" s="39">
        <f>IFERROR(INT(TRIM(SUBSTITUTE(VLOOKUP($A10&amp;"*",各都道府県の状況!$A:$I,E$3,FALSE), "※5", ""))), "")</f>
        <v>2841</v>
      </c>
      <c r="F10" s="39">
        <f>IFERROR(INT(TRIM(SUBSTITUTE(VLOOKUP($A10&amp;"*",各都道府県の状況!$A:$I,F$3,FALSE), "※5", ""))), "")</f>
        <v>72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44035</v>
      </c>
      <c r="C11" s="19" t="s">
        <v>62</v>
      </c>
      <c r="D11" s="39">
        <f>IFERROR(INT(TRIM(SUBSTITUTE(VLOOKUP($A11&amp;"*",各都道府県の状況!$A:$I,D$3,FALSE), "※5", ""))), "")</f>
        <v>86</v>
      </c>
      <c r="E11" s="39">
        <f>IFERROR(INT(TRIM(SUBSTITUTE(VLOOKUP($A11&amp;"*",各都道府県の状況!$A:$I,E$3,FALSE), "※5", ""))), "")</f>
        <v>8836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44035</v>
      </c>
      <c r="C12" s="19" t="s">
        <v>23</v>
      </c>
      <c r="D12" s="39">
        <f>IFERROR(INT(TRIM(SUBSTITUTE(VLOOKUP($A12&amp;"*",各都道府県の状況!$A:$I,D$3,FALSE), "※5", ""))), "")</f>
        <v>237</v>
      </c>
      <c r="E12" s="39">
        <f>IFERROR(INT(TRIM(SUBSTITUTE(VLOOKUP($A12&amp;"*",各都道府県の状況!$A:$I,E$3,FALSE), "※5", ""))), "")</f>
        <v>6442</v>
      </c>
      <c r="F12" s="39">
        <f>IFERROR(INT(TRIM(SUBSTITUTE(VLOOKUP($A12&amp;"*",各都道府県の状況!$A:$I,F$3,FALSE), "※5", ""))), "")</f>
        <v>201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26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44035</v>
      </c>
      <c r="C13" s="19" t="s">
        <v>24</v>
      </c>
      <c r="D13" s="39">
        <f>IFERROR(INT(TRIM(SUBSTITUTE(VLOOKUP($A13&amp;"*",各都道府県の状況!$A:$I,D$3,FALSE), "※5", ""))), "")</f>
        <v>147</v>
      </c>
      <c r="E13" s="39">
        <f>IFERROR(INT(TRIM(SUBSTITUTE(VLOOKUP($A13&amp;"*",各都道府県の状況!$A:$I,E$3,FALSE), "※5", ""))), "")</f>
        <v>11837</v>
      </c>
      <c r="F13" s="39">
        <f>IFERROR(INT(TRIM(SUBSTITUTE(VLOOKUP($A13&amp;"*",各都道府県の状況!$A:$I,F$3,FALSE), "※5", ""))), "")</f>
        <v>97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46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44035</v>
      </c>
      <c r="C14" s="19" t="s">
        <v>25</v>
      </c>
      <c r="D14" s="39">
        <f>IFERROR(INT(TRIM(SUBSTITUTE(VLOOKUP($A14&amp;"*",各都道府県の状況!$A:$I,D$3,FALSE), "※5", ""))), "")</f>
        <v>177</v>
      </c>
      <c r="E14" s="39">
        <f>IFERROR(INT(TRIM(SUBSTITUTE(VLOOKUP($A14&amp;"*",各都道府県の状況!$A:$I,E$3,FALSE), "※5", ""))), "")</f>
        <v>7256</v>
      </c>
      <c r="F14" s="39">
        <f>IFERROR(INT(TRIM(SUBSTITUTE(VLOOKUP($A14&amp;"*",各都道府県の状況!$A:$I,F$3,FALSE), "※5", ""))), "")</f>
        <v>138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20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44035</v>
      </c>
      <c r="C15" s="19" t="s">
        <v>26</v>
      </c>
      <c r="D15" s="39">
        <f>IFERROR(INT(TRIM(SUBSTITUTE(VLOOKUP($A15&amp;"*",各都道府県の状況!$A:$I,D$3,FALSE), "※5", ""))), "")</f>
        <v>1955</v>
      </c>
      <c r="E15" s="39">
        <f>IFERROR(INT(TRIM(SUBSTITUTE(VLOOKUP($A15&amp;"*",各都道府県の状況!$A:$I,E$3,FALSE), "※5", ""))), "")</f>
        <v>55838</v>
      </c>
      <c r="F15" s="39">
        <f>IFERROR(INT(TRIM(SUBSTITUTE(VLOOKUP($A15&amp;"*",各都道府県の状況!$A:$I,F$3,FALSE), "※5", ""))), "")</f>
        <v>1404</v>
      </c>
      <c r="G15" s="39">
        <f>IFERROR(INT(TRIM(SUBSTITUTE(VLOOKUP($A15&amp;"*",各都道府県の状況!$A:$I,G$3,FALSE), "※5", ""))), "")</f>
        <v>71</v>
      </c>
      <c r="H15" s="39">
        <f>IFERROR(INT(TRIM(SUBSTITUTE(VLOOKUP($A15&amp;"*",各都道府県の状況!$A:$I,H$3,FALSE), "※5", ""))), "")</f>
        <v>480</v>
      </c>
      <c r="I15" s="39">
        <f>IFERROR(INT(TRIM(SUBSTITUTE(VLOOKUP($A15&amp;"*",各都道府県の状況!$A:$I,I$3,FALSE), "※5", ""))), "")</f>
        <v>5</v>
      </c>
    </row>
    <row r="16" spans="1:10" x14ac:dyDescent="0.55000000000000004">
      <c r="A16" s="24" t="s">
        <v>240</v>
      </c>
      <c r="B16" s="27">
        <f t="shared" si="0"/>
        <v>44035</v>
      </c>
      <c r="C16" s="19" t="s">
        <v>27</v>
      </c>
      <c r="D16" s="39">
        <f>IFERROR(INT(TRIM(SUBSTITUTE(VLOOKUP($A16&amp;"*",各都道府県の状況!$A:$I,D$3,FALSE), "※5", ""))), "")</f>
        <v>1406</v>
      </c>
      <c r="E16" s="39">
        <f>IFERROR(INT(TRIM(SUBSTITUTE(VLOOKUP($A16&amp;"*",各都道府県の状況!$A:$I,E$3,FALSE), "※5", ""))), "")</f>
        <v>24972</v>
      </c>
      <c r="F16" s="39">
        <f>IFERROR(INT(TRIM(SUBSTITUTE(VLOOKUP($A16&amp;"*",各都道府県の状況!$A:$I,F$3,FALSE), "※5", ""))), "")</f>
        <v>1070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290</v>
      </c>
      <c r="I16" s="39">
        <f>IFERROR(INT(TRIM(SUBSTITUTE(VLOOKUP($A16&amp;"*",各都道府県の状況!$A:$I,I$3,FALSE), "※5", ""))), "")</f>
        <v>3</v>
      </c>
    </row>
    <row r="17" spans="1:9" x14ac:dyDescent="0.55000000000000004">
      <c r="A17" s="24" t="s">
        <v>241</v>
      </c>
      <c r="B17" s="27">
        <f t="shared" si="0"/>
        <v>44035</v>
      </c>
      <c r="C17" s="19" t="s">
        <v>28</v>
      </c>
      <c r="D17" s="39">
        <f>IFERROR(INT(TRIM(SUBSTITUTE(VLOOKUP($A17&amp;"*",各都道府県の状況!$A:$I,D$3,FALSE), "※5", ""))), "")</f>
        <v>10420</v>
      </c>
      <c r="E17" s="39">
        <f>IFERROR(INT(TRIM(SUBSTITUTE(VLOOKUP($A17&amp;"*",各都道府県の状況!$A:$I,E$3,FALSE), "※5", ""))), "")</f>
        <v>151630</v>
      </c>
      <c r="F17" s="39">
        <f>IFERROR(INT(TRIM(SUBSTITUTE(VLOOKUP($A17&amp;"*",各都道府県の状況!$A:$I,F$3,FALSE), "※5", ""))), "")</f>
        <v>7852</v>
      </c>
      <c r="G17" s="39">
        <f>IFERROR(INT(TRIM(SUBSTITUTE(VLOOKUP($A17&amp;"*",各都道府県の状況!$A:$I,G$3,FALSE), "※5", ""))), "")</f>
        <v>327</v>
      </c>
      <c r="H17" s="39">
        <f>IFERROR(INT(TRIM(SUBSTITUTE(VLOOKUP($A17&amp;"*",各都道府県の状況!$A:$I,H$3,FALSE), "※5", ""))), "")</f>
        <v>2241</v>
      </c>
      <c r="I17" s="39">
        <f>IFERROR(INT(TRIM(SUBSTITUTE(VLOOKUP($A17&amp;"*",各都道府県の状況!$A:$I,I$3,FALSE), "※5", ""))), "")</f>
        <v>21</v>
      </c>
    </row>
    <row r="18" spans="1:9" x14ac:dyDescent="0.55000000000000004">
      <c r="A18" s="24" t="s">
        <v>242</v>
      </c>
      <c r="B18" s="27">
        <f t="shared" si="0"/>
        <v>44035</v>
      </c>
      <c r="C18" s="19" t="s">
        <v>29</v>
      </c>
      <c r="D18" s="39">
        <f>IFERROR(INT(TRIM(SUBSTITUTE(VLOOKUP($A18&amp;"*",各都道府県の状況!$A:$I,D$3,FALSE), "※5", ""))), "")</f>
        <v>2160</v>
      </c>
      <c r="E18" s="39">
        <f>IFERROR(INT(TRIM(SUBSTITUTE(VLOOKUP($A18&amp;"*",各都道府県の状況!$A:$I,E$3,FALSE), "※5", ""))), "")</f>
        <v>16219</v>
      </c>
      <c r="F18" s="39">
        <f>IFERROR(INT(TRIM(SUBSTITUTE(VLOOKUP($A18&amp;"*",各都道府県の状況!$A:$I,F$3,FALSE), "※5", ""))), "")</f>
        <v>1759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303</v>
      </c>
      <c r="I18" s="39">
        <f>IFERROR(INT(TRIM(SUBSTITUTE(VLOOKUP($A18&amp;"*",各都道府県の状況!$A:$I,I$3,FALSE), "※5", ""))), "")</f>
        <v>7</v>
      </c>
    </row>
    <row r="19" spans="1:9" x14ac:dyDescent="0.55000000000000004">
      <c r="A19" s="24" t="s">
        <v>243</v>
      </c>
      <c r="B19" s="27">
        <f t="shared" si="0"/>
        <v>44035</v>
      </c>
      <c r="C19" s="19" t="s">
        <v>61</v>
      </c>
      <c r="D19" s="39">
        <f>IFERROR(INT(TRIM(SUBSTITUTE(VLOOKUP($A19&amp;"*",各都道府県の状況!$A:$I,D$3,FALSE), "※5", ""))), "")</f>
        <v>92</v>
      </c>
      <c r="E19" s="39">
        <f>IFERROR(INT(TRIM(SUBSTITUTE(VLOOKUP($A19&amp;"*",各都道府県の状況!$A:$I,E$3,FALSE), "※5", ""))), "")</f>
        <v>5858</v>
      </c>
      <c r="F19" s="39">
        <f>IFERROR(INT(TRIM(SUBSTITUTE(VLOOKUP($A19&amp;"*",各都道府県の状況!$A:$I,F$3,FALSE), "※5", ""))), "")</f>
        <v>85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6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44035</v>
      </c>
      <c r="C20" s="19" t="s">
        <v>30</v>
      </c>
      <c r="D20" s="39">
        <f>IFERROR(INT(TRIM(SUBSTITUTE(VLOOKUP($A20&amp;"*",各都道府県の状況!$A:$I,D$3,FALSE), "※5", ""))), "")</f>
        <v>235</v>
      </c>
      <c r="E20" s="39">
        <f>IFERROR(INT(TRIM(SUBSTITUTE(VLOOKUP($A20&amp;"*",各都道府県の状況!$A:$I,E$3,FALSE), "※5", ""))), "")</f>
        <v>4874</v>
      </c>
      <c r="F20" s="39">
        <f>IFERROR(INT(TRIM(SUBSTITUTE(VLOOKUP($A20&amp;"*",各都道府県の状況!$A:$I,F$3,FALSE), "※5", ""))), "")</f>
        <v>207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6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44035</v>
      </c>
      <c r="C21" s="19" t="s">
        <v>31</v>
      </c>
      <c r="D21" s="39">
        <f>IFERROR(INT(TRIM(SUBSTITUTE(VLOOKUP($A21&amp;"*",各都道府県の状況!$A:$I,D$3,FALSE), "※5", ""))), "")</f>
        <v>307</v>
      </c>
      <c r="E21" s="39">
        <f>IFERROR(INT(TRIM(SUBSTITUTE(VLOOKUP($A21&amp;"*",各都道府県の状況!$A:$I,E$3,FALSE), "※5", ""))), "")</f>
        <v>3056</v>
      </c>
      <c r="F21" s="39">
        <f>IFERROR(INT(TRIM(SUBSTITUTE(VLOOKUP($A21&amp;"*",各都道府県の状況!$A:$I,F$3,FALSE), "※5", ""))), "")</f>
        <v>270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10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44035</v>
      </c>
      <c r="C22" s="19" t="s">
        <v>32</v>
      </c>
      <c r="D22" s="39">
        <f>IFERROR(INT(TRIM(SUBSTITUTE(VLOOKUP($A22&amp;"*",各都道府県の状況!$A:$I,D$3,FALSE), "※5", ""))), "")</f>
        <v>127</v>
      </c>
      <c r="E22" s="39">
        <f>IFERROR(INT(TRIM(SUBSTITUTE(VLOOKUP($A22&amp;"*",各都道府県の状況!$A:$I,E$3,FALSE), "※5", ""))), "")</f>
        <v>4445</v>
      </c>
      <c r="F22" s="39">
        <f>IFERROR(INT(TRIM(SUBSTITUTE(VLOOKUP($A22&amp;"*",各都道府県の状況!$A:$I,F$3,FALSE), "※5", ""))), "")</f>
        <v>115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44035</v>
      </c>
      <c r="C23" s="19" t="s">
        <v>33</v>
      </c>
      <c r="D23" s="39">
        <f>IFERROR(INT(TRIM(SUBSTITUTE(VLOOKUP($A23&amp;"*",各都道府県の状況!$A:$I,D$3,FALSE), "※5", ""))), "")</f>
        <v>80</v>
      </c>
      <c r="E23" s="39">
        <f>IFERROR(INT(TRIM(SUBSTITUTE(VLOOKUP($A23&amp;"*",各都道府県の状況!$A:$I,E$3,FALSE), "※5", ""))), "")</f>
        <v>6681</v>
      </c>
      <c r="F23" s="39">
        <f>IFERROR(INT(TRIM(SUBSTITUTE(VLOOKUP($A23&amp;"*",各都道府県の状況!$A:$I,F$3,FALSE), "※5", ""))), "")</f>
        <v>75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4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44035</v>
      </c>
      <c r="C24" s="19" t="s">
        <v>34</v>
      </c>
      <c r="D24" s="39">
        <f>IFERROR(INT(TRIM(SUBSTITUTE(VLOOKUP($A24&amp;"*",各都道府県の状況!$A:$I,D$3,FALSE), "※5", ""))), "")</f>
        <v>86</v>
      </c>
      <c r="E24" s="39">
        <f>IFERROR(INT(TRIM(SUBSTITUTE(VLOOKUP($A24&amp;"*",各都道府県の状況!$A:$I,E$3,FALSE), "※5", ""))), "")</f>
        <v>5531</v>
      </c>
      <c r="F24" s="39">
        <f>IFERROR(INT(TRIM(SUBSTITUTE(VLOOKUP($A24&amp;"*",各都道府県の状況!$A:$I,F$3,FALSE), "※5", ""))), "")</f>
        <v>77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9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44035</v>
      </c>
      <c r="C25" s="19" t="s">
        <v>35</v>
      </c>
      <c r="D25" s="39">
        <f>IFERROR(INT(TRIM(SUBSTITUTE(VLOOKUP($A25&amp;"*",各都道府県の状況!$A:$I,D$3,FALSE), "※5", ""))), "")</f>
        <v>208</v>
      </c>
      <c r="E25" s="39">
        <f>IFERROR(INT(TRIM(SUBSTITUTE(VLOOKUP($A25&amp;"*",各都道府県の状況!$A:$I,E$3,FALSE), "※5", ""))), "")</f>
        <v>8212</v>
      </c>
      <c r="F25" s="39">
        <f>IFERROR(INT(TRIM(SUBSTITUTE(VLOOKUP($A25&amp;"*",各都道府県の状況!$A:$I,F$3,FALSE), "※5", ""))), "")</f>
        <v>159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42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44035</v>
      </c>
      <c r="C26" s="19" t="s">
        <v>36</v>
      </c>
      <c r="D26" s="39">
        <f>IFERROR(INT(TRIM(SUBSTITUTE(VLOOKUP($A26&amp;"*",各都道府県の状況!$A:$I,D$3,FALSE), "※5", ""))), "")</f>
        <v>119</v>
      </c>
      <c r="E26" s="39">
        <f>IFERROR(INT(TRIM(SUBSTITUTE(VLOOKUP($A26&amp;"*",各都道府県の状況!$A:$I,E$3,FALSE), "※5", ""))), "")</f>
        <v>10472</v>
      </c>
      <c r="F26" s="39">
        <f>IFERROR(INT(TRIM(SUBSTITUTE(VLOOKUP($A26&amp;"*",各都道府県の状況!$A:$I,F$3,FALSE), "※5", ""))), "")</f>
        <v>89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29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44035</v>
      </c>
      <c r="C27" s="19" t="s">
        <v>37</v>
      </c>
      <c r="D27" s="39">
        <f>IFERROR(INT(TRIM(SUBSTITUTE(VLOOKUP($A27&amp;"*",各都道府県の状況!$A:$I,D$3,FALSE), "※5", ""))), "")</f>
        <v>772</v>
      </c>
      <c r="E27" s="39">
        <f>IFERROR(INT(TRIM(SUBSTITUTE(VLOOKUP($A27&amp;"*",各都道府県の状況!$A:$I,E$3,FALSE), "※5", ""))), "")</f>
        <v>16828</v>
      </c>
      <c r="F27" s="39">
        <f>IFERROR(INT(TRIM(SUBSTITUTE(VLOOKUP($A27&amp;"*",各都道府県の状況!$A:$I,F$3,FALSE), "※5", ""))), "")</f>
        <v>496</v>
      </c>
      <c r="G27" s="39">
        <f>IFERROR(INT(TRIM(SUBSTITUTE(VLOOKUP($A27&amp;"*",各都道府県の状況!$A:$I,G$3,FALSE), "※5", ""))), "")</f>
        <v>35</v>
      </c>
      <c r="H27" s="39">
        <f>IFERROR(INT(TRIM(SUBSTITUTE(VLOOKUP($A27&amp;"*",各都道府県の状況!$A:$I,H$3,FALSE), "※5", ""))), "")</f>
        <v>241</v>
      </c>
      <c r="I27" s="39">
        <f>IFERROR(INT(TRIM(SUBSTITUTE(VLOOKUP($A27&amp;"*",各都道府県の状況!$A:$I,I$3,FALSE), "※5", ""))), "")</f>
        <v>1</v>
      </c>
    </row>
    <row r="28" spans="1:9" x14ac:dyDescent="0.55000000000000004">
      <c r="A28" s="24" t="s">
        <v>252</v>
      </c>
      <c r="B28" s="26">
        <f t="shared" si="0"/>
        <v>44035</v>
      </c>
      <c r="C28" s="28" t="s">
        <v>38</v>
      </c>
      <c r="D28" s="39">
        <f>IFERROR(INT(TRIM(SUBSTITUTE(VLOOKUP($A28&amp;"*",各都道府県の状況!$A:$I,D$3,FALSE), "※5", ""))), "")</f>
        <v>59</v>
      </c>
      <c r="E28" s="39">
        <f>IFERROR(INT(TRIM(SUBSTITUTE(VLOOKUP($A28&amp;"*",各都道府県の状況!$A:$I,E$3,FALSE), "※5", ""))), "")</f>
        <v>3435</v>
      </c>
      <c r="F28" s="39">
        <f>IFERROR(INT(TRIM(SUBSTITUTE(VLOOKUP($A28&amp;"*",各都道府県の状況!$A:$I,F$3,FALSE), "※5", ""))), "")</f>
        <v>49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8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44035</v>
      </c>
      <c r="C29" s="19" t="s">
        <v>39</v>
      </c>
      <c r="D29" s="39">
        <f>IFERROR(INT(TRIM(SUBSTITUTE(VLOOKUP($A29&amp;"*",各都道府県の状況!$A:$I,D$3,FALSE), "※5", ""))), "")</f>
        <v>145</v>
      </c>
      <c r="E29" s="39">
        <f>IFERROR(INT(TRIM(SUBSTITUTE(VLOOKUP($A29&amp;"*",各都道府県の状況!$A:$I,E$3,FALSE), "※5", ""))), "")</f>
        <v>3573</v>
      </c>
      <c r="F29" s="39">
        <f>IFERROR(INT(TRIM(SUBSTITUTE(VLOOKUP($A29&amp;"*",各都道府県の状況!$A:$I,F$3,FALSE), "※5", ""))), "")</f>
        <v>105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39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44035</v>
      </c>
      <c r="C30" s="19" t="s">
        <v>40</v>
      </c>
      <c r="D30" s="39">
        <f>IFERROR(INT(TRIM(SUBSTITUTE(VLOOKUP($A30&amp;"*",各都道府県の状況!$A:$I,D$3,FALSE), "※5", ""))), "")</f>
        <v>586</v>
      </c>
      <c r="E30" s="39">
        <f>IFERROR(INT(TRIM(SUBSTITUTE(VLOOKUP($A30&amp;"*",各都道府県の状況!$A:$I,E$3,FALSE), "※5", ""))), "")</f>
        <v>14909</v>
      </c>
      <c r="F30" s="39">
        <f>IFERROR(INT(TRIM(SUBSTITUTE(VLOOKUP($A30&amp;"*",各都道府県の状況!$A:$I,F$3,FALSE), "※5", ""))), "")</f>
        <v>422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146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44035</v>
      </c>
      <c r="C31" s="19" t="s">
        <v>41</v>
      </c>
      <c r="D31" s="39">
        <f>IFERROR(INT(TRIM(SUBSTITUTE(VLOOKUP($A31&amp;"*",各都道府県の状況!$A:$I,D$3,FALSE), "※5", ""))), "")</f>
        <v>2766</v>
      </c>
      <c r="E31" s="39">
        <f>IFERROR(INT(TRIM(SUBSTITUTE(VLOOKUP($A31&amp;"*",各都道府県の状況!$A:$I,E$3,FALSE), "※5", ""))), "")</f>
        <v>59472</v>
      </c>
      <c r="F31" s="39">
        <f>IFERROR(INT(TRIM(SUBSTITUTE(VLOOKUP($A31&amp;"*",各都道府県の状況!$A:$I,F$3,FALSE), "※5", ""))), "")</f>
        <v>2046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634</v>
      </c>
      <c r="I31" s="39">
        <f>IFERROR(INT(TRIM(SUBSTITUTE(VLOOKUP($A31&amp;"*",各都道府県の状況!$A:$I,I$3,FALSE), "※5", ""))), "")</f>
        <v>13</v>
      </c>
    </row>
    <row r="32" spans="1:9" x14ac:dyDescent="0.55000000000000004">
      <c r="A32" s="24" t="s">
        <v>256</v>
      </c>
      <c r="B32" s="27">
        <f t="shared" si="0"/>
        <v>44035</v>
      </c>
      <c r="C32" s="19" t="s">
        <v>42</v>
      </c>
      <c r="D32" s="39">
        <f>IFERROR(INT(TRIM(SUBSTITUTE(VLOOKUP($A32&amp;"*",各都道府県の状況!$A:$I,D$3,FALSE), "※5", ""))), "")</f>
        <v>883</v>
      </c>
      <c r="E32" s="39">
        <f>IFERROR(INT(TRIM(SUBSTITUTE(VLOOKUP($A32&amp;"*",各都道府県の状況!$A:$I,E$3,FALSE), "※5", ""))), "")</f>
        <v>20675</v>
      </c>
      <c r="F32" s="39">
        <f>IFERROR(INT(TRIM(SUBSTITUTE(VLOOKUP($A32&amp;"*",各都道府県の状況!$A:$I,F$3,FALSE), "※5", ""))), "")</f>
        <v>725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113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44035</v>
      </c>
      <c r="C33" s="19" t="s">
        <v>43</v>
      </c>
      <c r="D33" s="39">
        <f>IFERROR(INT(TRIM(SUBSTITUTE(VLOOKUP($A33&amp;"*",各都道府県の状況!$A:$I,D$3,FALSE), "※5", ""))), "")</f>
        <v>184</v>
      </c>
      <c r="E33" s="39">
        <f>IFERROR(INT(TRIM(SUBSTITUTE(VLOOKUP($A33&amp;"*",各都道府県の状況!$A:$I,E$3,FALSE), "※5", ""))), "")</f>
        <v>7978</v>
      </c>
      <c r="F33" s="39">
        <f>IFERROR(INT(TRIM(SUBSTITUTE(VLOOKUP($A33&amp;"*",各都道府県の状況!$A:$I,F$3,FALSE), "※5", ""))), "")</f>
        <v>124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58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44035</v>
      </c>
      <c r="C34" s="19" t="s">
        <v>44</v>
      </c>
      <c r="D34" s="39">
        <f>IFERROR(INT(TRIM(SUBSTITUTE(VLOOKUP($A34&amp;"*",各都道府県の状況!$A:$I,D$3,FALSE), "※5", ""))), "")</f>
        <v>109</v>
      </c>
      <c r="E34" s="39">
        <f>IFERROR(INT(TRIM(SUBSTITUTE(VLOOKUP($A34&amp;"*",各都道府県の状況!$A:$I,E$3,FALSE), "※5", ""))), "")</f>
        <v>5306</v>
      </c>
      <c r="F34" s="39">
        <f>IFERROR(INT(TRIM(SUBSTITUTE(VLOOKUP($A34&amp;"*",各都道府県の状況!$A:$I,F$3,FALSE), "※5", ""))), "")</f>
        <v>81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25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44035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2261</v>
      </c>
      <c r="F35" s="39">
        <f>IFERROR(INT(TRIM(SUBSTITUTE(VLOOKUP($A35&amp;"*",各都道府県の状況!$A:$I,F$3,FALSE), "※5", ""))), "")</f>
        <v>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44035</v>
      </c>
      <c r="C36" s="19" t="s">
        <v>46</v>
      </c>
      <c r="D36" s="39">
        <f>IFERROR(INT(TRIM(SUBSTITUTE(VLOOKUP($A36&amp;"*",各都道府県の状況!$A:$I,D$3,FALSE), "※5", ""))), "")</f>
        <v>26</v>
      </c>
      <c r="E36" s="39">
        <f>IFERROR(INT(TRIM(SUBSTITUTE(VLOOKUP($A36&amp;"*",各都道府県の状況!$A:$I,E$3,FALSE), "※5", ""))), "")</f>
        <v>2046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44035</v>
      </c>
      <c r="C37" s="19" t="s">
        <v>47</v>
      </c>
      <c r="D37" s="39">
        <f>IFERROR(INT(TRIM(SUBSTITUTE(VLOOKUP($A37&amp;"*",各都道府県の状況!$A:$I,D$3,FALSE), "※5", ""))), "")</f>
        <v>45</v>
      </c>
      <c r="E37" s="39">
        <f>IFERROR(INT(TRIM(SUBSTITUTE(VLOOKUP($A37&amp;"*",各都道府県の状況!$A:$I,E$3,FALSE), "※5", ""))), "")</f>
        <v>2507</v>
      </c>
      <c r="F37" s="39">
        <f>IFERROR(INT(TRIM(SUBSTITUTE(VLOOKUP($A37&amp;"*",各都道府県の状況!$A:$I,F$3,FALSE), "※5", ""))), "")</f>
        <v>32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44035</v>
      </c>
      <c r="C38" s="19" t="s">
        <v>48</v>
      </c>
      <c r="D38" s="39">
        <f>IFERROR(INT(TRIM(SUBSTITUTE(VLOOKUP($A38&amp;"*",各都道府県の状況!$A:$I,D$3,FALSE), "※5", ""))), "")</f>
        <v>227</v>
      </c>
      <c r="E38" s="39">
        <f>IFERROR(INT(TRIM(SUBSTITUTE(VLOOKUP($A38&amp;"*",各都道府県の状況!$A:$I,E$3,FALSE), "※5", ""))), "")</f>
        <v>9665</v>
      </c>
      <c r="F38" s="39">
        <f>IFERROR(INT(TRIM(SUBSTITUTE(VLOOKUP($A38&amp;"*",各都道府県の状況!$A:$I,F$3,FALSE), "※5", ""))), "")</f>
        <v>185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40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44035</v>
      </c>
      <c r="C39" s="19" t="s">
        <v>49</v>
      </c>
      <c r="D39" s="39">
        <f>IFERROR(INT(TRIM(SUBSTITUTE(VLOOKUP($A39&amp;"*",各都道府県の状況!$A:$I,D$3,FALSE), "※5", ""))), "")</f>
        <v>47</v>
      </c>
      <c r="E39" s="39">
        <f>IFERROR(INT(TRIM(SUBSTITUTE(VLOOKUP($A39&amp;"*",各都道府県の状況!$A:$I,E$3,FALSE), "※5", ""))), "")</f>
        <v>3440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10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44035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1487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44035</v>
      </c>
      <c r="C41" s="19" t="s">
        <v>51</v>
      </c>
      <c r="D41" s="39">
        <f>IFERROR(INT(TRIM(SUBSTITUTE(VLOOKUP($A41&amp;"*",各都道府県の状況!$A:$I,D$3,FALSE), "※5", ""))), "")</f>
        <v>45</v>
      </c>
      <c r="E41" s="39">
        <f>IFERROR(INT(TRIM(SUBSTITUTE(VLOOKUP($A41&amp;"*",各都道府県の状況!$A:$I,E$3,FALSE), "※5", ""))), "")</f>
        <v>4184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17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44035</v>
      </c>
      <c r="C42" s="19" t="s">
        <v>52</v>
      </c>
      <c r="D42" s="39">
        <f>IFERROR(INT(TRIM(SUBSTITUTE(VLOOKUP($A42&amp;"*",各都道府県の状況!$A:$I,D$3,FALSE), "※5", ""))), "")</f>
        <v>83</v>
      </c>
      <c r="E42" s="39">
        <f>IFERROR(INT(TRIM(SUBSTITUTE(VLOOKUP($A42&amp;"*",各都道府県の状況!$A:$I,E$3,FALSE), "※5", ""))), "")</f>
        <v>2757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44035</v>
      </c>
      <c r="C43" s="19" t="s">
        <v>169</v>
      </c>
      <c r="D43" s="39">
        <f>IFERROR(INT(TRIM(SUBSTITUTE(VLOOKUP($A43&amp;"*",各都道府県の状況!$A:$I,D$3,FALSE), "※5", ""))), "")</f>
        <v>77</v>
      </c>
      <c r="E43" s="39">
        <f>IFERROR(INT(TRIM(SUBSTITUTE(VLOOKUP($A43&amp;"*",各都道府県の状況!$A:$I,E$3,FALSE), "※5", ""))), "")</f>
        <v>2155</v>
      </c>
      <c r="F43" s="39">
        <f>IFERROR(INT(TRIM(SUBSTITUTE(VLOOKUP($A43&amp;"*",各都道府県の状況!$A:$I,F$3,FALSE), "※5", ""))), "")</f>
        <v>72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2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44035</v>
      </c>
      <c r="C44" s="19" t="s">
        <v>53</v>
      </c>
      <c r="D44" s="39">
        <f>IFERROR(INT(TRIM(SUBSTITUTE(VLOOKUP($A44&amp;"*",各都道府県の状況!$A:$I,D$3,FALSE), "※5", ""))), "")</f>
        <v>1174</v>
      </c>
      <c r="E44" s="39">
        <f>IFERROR(INT(TRIM(SUBSTITUTE(VLOOKUP($A44&amp;"*",各都道府県の状況!$A:$I,E$3,FALSE), "※5", ""))), "")</f>
        <v>20267</v>
      </c>
      <c r="F44" s="39">
        <f>IFERROR(INT(TRIM(SUBSTITUTE(VLOOKUP($A44&amp;"*",各都道府県の状況!$A:$I,F$3,FALSE), "※5", ""))), "")</f>
        <v>890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251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44035</v>
      </c>
      <c r="C45" s="19" t="s">
        <v>54</v>
      </c>
      <c r="D45" s="39">
        <f>IFERROR(INT(TRIM(SUBSTITUTE(VLOOKUP($A45&amp;"*",各都道府県の状況!$A:$I,D$3,FALSE), "※5", ""))), "")</f>
        <v>57</v>
      </c>
      <c r="E45" s="39">
        <f>IFERROR(INT(TRIM(SUBSTITUTE(VLOOKUP($A45&amp;"*",各都道府県の状況!$A:$I,E$3,FALSE), "※5", ""))), "")</f>
        <v>1864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44035</v>
      </c>
      <c r="C46" s="19" t="s">
        <v>55</v>
      </c>
      <c r="D46" s="39">
        <f>IFERROR(INT(TRIM(SUBSTITUTE(VLOOKUP($A46&amp;"*",各都道府県の状況!$A:$I,D$3,FALSE), "※5", ""))), "")</f>
        <v>47</v>
      </c>
      <c r="E46" s="39">
        <f>IFERROR(INT(TRIM(SUBSTITUTE(VLOOKUP($A46&amp;"*",各都道府県の状況!$A:$I,E$3,FALSE), "※5", ""))), "")</f>
        <v>5522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30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44035</v>
      </c>
      <c r="C47" s="19" t="s">
        <v>56</v>
      </c>
      <c r="D47" s="39">
        <f>IFERROR(INT(TRIM(SUBSTITUTE(VLOOKUP($A47&amp;"*",各都道府県の状況!$A:$I,D$3,FALSE), "※5", ""))), "")</f>
        <v>57</v>
      </c>
      <c r="E47" s="39">
        <f>IFERROR(INT(TRIM(SUBSTITUTE(VLOOKUP($A47&amp;"*",各都道府県の状況!$A:$I,E$3,FALSE), "※5", ""))), "")</f>
        <v>4607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44035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5950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44035</v>
      </c>
      <c r="C49" s="19" t="s">
        <v>58</v>
      </c>
      <c r="D49" s="39">
        <f>IFERROR(INT(TRIM(SUBSTITUTE(VLOOKUP($A49&amp;"*",各都道府県の状況!$A:$I,D$3,FALSE), "※5", ""))), "")</f>
        <v>23</v>
      </c>
      <c r="E49" s="39">
        <f>IFERROR(INT(TRIM(SUBSTITUTE(VLOOKUP($A49&amp;"*",各都道府県の状況!$A:$I,E$3,FALSE), "※5", ""))), "")</f>
        <v>1868</v>
      </c>
      <c r="F49" s="39">
        <f>IFERROR(INT(TRIM(SUBSTITUTE(VLOOKUP($A49&amp;"*",各都道府県の状況!$A:$I,F$3,FALSE), "※5", ""))), "")</f>
        <v>18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5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44035</v>
      </c>
      <c r="C50" s="19" t="s">
        <v>59</v>
      </c>
      <c r="D50" s="39">
        <f>IFERROR(INT(TRIM(SUBSTITUTE(VLOOKUP($A50&amp;"*",各都道府県の状況!$A:$I,D$3,FALSE), "※5", ""))), "")</f>
        <v>174</v>
      </c>
      <c r="E50" s="39">
        <f>IFERROR(INT(TRIM(SUBSTITUTE(VLOOKUP($A50&amp;"*",各都道府県の状況!$A:$I,E$3,FALSE), "※5", ""))), "")</f>
        <v>8642</v>
      </c>
      <c r="F50" s="39">
        <f>IFERROR(INT(TRIM(SUBSTITUTE(VLOOKUP($A50&amp;"*",各都道府県の状況!$A:$I,F$3,FALSE), "※5", ""))), "")</f>
        <v>112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62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44035</v>
      </c>
      <c r="C51" s="19" t="s">
        <v>60</v>
      </c>
      <c r="D51" s="39">
        <f>IFERROR(INT(TRIM(SUBSTITUTE(VLOOKUP($A51&amp;"*",各都道府県の状況!$A:$I,D$3,FALSE), "※5", ""))), "")</f>
        <v>162</v>
      </c>
      <c r="E51" s="39">
        <f>IFERROR(INT(TRIM(SUBSTITUTE(VLOOKUP($A51&amp;"*",各都道府県の状況!$A:$I,E$3,FALSE), "※5", ""))), "")</f>
        <v>5941</v>
      </c>
      <c r="F51" s="39">
        <f>IFERROR(INT(TRIM(SUBSTITUTE(VLOOKUP($A51&amp;"*",各都道府県の状況!$A:$I,F$3,FALSE), "※5", ""))), "")</f>
        <v>143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16</v>
      </c>
      <c r="I51" s="39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64"/>
    </row>
    <row r="5" spans="1:9" ht="13.25" customHeight="1" x14ac:dyDescent="0.55000000000000004">
      <c r="B5" s="55"/>
      <c r="C5" s="57"/>
      <c r="D5" s="59"/>
      <c r="E5" s="42" t="s">
        <v>339</v>
      </c>
      <c r="F5" s="43" t="s">
        <v>340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1367</v>
      </c>
      <c r="D6" s="44">
        <v>26110</v>
      </c>
      <c r="E6" s="45">
        <v>90</v>
      </c>
      <c r="F6" s="45">
        <v>5</v>
      </c>
      <c r="G6" s="44">
        <v>1175</v>
      </c>
      <c r="H6" s="45">
        <v>103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31</v>
      </c>
      <c r="D7" s="44">
        <v>1317</v>
      </c>
      <c r="E7" s="45">
        <v>4</v>
      </c>
      <c r="F7" s="45">
        <v>0</v>
      </c>
      <c r="G7" s="45">
        <v>26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1290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138</v>
      </c>
      <c r="D9" s="44">
        <v>5385</v>
      </c>
      <c r="E9" s="45">
        <v>17</v>
      </c>
      <c r="F9" s="45">
        <v>0</v>
      </c>
      <c r="G9" s="45">
        <v>120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1054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75</v>
      </c>
      <c r="D11" s="44">
        <v>2841</v>
      </c>
      <c r="E11" s="45">
        <v>3</v>
      </c>
      <c r="F11" s="45">
        <v>0</v>
      </c>
      <c r="G11" s="45">
        <v>72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86</v>
      </c>
      <c r="D12" s="44">
        <v>8836</v>
      </c>
      <c r="E12" s="45">
        <v>4</v>
      </c>
      <c r="F12" s="45">
        <v>0</v>
      </c>
      <c r="G12" s="45">
        <v>82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237</v>
      </c>
      <c r="D13" s="44">
        <v>6442</v>
      </c>
      <c r="E13" s="45">
        <v>26</v>
      </c>
      <c r="F13" s="45">
        <v>1</v>
      </c>
      <c r="G13" s="45">
        <v>201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147</v>
      </c>
      <c r="D14" s="44">
        <v>11837</v>
      </c>
      <c r="E14" s="45">
        <v>46</v>
      </c>
      <c r="F14" s="45">
        <v>0</v>
      </c>
      <c r="G14" s="45">
        <v>97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177</v>
      </c>
      <c r="D15" s="44">
        <v>7256</v>
      </c>
      <c r="E15" s="45">
        <v>20</v>
      </c>
      <c r="F15" s="45">
        <v>2</v>
      </c>
      <c r="G15" s="45">
        <v>138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1955</v>
      </c>
      <c r="D16" s="44">
        <v>55838</v>
      </c>
      <c r="E16" s="45">
        <v>480</v>
      </c>
      <c r="F16" s="45">
        <v>5</v>
      </c>
      <c r="G16" s="44">
        <v>1404</v>
      </c>
      <c r="H16" s="45">
        <v>71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1406</v>
      </c>
      <c r="D17" s="44">
        <v>24972</v>
      </c>
      <c r="E17" s="45">
        <v>290</v>
      </c>
      <c r="F17" s="45">
        <v>3</v>
      </c>
      <c r="G17" s="44">
        <v>1070</v>
      </c>
      <c r="H17" s="45">
        <v>46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10420</v>
      </c>
      <c r="D18" s="44">
        <v>151630</v>
      </c>
      <c r="E18" s="44">
        <v>2241</v>
      </c>
      <c r="F18" s="45">
        <v>21</v>
      </c>
      <c r="G18" s="44">
        <v>7852</v>
      </c>
      <c r="H18" s="45">
        <v>327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2160</v>
      </c>
      <c r="D19" s="44">
        <v>16219</v>
      </c>
      <c r="E19" s="45">
        <v>303</v>
      </c>
      <c r="F19" s="45">
        <v>7</v>
      </c>
      <c r="G19" s="44">
        <v>1759</v>
      </c>
      <c r="H19" s="45">
        <v>98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92</v>
      </c>
      <c r="D20" s="44">
        <v>5858</v>
      </c>
      <c r="E20" s="45">
        <v>6</v>
      </c>
      <c r="F20" s="45">
        <v>0</v>
      </c>
      <c r="G20" s="45">
        <v>85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235</v>
      </c>
      <c r="D21" s="44">
        <v>4874</v>
      </c>
      <c r="E21" s="45">
        <v>6</v>
      </c>
      <c r="F21" s="45">
        <v>0</v>
      </c>
      <c r="G21" s="45">
        <v>207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307</v>
      </c>
      <c r="D22" s="44">
        <v>3056</v>
      </c>
      <c r="E22" s="45">
        <v>10</v>
      </c>
      <c r="F22" s="45">
        <v>1</v>
      </c>
      <c r="G22" s="45">
        <v>270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127</v>
      </c>
      <c r="D23" s="44">
        <v>4445</v>
      </c>
      <c r="E23" s="45">
        <v>4</v>
      </c>
      <c r="F23" s="45">
        <v>0</v>
      </c>
      <c r="G23" s="45">
        <v>115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80</v>
      </c>
      <c r="D24" s="44">
        <v>6681</v>
      </c>
      <c r="E24" s="45">
        <v>4</v>
      </c>
      <c r="F24" s="45">
        <v>0</v>
      </c>
      <c r="G24" s="45">
        <v>75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86</v>
      </c>
      <c r="D25" s="44">
        <v>5531</v>
      </c>
      <c r="E25" s="45">
        <v>9</v>
      </c>
      <c r="F25" s="45">
        <v>0</v>
      </c>
      <c r="G25" s="45">
        <v>77</v>
      </c>
      <c r="H25" s="46" t="s">
        <v>341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208</v>
      </c>
      <c r="D26" s="44">
        <v>8212</v>
      </c>
      <c r="E26" s="45">
        <v>42</v>
      </c>
      <c r="F26" s="45">
        <v>0</v>
      </c>
      <c r="G26" s="45">
        <v>159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119</v>
      </c>
      <c r="D27" s="44">
        <v>10472</v>
      </c>
      <c r="E27" s="45">
        <v>29</v>
      </c>
      <c r="F27" s="45">
        <v>0</v>
      </c>
      <c r="G27" s="45">
        <v>89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772</v>
      </c>
      <c r="D28" s="44">
        <v>16828</v>
      </c>
      <c r="E28" s="45">
        <v>241</v>
      </c>
      <c r="F28" s="45">
        <v>1</v>
      </c>
      <c r="G28" s="45">
        <v>496</v>
      </c>
      <c r="H28" s="45">
        <v>35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59</v>
      </c>
      <c r="D29" s="44">
        <v>3435</v>
      </c>
      <c r="E29" s="45">
        <v>8</v>
      </c>
      <c r="F29" s="45">
        <v>0</v>
      </c>
      <c r="G29" s="45">
        <v>49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145</v>
      </c>
      <c r="D30" s="44">
        <v>3573</v>
      </c>
      <c r="E30" s="45">
        <v>39</v>
      </c>
      <c r="F30" s="45">
        <v>2</v>
      </c>
      <c r="G30" s="45">
        <v>105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586</v>
      </c>
      <c r="D31" s="44">
        <v>14909</v>
      </c>
      <c r="E31" s="45">
        <v>146</v>
      </c>
      <c r="F31" s="45">
        <v>1</v>
      </c>
      <c r="G31" s="45">
        <v>422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2766</v>
      </c>
      <c r="D32" s="44">
        <v>59472</v>
      </c>
      <c r="E32" s="45">
        <v>634</v>
      </c>
      <c r="F32" s="45">
        <v>13</v>
      </c>
      <c r="G32" s="44">
        <v>2046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883</v>
      </c>
      <c r="D33" s="44">
        <v>20675</v>
      </c>
      <c r="E33" s="45">
        <v>113</v>
      </c>
      <c r="F33" s="45">
        <v>0</v>
      </c>
      <c r="G33" s="45">
        <v>725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184</v>
      </c>
      <c r="D34" s="44">
        <v>7978</v>
      </c>
      <c r="E34" s="45">
        <v>58</v>
      </c>
      <c r="F34" s="45">
        <v>1</v>
      </c>
      <c r="G34" s="45">
        <v>124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109</v>
      </c>
      <c r="D35" s="44">
        <v>5306</v>
      </c>
      <c r="E35" s="45">
        <v>25</v>
      </c>
      <c r="F35" s="45">
        <v>1</v>
      </c>
      <c r="G35" s="45">
        <v>81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5</v>
      </c>
      <c r="D36" s="44">
        <v>2261</v>
      </c>
      <c r="E36" s="45">
        <v>1</v>
      </c>
      <c r="F36" s="45">
        <v>0</v>
      </c>
      <c r="G36" s="45">
        <v>4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26</v>
      </c>
      <c r="D37" s="44">
        <v>2046</v>
      </c>
      <c r="E37" s="45">
        <v>1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45</v>
      </c>
      <c r="D38" s="44">
        <v>2507</v>
      </c>
      <c r="E38" s="45">
        <v>12</v>
      </c>
      <c r="F38" s="46" t="s">
        <v>341</v>
      </c>
      <c r="G38" s="45">
        <v>32</v>
      </c>
      <c r="H38" s="46" t="s">
        <v>341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227</v>
      </c>
      <c r="D39" s="44">
        <v>9665</v>
      </c>
      <c r="E39" s="45">
        <v>40</v>
      </c>
      <c r="F39" s="45">
        <v>0</v>
      </c>
      <c r="G39" s="45">
        <v>185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47</v>
      </c>
      <c r="D40" s="44">
        <v>3440</v>
      </c>
      <c r="E40" s="45">
        <v>10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1487</v>
      </c>
      <c r="E41" s="45">
        <v>5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45</v>
      </c>
      <c r="D42" s="44">
        <v>4184</v>
      </c>
      <c r="E42" s="45">
        <v>17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83</v>
      </c>
      <c r="D43" s="44">
        <v>2757</v>
      </c>
      <c r="E43" s="45">
        <v>1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77</v>
      </c>
      <c r="D44" s="44">
        <v>2155</v>
      </c>
      <c r="E44" s="45">
        <v>2</v>
      </c>
      <c r="F44" s="45">
        <v>0</v>
      </c>
      <c r="G44" s="45">
        <v>72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4">
        <v>1174</v>
      </c>
      <c r="D45" s="44">
        <v>20267</v>
      </c>
      <c r="E45" s="45">
        <v>251</v>
      </c>
      <c r="F45" s="45">
        <v>3</v>
      </c>
      <c r="G45" s="45">
        <v>890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57</v>
      </c>
      <c r="D46" s="44">
        <v>1864</v>
      </c>
      <c r="E46" s="45">
        <v>10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47</v>
      </c>
      <c r="D47" s="44">
        <v>5522</v>
      </c>
      <c r="E47" s="45">
        <v>30</v>
      </c>
      <c r="F47" s="46" t="s">
        <v>341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57</v>
      </c>
      <c r="D48" s="44">
        <v>4607</v>
      </c>
      <c r="E48" s="45">
        <v>8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5950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23</v>
      </c>
      <c r="D50" s="44">
        <v>1868</v>
      </c>
      <c r="E50" s="45">
        <v>5</v>
      </c>
      <c r="F50" s="45">
        <v>0</v>
      </c>
      <c r="G50" s="45">
        <v>18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174</v>
      </c>
      <c r="D51" s="44">
        <v>8642</v>
      </c>
      <c r="E51" s="45">
        <v>62</v>
      </c>
      <c r="F51" s="45">
        <v>0</v>
      </c>
      <c r="G51" s="45">
        <v>112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162</v>
      </c>
      <c r="D52" s="44">
        <v>5941</v>
      </c>
      <c r="E52" s="45">
        <v>16</v>
      </c>
      <c r="F52" s="45">
        <v>1</v>
      </c>
      <c r="G52" s="45">
        <v>143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341</v>
      </c>
      <c r="E53" s="45">
        <v>0</v>
      </c>
      <c r="F53" s="46" t="s">
        <v>341</v>
      </c>
      <c r="G53" s="45">
        <v>149</v>
      </c>
      <c r="H53" s="46" t="s">
        <v>341</v>
      </c>
      <c r="I53" s="64"/>
    </row>
    <row r="54" spans="1:9" ht="12" customHeight="1" x14ac:dyDescent="0.55000000000000004">
      <c r="B54" s="36" t="s">
        <v>327</v>
      </c>
      <c r="C54" s="44">
        <v>27441</v>
      </c>
      <c r="D54" s="44">
        <v>587495</v>
      </c>
      <c r="E54" s="44">
        <v>5369</v>
      </c>
      <c r="F54" s="45">
        <v>68</v>
      </c>
      <c r="G54" s="44">
        <v>21080</v>
      </c>
      <c r="H54" s="45">
        <v>991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2020-07-24T14:21:05Z</dcterms:modified>
</cp:coreProperties>
</file>