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FB2A7E5C-5A5A-478A-ABBE-C99A8A31BCD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<sst xmlns="http://schemas.openxmlformats.org/spreadsheetml/2006/main" count="18524" uniqueCount="342">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</sst>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 indent="1"/>
    </xf>
    <xf numFmtId="0" fontId="14" fillId="0" borderId="9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3"/>
    </xf>
    <xf numFmtId="0" fontId="14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49"/>
  <sheetViews>
    <sheetView zoomScaleNormal="100" workbookViewId="0">
      <pane xSplit="1" ySplit="1" topLeftCell="B741" activePane="bottomRight" state="frozen"/>
      <selection activeCell="A10342" sqref="A10342"/>
      <selection pane="topRight" activeCell="A10342" sqref="A10342"/>
      <selection pane="bottomLeft" activeCell="A10342" sqref="A10342"/>
      <selection pane="bottomRight" activeCell="A10342" sqref="A1034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341"/>
  <sheetViews>
    <sheetView workbookViewId="0">
      <pane xSplit="1" ySplit="1" topLeftCell="B10336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342" sqref="A1034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44128</v>
      </c>
      <c r="B3" s="7" t="s">
        <v>6</v>
      </c>
      <c r="C3" s="7">
        <f>IF(C13="", "", C13)</f>
        <v>94706</v>
      </c>
      <c r="D3" s="7">
        <f>IF(B13="", "", B13)</f>
        <v>2295558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5216</v>
      </c>
      <c r="I3" s="7" t="str">
        <f>IF(I13="", "", I13)</f>
        <v/>
      </c>
      <c r="J3" s="7">
        <f t="shared" ref="J3:L3" si="1">IF(J13="", "", J13)</f>
        <v>155</v>
      </c>
      <c r="K3" s="7" t="str">
        <f t="shared" si="1"/>
        <v/>
      </c>
      <c r="L3" s="7" t="str">
        <f t="shared" si="1"/>
        <v/>
      </c>
      <c r="M3" s="7">
        <f>IF(N13="", "", N13)</f>
        <v>87765</v>
      </c>
      <c r="N3" s="7">
        <f>IF(O13="", "", O13)</f>
        <v>1705</v>
      </c>
    </row>
    <row r="4" spans="1:15" x14ac:dyDescent="0.55000000000000004">
      <c r="A4" s="6">
        <f t="shared" ref="A4:A5" si="2">DATE($B$9, $C$9, $D$9)</f>
        <v>44128</v>
      </c>
      <c r="B4" s="7" t="s">
        <v>7</v>
      </c>
      <c r="C4" s="7">
        <f t="shared" ref="C4:C5" si="3">IF(C14="", "", C14)</f>
        <v>1114</v>
      </c>
      <c r="D4" s="7">
        <f t="shared" ref="D4:D5" si="4">IF(B14="", "", B14)</f>
        <v>260827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1007</v>
      </c>
      <c r="N4" s="7">
        <f t="shared" si="8"/>
        <v>1</v>
      </c>
    </row>
    <row r="5" spans="1:15" x14ac:dyDescent="0.55000000000000004">
      <c r="A5" s="6">
        <f t="shared" si="2"/>
        <v>44128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24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2295558</v>
      </c>
      <c r="C13" s="9">
        <v>94706</v>
      </c>
      <c r="D13" s="8"/>
      <c r="E13" s="8"/>
      <c r="F13" s="8"/>
      <c r="G13" s="8"/>
      <c r="H13" s="9">
        <v>5216</v>
      </c>
      <c r="I13" s="8"/>
      <c r="J13" s="9">
        <v>155</v>
      </c>
      <c r="K13" s="8"/>
      <c r="L13" s="8"/>
      <c r="M13" s="31">
        <f>F13</f>
        <v>0</v>
      </c>
      <c r="N13" s="9">
        <v>87765</v>
      </c>
      <c r="O13" s="9">
        <v>1705</v>
      </c>
    </row>
    <row r="14" spans="1:15" x14ac:dyDescent="0.55000000000000004">
      <c r="A14" s="7" t="s">
        <v>64</v>
      </c>
      <c r="B14" s="9">
        <v>260827</v>
      </c>
      <c r="C14" s="9">
        <v>1114</v>
      </c>
      <c r="D14" s="8"/>
      <c r="E14" s="8"/>
      <c r="F14" s="8"/>
      <c r="G14" s="8"/>
      <c r="H14" s="9">
        <v>106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1007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2557214</v>
      </c>
      <c r="C16" s="7">
        <f t="shared" ref="C16:O16" si="13">SUM(C13:C15)</f>
        <v>95835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5322</v>
      </c>
      <c r="I16" s="7">
        <f t="shared" si="13"/>
        <v>0</v>
      </c>
      <c r="J16" s="7">
        <f t="shared" si="13"/>
        <v>155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88787</v>
      </c>
      <c r="O16" s="7">
        <f t="shared" si="13"/>
        <v>1706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23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44127</v>
      </c>
      <c r="C5" s="28" t="s">
        <v>17</v>
      </c>
      <c r="D5" s="39">
        <f>IFERROR(INT(TRIM(SUBSTITUTE(VLOOKUP($A5&amp;"*",各都道府県の状況!$A:$I,D$3,FALSE), "※5", ""))), "")</f>
        <v>2652</v>
      </c>
      <c r="E5" s="39">
        <f>IFERROR(INT(TRIM(SUBSTITUTE(VLOOKUP($A5&amp;"*",各都道府県の状況!$A:$I,E$3,FALSE), "※5", ""))), "")</f>
        <v>73414</v>
      </c>
      <c r="F5" s="39">
        <f>IFERROR(INT(TRIM(SUBSTITUTE(VLOOKUP($A5&amp;"*",各都道府県の状況!$A:$I,F$3,FALSE), "※5", ""))), "")</f>
        <v>2309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235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44127</v>
      </c>
      <c r="C6" s="19" t="s">
        <v>18</v>
      </c>
      <c r="D6" s="39">
        <f>IFERROR(INT(TRIM(SUBSTITUTE(VLOOKUP($A6&amp;"*",各都道府県の状況!$A:$I,D$3,FALSE), "※5", ""))), "")</f>
        <v>150</v>
      </c>
      <c r="E6" s="39">
        <f>IFERROR(INT(TRIM(SUBSTITUTE(VLOOKUP($A6&amp;"*",各都道府県の状況!$A:$I,E$3,FALSE), "※5", ""))), "")</f>
        <v>3633</v>
      </c>
      <c r="F6" s="39">
        <f>IFERROR(INT(TRIM(SUBSTITUTE(VLOOKUP($A6&amp;"*",各都道府県の状況!$A:$I,F$3,FALSE), "※5", ""))), "")</f>
        <v>49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100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44127</v>
      </c>
      <c r="C7" s="19" t="s">
        <v>19</v>
      </c>
      <c r="D7" s="39">
        <f>IFERROR(INT(TRIM(SUBSTITUTE(VLOOKUP($A7&amp;"*",各都道府県の状況!$A:$I,D$3,FALSE), "※5", ""))), "")</f>
        <v>27</v>
      </c>
      <c r="E7" s="39">
        <f>IFERROR(INT(TRIM(SUBSTITUTE(VLOOKUP($A7&amp;"*",各都道府県の状況!$A:$I,E$3,FALSE), "※5", ""))), "")</f>
        <v>5134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44127</v>
      </c>
      <c r="C8" s="19" t="s">
        <v>20</v>
      </c>
      <c r="D8" s="39">
        <f>IFERROR(INT(TRIM(SUBSTITUTE(VLOOKUP($A8&amp;"*",各都道府県の状況!$A:$I,D$3,FALSE), "※5", ""))), "")</f>
        <v>545</v>
      </c>
      <c r="E8" s="39">
        <f>IFERROR(INT(TRIM(SUBSTITUTE(VLOOKUP($A8&amp;"*",各都道府県の状況!$A:$I,E$3,FALSE), "※5", ""))), "")</f>
        <v>12763</v>
      </c>
      <c r="F8" s="39">
        <f>IFERROR(INT(TRIM(SUBSTITUTE(VLOOKUP($A8&amp;"*",各都道府県の状況!$A:$I,F$3,FALSE), "※5", ""))), "")</f>
        <v>499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44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44127</v>
      </c>
      <c r="C9" s="19" t="s">
        <v>21</v>
      </c>
      <c r="D9" s="39">
        <f>IFERROR(INT(TRIM(SUBSTITUTE(VLOOKUP($A9&amp;"*",各都道府県の状況!$A:$I,D$3,FALSE), "※5", ""))), "")</f>
        <v>61</v>
      </c>
      <c r="E9" s="39">
        <f>IFERROR(INT(TRIM(SUBSTITUTE(VLOOKUP($A9&amp;"*",各都道府県の状況!$A:$I,E$3,FALSE), "※5", ""))), "")</f>
        <v>2448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44127</v>
      </c>
      <c r="C10" s="19" t="s">
        <v>22</v>
      </c>
      <c r="D10" s="39">
        <f>IFERROR(INT(TRIM(SUBSTITUTE(VLOOKUP($A10&amp;"*",各都道府県の状況!$A:$I,D$3,FALSE), "※5", ""))), "")</f>
        <v>84</v>
      </c>
      <c r="E10" s="39">
        <f>IFERROR(INT(TRIM(SUBSTITUTE(VLOOKUP($A10&amp;"*",各都道府県の状況!$A:$I,E$3,FALSE), "※5", ""))), "")</f>
        <v>5758</v>
      </c>
      <c r="F10" s="39">
        <f>IFERROR(INT(TRIM(SUBSTITUTE(VLOOKUP($A10&amp;"*",各都道府県の状況!$A:$I,F$3,FALSE), "※5", ""))), "")</f>
        <v>79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44127</v>
      </c>
      <c r="C11" s="19" t="s">
        <v>62</v>
      </c>
      <c r="D11" s="39">
        <f>IFERROR(INT(TRIM(SUBSTITUTE(VLOOKUP($A11&amp;"*",各都道府県の状況!$A:$I,D$3,FALSE), "※5", ""))), "")</f>
        <v>379</v>
      </c>
      <c r="E11" s="39">
        <f>IFERROR(INT(TRIM(SUBSTITUTE(VLOOKUP($A11&amp;"*",各都道府県の状況!$A:$I,E$3,FALSE), "※5", ""))), "")</f>
        <v>26962</v>
      </c>
      <c r="F11" s="39">
        <f>IFERROR(INT(TRIM(SUBSTITUTE(VLOOKUP($A11&amp;"*",各都道府県の状況!$A:$I,F$3,FALSE), "※5", ""))), "")</f>
        <v>302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71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44127</v>
      </c>
      <c r="C12" s="19" t="s">
        <v>23</v>
      </c>
      <c r="D12" s="39">
        <f>IFERROR(INT(TRIM(SUBSTITUTE(VLOOKUP($A12&amp;"*",各都道府県の状況!$A:$I,D$3,FALSE), "※5", ""))), "")</f>
        <v>737</v>
      </c>
      <c r="E12" s="39">
        <f>IFERROR(INT(TRIM(SUBSTITUTE(VLOOKUP($A12&amp;"*",各都道府県の状況!$A:$I,E$3,FALSE), "※5", ""))), "")</f>
        <v>13525</v>
      </c>
      <c r="F12" s="39">
        <f>IFERROR(INT(TRIM(SUBSTITUTE(VLOOKUP($A12&amp;"*",各都道府県の状況!$A:$I,F$3,FALSE), "※5", ""))), "")</f>
        <v>691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28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44127</v>
      </c>
      <c r="C13" s="19" t="s">
        <v>24</v>
      </c>
      <c r="D13" s="39">
        <f>IFERROR(INT(TRIM(SUBSTITUTE(VLOOKUP($A13&amp;"*",各都道府県の状況!$A:$I,D$3,FALSE), "※5", ""))), "")</f>
        <v>476</v>
      </c>
      <c r="E13" s="39">
        <f>IFERROR(INT(TRIM(SUBSTITUTE(VLOOKUP($A13&amp;"*",各都道府県の状況!$A:$I,E$3,FALSE), "※5", ""))), "")</f>
        <v>35101</v>
      </c>
      <c r="F13" s="39">
        <f>IFERROR(INT(TRIM(SUBSTITUTE(VLOOKUP($A13&amp;"*",各都道府県の状況!$A:$I,F$3,FALSE), "※5", ""))), "")</f>
        <v>444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32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44127</v>
      </c>
      <c r="C14" s="19" t="s">
        <v>25</v>
      </c>
      <c r="D14" s="39">
        <f>IFERROR(INT(TRIM(SUBSTITUTE(VLOOKUP($A14&amp;"*",各都道府県の状況!$A:$I,D$3,FALSE), "※5", ""))), "")</f>
        <v>839</v>
      </c>
      <c r="E14" s="39">
        <f>IFERROR(INT(TRIM(SUBSTITUTE(VLOOKUP($A14&amp;"*",各都道府県の状況!$A:$I,E$3,FALSE), "※5", ""))), "")</f>
        <v>27505</v>
      </c>
      <c r="F14" s="39">
        <f>IFERROR(INT(TRIM(SUBSTITUTE(VLOOKUP($A14&amp;"*",各都道府県の状況!$A:$I,F$3,FALSE), "※5", ""))), "")</f>
        <v>739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81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44127</v>
      </c>
      <c r="C15" s="19" t="s">
        <v>26</v>
      </c>
      <c r="D15" s="39">
        <f>IFERROR(INT(TRIM(SUBSTITUTE(VLOOKUP($A15&amp;"*",各都道府県の状況!$A:$I,D$3,FALSE), "※5", ""))), "")</f>
        <v>5561</v>
      </c>
      <c r="E15" s="39">
        <f>IFERROR(INT(TRIM(SUBSTITUTE(VLOOKUP($A15&amp;"*",各都道府県の状況!$A:$I,E$3,FALSE), "※5", ""))), "")</f>
        <v>173925</v>
      </c>
      <c r="F15" s="39">
        <f>IFERROR(INT(TRIM(SUBSTITUTE(VLOOKUP($A15&amp;"*",各都道府県の状況!$A:$I,F$3,FALSE), "※5", ""))), "")</f>
        <v>5052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406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44127</v>
      </c>
      <c r="C16" s="19" t="s">
        <v>27</v>
      </c>
      <c r="D16" s="39">
        <f>IFERROR(INT(TRIM(SUBSTITUTE(VLOOKUP($A16&amp;"*",各都道府県の状況!$A:$I,D$3,FALSE), "※5", ""))), "")</f>
        <v>4734</v>
      </c>
      <c r="E16" s="39">
        <f>IFERROR(INT(TRIM(SUBSTITUTE(VLOOKUP($A16&amp;"*",各都道府県の状況!$A:$I,E$3,FALSE), "※5", ""))), "")</f>
        <v>119191</v>
      </c>
      <c r="F16" s="39">
        <f>IFERROR(INT(TRIM(SUBSTITUTE(VLOOKUP($A16&amp;"*",各都道府県の状況!$A:$I,F$3,FALSE), "※5", ""))), "")</f>
        <v>4287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371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44127</v>
      </c>
      <c r="C17" s="19" t="s">
        <v>28</v>
      </c>
      <c r="D17" s="39">
        <f>IFERROR(INT(TRIM(SUBSTITUTE(VLOOKUP($A17&amp;"*",各都道府県の状況!$A:$I,D$3,FALSE), "※5", ""))), "")</f>
        <v>29706</v>
      </c>
      <c r="E17" s="39">
        <f>IFERROR(INT(TRIM(SUBSTITUTE(VLOOKUP($A17&amp;"*",各都道府県の状況!$A:$I,E$3,FALSE), "※5", ""))), "")</f>
        <v>563985</v>
      </c>
      <c r="F17" s="39">
        <f>IFERROR(INT(TRIM(SUBSTITUTE(VLOOKUP($A17&amp;"*",各都道府県の状況!$A:$I,F$3,FALSE), "※5", ""))), "")</f>
        <v>27626</v>
      </c>
      <c r="G17" s="39">
        <f>IFERROR(INT(TRIM(SUBSTITUTE(VLOOKUP($A17&amp;"*",各都道府県の状況!$A:$I,G$3,FALSE), "※5", ""))), "")</f>
        <v>445</v>
      </c>
      <c r="H17" s="39">
        <f>IFERROR(INT(TRIM(SUBSTITUTE(VLOOKUP($A17&amp;"*",各都道府県の状況!$A:$I,H$3,FALSE), "※5", ""))), "")</f>
        <v>1635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44127</v>
      </c>
      <c r="C18" s="19" t="s">
        <v>29</v>
      </c>
      <c r="D18" s="39">
        <f>IFERROR(INT(TRIM(SUBSTITUTE(VLOOKUP($A18&amp;"*",各都道府県の状況!$A:$I,D$3,FALSE), "※5", ""))), "")</f>
        <v>8246</v>
      </c>
      <c r="E18" s="39">
        <f>IFERROR(INT(TRIM(SUBSTITUTE(VLOOKUP($A18&amp;"*",各都道府県の状況!$A:$I,E$3,FALSE), "※5", ""))), "")</f>
        <v>187119</v>
      </c>
      <c r="F18" s="39">
        <f>IFERROR(INT(TRIM(SUBSTITUTE(VLOOKUP($A18&amp;"*",各都道府県の状況!$A:$I,F$3,FALSE), "※5", ""))), "")</f>
        <v>7543</v>
      </c>
      <c r="G18" s="39">
        <f>IFERROR(INT(TRIM(SUBSTITUTE(VLOOKUP($A18&amp;"*",各都道府県の状況!$A:$I,G$3,FALSE), "※5", ""))), "")</f>
        <v>157</v>
      </c>
      <c r="H18" s="39">
        <f>IFERROR(INT(TRIM(SUBSTITUTE(VLOOKUP($A18&amp;"*",各都道府県の状況!$A:$I,H$3,FALSE), "※5", ""))), "")</f>
        <v>546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44127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17268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44127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14261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44127</v>
      </c>
      <c r="C21" s="19" t="s">
        <v>31</v>
      </c>
      <c r="D21" s="39">
        <f>IFERROR(INT(TRIM(SUBSTITUTE(VLOOKUP($A21&amp;"*",各都道府県の状況!$A:$I,D$3,FALSE), "※5", ""))), "")</f>
        <v>798</v>
      </c>
      <c r="E21" s="39">
        <f>IFERROR(INT(TRIM(SUBSTITUTE(VLOOKUP($A21&amp;"*",各都道府県の状況!$A:$I,E$3,FALSE), "※5", ""))), "")</f>
        <v>16055</v>
      </c>
      <c r="F21" s="39">
        <f>IFERROR(INT(TRIM(SUBSTITUTE(VLOOKUP($A21&amp;"*",各都道府県の状況!$A:$I,F$3,FALSE), "※5", ""))), "")</f>
        <v>732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44127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10775</v>
      </c>
      <c r="F22" s="39">
        <f>IFERROR(INT(TRIM(SUBSTITUTE(VLOOKUP($A22&amp;"*",各都道府県の状況!$A:$I,F$3,FALSE), "※5", ""))), "")</f>
        <v>239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6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44127</v>
      </c>
      <c r="C23" s="19" t="s">
        <v>33</v>
      </c>
      <c r="D23" s="39">
        <f>IFERROR(INT(TRIM(SUBSTITUTE(VLOOKUP($A23&amp;"*",各都道府県の状況!$A:$I,D$3,FALSE), "※5", ""))), "")</f>
        <v>203</v>
      </c>
      <c r="E23" s="39">
        <f>IFERROR(INT(TRIM(SUBSTITUTE(VLOOKUP($A23&amp;"*",各都道府県の状況!$A:$I,E$3,FALSE), "※5", ""))), "")</f>
        <v>11373</v>
      </c>
      <c r="F23" s="39">
        <f>IFERROR(INT(TRIM(SUBSTITUTE(VLOOKUP($A23&amp;"*",各都道府県の状況!$A:$I,F$3,FALSE), "※5", ""))), "")</f>
        <v>194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44127</v>
      </c>
      <c r="C24" s="19" t="s">
        <v>34</v>
      </c>
      <c r="D24" s="39">
        <f>IFERROR(INT(TRIM(SUBSTITUTE(VLOOKUP($A24&amp;"*",各都道府県の状況!$A:$I,D$3,FALSE), "※5", ""))), "")</f>
        <v>330</v>
      </c>
      <c r="E24" s="39">
        <f>IFERROR(INT(TRIM(SUBSTITUTE(VLOOKUP($A24&amp;"*",各都道府県の状況!$A:$I,E$3,FALSE), "※5", ""))), "")</f>
        <v>22077</v>
      </c>
      <c r="F24" s="39">
        <f>IFERROR(INT(TRIM(SUBSTITUTE(VLOOKUP($A24&amp;"*",各都道府県の状況!$A:$I,F$3,FALSE), "※5", ""))), "")</f>
        <v>319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11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44127</v>
      </c>
      <c r="C25" s="19" t="s">
        <v>35</v>
      </c>
      <c r="D25" s="39">
        <f>IFERROR(INT(TRIM(SUBSTITUTE(VLOOKUP($A25&amp;"*",各都道府県の状況!$A:$I,D$3,FALSE), "※5", ""))), "")</f>
        <v>668</v>
      </c>
      <c r="E25" s="39">
        <f>IFERROR(INT(TRIM(SUBSTITUTE(VLOOKUP($A25&amp;"*",各都道府県の状況!$A:$I,E$3,FALSE), "※5", ""))), "")</f>
        <v>25757</v>
      </c>
      <c r="F25" s="39">
        <f>IFERROR(INT(TRIM(SUBSTITUTE(VLOOKUP($A25&amp;"*",各都道府県の状況!$A:$I,F$3,FALSE), "※5", ""))), "")</f>
        <v>627</v>
      </c>
      <c r="G25" s="39">
        <f>IFERROR(INT(TRIM(SUBSTITUTE(VLOOKUP($A25&amp;"*",各都道府県の状況!$A:$I,G$3,FALSE), "※5", ""))), "")</f>
        <v>11</v>
      </c>
      <c r="H25" s="39">
        <f>IFERROR(INT(TRIM(SUBSTITUTE(VLOOKUP($A25&amp;"*",各都道府県の状況!$A:$I,H$3,FALSE), "※5", ""))), "")</f>
        <v>30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44127</v>
      </c>
      <c r="C26" s="19" t="s">
        <v>36</v>
      </c>
      <c r="D26" s="39">
        <f>IFERROR(INT(TRIM(SUBSTITUTE(VLOOKUP($A26&amp;"*",各都道府県の状況!$A:$I,D$3,FALSE), "※5", ""))), "")</f>
        <v>588</v>
      </c>
      <c r="E26" s="39">
        <f>IFERROR(INT(TRIM(SUBSTITUTE(VLOOKUP($A26&amp;"*",各都道府県の状況!$A:$I,E$3,FALSE), "※5", ""))), "")</f>
        <v>40885</v>
      </c>
      <c r="F26" s="39">
        <f>IFERROR(INT(TRIM(SUBSTITUTE(VLOOKUP($A26&amp;"*",各都道府県の状況!$A:$I,F$3,FALSE), "※5", ""))), "")</f>
        <v>571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44127</v>
      </c>
      <c r="C27" s="19" t="s">
        <v>37</v>
      </c>
      <c r="D27" s="39">
        <f>IFERROR(INT(TRIM(SUBSTITUTE(VLOOKUP($A27&amp;"*",各都道府県の状況!$A:$I,D$3,FALSE), "※5", ""))), "")</f>
        <v>5768</v>
      </c>
      <c r="E27" s="39">
        <f>IFERROR(INT(TRIM(SUBSTITUTE(VLOOKUP($A27&amp;"*",各都道府県の状況!$A:$I,E$3,FALSE), "※5", ""))), "")</f>
        <v>92555</v>
      </c>
      <c r="F27" s="39">
        <f>IFERROR(INT(TRIM(SUBSTITUTE(VLOOKUP($A27&amp;"*",各都道府県の状況!$A:$I,F$3,FALSE), "※5", ""))), "")</f>
        <v>5430</v>
      </c>
      <c r="G27" s="39">
        <f>IFERROR(INT(TRIM(SUBSTITUTE(VLOOKUP($A27&amp;"*",各都道府県の状況!$A:$I,G$3,FALSE), "※5", ""))), "")</f>
        <v>92</v>
      </c>
      <c r="H27" s="39">
        <f>IFERROR(INT(TRIM(SUBSTITUTE(VLOOKUP($A27&amp;"*",各都道府県の状況!$A:$I,H$3,FALSE), "※5", ""))), "")</f>
        <v>246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44127</v>
      </c>
      <c r="C28" s="28" t="s">
        <v>38</v>
      </c>
      <c r="D28" s="39">
        <f>IFERROR(INT(TRIM(SUBSTITUTE(VLOOKUP($A28&amp;"*",各都道府県の状況!$A:$I,D$3,FALSE), "※5", ""))), "")</f>
        <v>554</v>
      </c>
      <c r="E28" s="39">
        <f>IFERROR(INT(TRIM(SUBSTITUTE(VLOOKUP($A28&amp;"*",各都道府県の状況!$A:$I,E$3,FALSE), "※5", ""))), "")</f>
        <v>15371</v>
      </c>
      <c r="F28" s="39">
        <f>IFERROR(INT(TRIM(SUBSTITUTE(VLOOKUP($A28&amp;"*",各都道府県の状況!$A:$I,F$3,FALSE), "※5", ""))), "")</f>
        <v>534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13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44127</v>
      </c>
      <c r="C29" s="19" t="s">
        <v>39</v>
      </c>
      <c r="D29" s="39">
        <f>IFERROR(INT(TRIM(SUBSTITUTE(VLOOKUP($A29&amp;"*",各都道府県の状況!$A:$I,D$3,FALSE), "※5", ""))), "")</f>
        <v>535</v>
      </c>
      <c r="E29" s="39">
        <f>IFERROR(INT(TRIM(SUBSTITUTE(VLOOKUP($A29&amp;"*",各都道府県の状況!$A:$I,E$3,FALSE), "※5", ""))), "")</f>
        <v>13549</v>
      </c>
      <c r="F29" s="39">
        <f>IFERROR(INT(TRIM(SUBSTITUTE(VLOOKUP($A29&amp;"*",各都道府県の状況!$A:$I,F$3,FALSE), "※5", ""))), "")</f>
        <v>509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44127</v>
      </c>
      <c r="C30" s="19" t="s">
        <v>40</v>
      </c>
      <c r="D30" s="39">
        <f>IFERROR(INT(TRIM(SUBSTITUTE(VLOOKUP($A30&amp;"*",各都道府県の状況!$A:$I,D$3,FALSE), "※5", ""))), "")</f>
        <v>1958</v>
      </c>
      <c r="E30" s="39">
        <f>IFERROR(INT(TRIM(SUBSTITUTE(VLOOKUP($A30&amp;"*",各都道府県の状況!$A:$I,E$3,FALSE), "※5", ""))), "")</f>
        <v>50753</v>
      </c>
      <c r="F30" s="39">
        <f>IFERROR(INT(TRIM(SUBSTITUTE(VLOOKUP($A30&amp;"*",各都道府県の状況!$A:$I,F$3,FALSE), "※5", ""))), "")</f>
        <v>1841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87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44127</v>
      </c>
      <c r="C31" s="19" t="s">
        <v>41</v>
      </c>
      <c r="D31" s="39">
        <f>IFERROR(INT(TRIM(SUBSTITUTE(VLOOKUP($A31&amp;"*",各都道府県の状況!$A:$I,D$3,FALSE), "※5", ""))), "")</f>
        <v>11880</v>
      </c>
      <c r="E31" s="39">
        <f>IFERROR(INT(TRIM(SUBSTITUTE(VLOOKUP($A31&amp;"*",各都道府県の状況!$A:$I,E$3,FALSE), "※5", ""))), "")</f>
        <v>221805</v>
      </c>
      <c r="F31" s="39">
        <f>IFERROR(INT(TRIM(SUBSTITUTE(VLOOKUP($A31&amp;"*",各都道府県の状況!$A:$I,F$3,FALSE), "※5", ""))), "")</f>
        <v>11091</v>
      </c>
      <c r="G31" s="39">
        <f>IFERROR(INT(TRIM(SUBSTITUTE(VLOOKUP($A31&amp;"*",各都道府県の状況!$A:$I,G$3,FALSE), "※5", ""))), "")</f>
        <v>232</v>
      </c>
      <c r="H31" s="39">
        <f>IFERROR(INT(TRIM(SUBSTITUTE(VLOOKUP($A31&amp;"*",各都道府県の状況!$A:$I,H$3,FALSE), "※5", ""))), "")</f>
        <v>541</v>
      </c>
      <c r="I31" s="39">
        <f>IFERROR(INT(TRIM(SUBSTITUTE(VLOOKUP($A31&amp;"*",各都道府県の状況!$A:$I,I$3,FALSE), "※5", ""))), "")</f>
        <v>22</v>
      </c>
    </row>
    <row r="32" spans="1:9" x14ac:dyDescent="0.55000000000000004">
      <c r="A32" s="24" t="s">
        <v>256</v>
      </c>
      <c r="B32" s="27">
        <f t="shared" si="0"/>
        <v>44127</v>
      </c>
      <c r="C32" s="19" t="s">
        <v>42</v>
      </c>
      <c r="D32" s="39">
        <f>IFERROR(INT(TRIM(SUBSTITUTE(VLOOKUP($A32&amp;"*",各都道府県の状況!$A:$I,D$3,FALSE), "※5", ""))), "")</f>
        <v>3056</v>
      </c>
      <c r="E32" s="39">
        <f>IFERROR(INT(TRIM(SUBSTITUTE(VLOOKUP($A32&amp;"*",各都道府県の状況!$A:$I,E$3,FALSE), "※5", ""))), "")</f>
        <v>65340</v>
      </c>
      <c r="F32" s="39">
        <f>IFERROR(INT(TRIM(SUBSTITUTE(VLOOKUP($A32&amp;"*",各都道府県の状況!$A:$I,F$3,FALSE), "※5", ""))), "")</f>
        <v>2879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116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44127</v>
      </c>
      <c r="C33" s="19" t="s">
        <v>43</v>
      </c>
      <c r="D33" s="39">
        <f>IFERROR(INT(TRIM(SUBSTITUTE(VLOOKUP($A33&amp;"*",各都道府県の状況!$A:$I,D$3,FALSE), "※5", ""))), "")</f>
        <v>624</v>
      </c>
      <c r="E33" s="39">
        <f>IFERROR(INT(TRIM(SUBSTITUTE(VLOOKUP($A33&amp;"*",各都道府県の状況!$A:$I,E$3,FALSE), "※5", ""))), "")</f>
        <v>23806</v>
      </c>
      <c r="F33" s="39">
        <f>IFERROR(INT(TRIM(SUBSTITUTE(VLOOKUP($A33&amp;"*",各都道府県の状況!$A:$I,F$3,FALSE), "※5", ""))), "")</f>
        <v>589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26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44127</v>
      </c>
      <c r="C34" s="19" t="s">
        <v>44</v>
      </c>
      <c r="D34" s="39">
        <f>IFERROR(INT(TRIM(SUBSTITUTE(VLOOKUP($A34&amp;"*",各都道府県の状況!$A:$I,D$3,FALSE), "※5", ""))), "")</f>
        <v>268</v>
      </c>
      <c r="E34" s="39">
        <f>IFERROR(INT(TRIM(SUBSTITUTE(VLOOKUP($A34&amp;"*",各都道府県の状況!$A:$I,E$3,FALSE), "※5", ""))), "")</f>
        <v>10148</v>
      </c>
      <c r="F34" s="39">
        <f>IFERROR(INT(TRIM(SUBSTITUTE(VLOOKUP($A34&amp;"*",各都道府県の状況!$A:$I,F$3,FALSE), "※5", ""))), "")</f>
        <v>245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16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44127</v>
      </c>
      <c r="C35" s="19" t="s">
        <v>45</v>
      </c>
      <c r="D35" s="39">
        <f>IFERROR(INT(TRIM(SUBSTITUTE(VLOOKUP($A35&amp;"*",各都道府県の状況!$A:$I,D$3,FALSE), "※5", ""))), "")</f>
        <v>35</v>
      </c>
      <c r="E35" s="39">
        <f>IFERROR(INT(TRIM(SUBSTITUTE(VLOOKUP($A35&amp;"*",各都道府県の状況!$A:$I,E$3,FALSE), "※5", ""))), "")</f>
        <v>5578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44127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6085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44127</v>
      </c>
      <c r="C37" s="19" t="s">
        <v>47</v>
      </c>
      <c r="D37" s="39">
        <f>IFERROR(INT(TRIM(SUBSTITUTE(VLOOKUP($A37&amp;"*",各都道府県の状況!$A:$I,D$3,FALSE), "※5", ""))), "")</f>
        <v>194</v>
      </c>
      <c r="E37" s="39">
        <f>IFERROR(INT(TRIM(SUBSTITUTE(VLOOKUP($A37&amp;"*",各都道府県の状況!$A:$I,E$3,FALSE), "※5", ""))), "")</f>
        <v>10217</v>
      </c>
      <c r="F37" s="39">
        <f>IFERROR(INT(TRIM(SUBSTITUTE(VLOOKUP($A37&amp;"*",各都道府県の状況!$A:$I,F$3,FALSE), "※5", ""))), "")</f>
        <v>162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22</v>
      </c>
      <c r="I37" s="39">
        <f>IFERROR(INT(TRIM(SUBSTITUTE(VLOOKUP($A37&amp;"*",各都道府県の状況!$A:$I,I$3,FALSE), "※5", ""))), "")</f>
        <v>1</v>
      </c>
    </row>
    <row r="38" spans="1:9" x14ac:dyDescent="0.55000000000000004">
      <c r="A38" s="24" t="s">
        <v>260</v>
      </c>
      <c r="B38" s="27">
        <f t="shared" si="0"/>
        <v>44127</v>
      </c>
      <c r="C38" s="19" t="s">
        <v>48</v>
      </c>
      <c r="D38" s="39">
        <f>IFERROR(INT(TRIM(SUBSTITUTE(VLOOKUP($A38&amp;"*",各都道府県の状況!$A:$I,D$3,FALSE), "※5", ""))), "")</f>
        <v>651</v>
      </c>
      <c r="E38" s="39">
        <f>IFERROR(INT(TRIM(SUBSTITUTE(VLOOKUP($A38&amp;"*",各都道府県の状況!$A:$I,E$3,FALSE), "※5", ""))), "")</f>
        <v>26568</v>
      </c>
      <c r="F38" s="39">
        <f>IFERROR(INT(TRIM(SUBSTITUTE(VLOOKUP($A38&amp;"*",各都道府県の状況!$A:$I,F$3,FALSE), "※5", ""))), "")</f>
        <v>623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24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44127</v>
      </c>
      <c r="C39" s="19" t="s">
        <v>49</v>
      </c>
      <c r="D39" s="39">
        <f>IFERROR(INT(TRIM(SUBSTITUTE(VLOOKUP($A39&amp;"*",各都道府県の状況!$A:$I,D$3,FALSE), "※5", ""))), "")</f>
        <v>213</v>
      </c>
      <c r="E39" s="39">
        <f>IFERROR(INT(TRIM(SUBSTITUTE(VLOOKUP($A39&amp;"*",各都道府県の状況!$A:$I,E$3,FALSE), "※5", ""))), "")</f>
        <v>11384</v>
      </c>
      <c r="F39" s="39">
        <f>IFERROR(INT(TRIM(SUBSTITUTE(VLOOKUP($A39&amp;"*",各都道府県の状況!$A:$I,F$3,FALSE), "※5", ""))), "")</f>
        <v>206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44127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7364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44127</v>
      </c>
      <c r="C41" s="19" t="s">
        <v>51</v>
      </c>
      <c r="D41" s="39">
        <f>IFERROR(INT(TRIM(SUBSTITUTE(VLOOKUP($A41&amp;"*",各都道府県の状況!$A:$I,D$3,FALSE), "※5", ""))), "")</f>
        <v>101</v>
      </c>
      <c r="E41" s="39">
        <f>IFERROR(INT(TRIM(SUBSTITUTE(VLOOKUP($A41&amp;"*",各都道府県の状況!$A:$I,E$3,FALSE), "※5", ""))), "")</f>
        <v>12904</v>
      </c>
      <c r="F41" s="39">
        <f>IFERROR(INT(TRIM(SUBSTITUTE(VLOOKUP($A41&amp;"*",各都道府県の状況!$A:$I,F$3,FALSE), "※5", ""))), "")</f>
        <v>94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5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44127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4293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44127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3603</v>
      </c>
      <c r="F43" s="39">
        <f>IFERROR(INT(TRIM(SUBSTITUTE(VLOOKUP($A43&amp;"*",各都道府県の状況!$A:$I,F$3,FALSE), "※5", ""))), "")</f>
        <v>136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44127</v>
      </c>
      <c r="C44" s="19" t="s">
        <v>53</v>
      </c>
      <c r="D44" s="39">
        <f>IFERROR(INT(TRIM(SUBSTITUTE(VLOOKUP($A44&amp;"*",各都道府県の状況!$A:$I,D$3,FALSE), "※5", ""))), "")</f>
        <v>5174</v>
      </c>
      <c r="E44" s="39">
        <f>IFERROR(INT(TRIM(SUBSTITUTE(VLOOKUP($A44&amp;"*",各都道府県の状況!$A:$I,E$3,FALSE), "※5", ""))), "")</f>
        <v>156615</v>
      </c>
      <c r="F44" s="39">
        <f>IFERROR(INT(TRIM(SUBSTITUTE(VLOOKUP($A44&amp;"*",各都道府県の状況!$A:$I,F$3,FALSE), "※5", ""))), "")</f>
        <v>5009</v>
      </c>
      <c r="G44" s="39">
        <f>IFERROR(INT(TRIM(SUBSTITUTE(VLOOKUP($A44&amp;"*",各都道府県の状況!$A:$I,G$3,FALSE), "※5", ""))), "")</f>
        <v>101</v>
      </c>
      <c r="H44" s="39">
        <f>IFERROR(INT(TRIM(SUBSTITUTE(VLOOKUP($A44&amp;"*",各都道府県の状況!$A:$I,H$3,FALSE), "※5", ""))), "")</f>
        <v>64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44127</v>
      </c>
      <c r="C45" s="19" t="s">
        <v>54</v>
      </c>
      <c r="D45" s="39">
        <f>IFERROR(INT(TRIM(SUBSTITUTE(VLOOKUP($A45&amp;"*",各都道府県の状況!$A:$I,D$3,FALSE), "※5", ""))), "")</f>
        <v>253</v>
      </c>
      <c r="E45" s="39">
        <f>IFERROR(INT(TRIM(SUBSTITUTE(VLOOKUP($A45&amp;"*",各都道府県の状況!$A:$I,E$3,FALSE), "※5", ""))), "")</f>
        <v>6890</v>
      </c>
      <c r="F45" s="39">
        <f>IFERROR(INT(TRIM(SUBSTITUTE(VLOOKUP($A45&amp;"*",各都道府県の状況!$A:$I,F$3,FALSE), "※5", ""))), "")</f>
        <v>251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44127</v>
      </c>
      <c r="C46" s="19" t="s">
        <v>55</v>
      </c>
      <c r="D46" s="39">
        <f>IFERROR(INT(TRIM(SUBSTITUTE(VLOOKUP($A46&amp;"*",各都道府県の状況!$A:$I,D$3,FALSE), "※5", ""))), "")</f>
        <v>242</v>
      </c>
      <c r="E46" s="39">
        <f>IFERROR(INT(TRIM(SUBSTITUTE(VLOOKUP($A46&amp;"*",各都道府県の状況!$A:$I,E$3,FALSE), "※5", ""))), "")</f>
        <v>21431</v>
      </c>
      <c r="F46" s="39">
        <f>IFERROR(INT(TRIM(SUBSTITUTE(VLOOKUP($A46&amp;"*",各都道府県の状況!$A:$I,F$3,FALSE), "※5", ""))), "")</f>
        <v>237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44127</v>
      </c>
      <c r="C47" s="19" t="s">
        <v>56</v>
      </c>
      <c r="D47" s="39">
        <f>IFERROR(INT(TRIM(SUBSTITUTE(VLOOKUP($A47&amp;"*",各都道府県の状況!$A:$I,D$3,FALSE), "※5", ""))), "")</f>
        <v>767</v>
      </c>
      <c r="E47" s="39">
        <f>IFERROR(INT(TRIM(SUBSTITUTE(VLOOKUP($A47&amp;"*",各都道府県の状況!$A:$I,E$3,FALSE), "※5", ""))), "")</f>
        <v>18924</v>
      </c>
      <c r="F47" s="39">
        <f>IFERROR(INT(TRIM(SUBSTITUTE(VLOOKUP($A47&amp;"*",各都道府県の状況!$A:$I,F$3,FALSE), "※5", ""))), "")</f>
        <v>701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44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44127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19950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44127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8741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44127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21698</v>
      </c>
      <c r="F50" s="39">
        <f>IFERROR(INT(TRIM(SUBSTITUTE(VLOOKUP($A50&amp;"*",各都道府県の状況!$A:$I,F$3,FALSE), "※5", ""))), "")</f>
        <v>453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44127</v>
      </c>
      <c r="C51" s="19" t="s">
        <v>60</v>
      </c>
      <c r="D51" s="39">
        <f>IFERROR(INT(TRIM(SUBSTITUTE(VLOOKUP($A51&amp;"*",各都道府県の状況!$A:$I,D$3,FALSE), "※5", ""))), "")</f>
        <v>3094</v>
      </c>
      <c r="E51" s="39">
        <f>IFERROR(INT(TRIM(SUBSTITUTE(VLOOKUP($A51&amp;"*",各都道府県の状況!$A:$I,E$3,FALSE), "※5", ""))), "")</f>
        <v>51072</v>
      </c>
      <c r="F51" s="39">
        <f>IFERROR(INT(TRIM(SUBSTITUTE(VLOOKUP($A51&amp;"*",各都道府県の状況!$A:$I,F$3,FALSE), "※5", ""))), "")</f>
        <v>2722</v>
      </c>
      <c r="G51" s="39">
        <f>IFERROR(INT(TRIM(SUBSTITUTE(VLOOKUP($A51&amp;"*",各都道府県の状況!$A:$I,G$3,FALSE), "※5", ""))), "")</f>
        <v>58</v>
      </c>
      <c r="H51" s="39">
        <f>IFERROR(INT(TRIM(SUBSTITUTE(VLOOKUP($A51&amp;"*",各都道府県の状況!$A:$I,H$3,FALSE), "※5", ""))), "")</f>
        <v>318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2652</v>
      </c>
      <c r="D6" s="62">
        <v>73414</v>
      </c>
      <c r="E6" s="63">
        <v>235</v>
      </c>
      <c r="F6" s="63">
        <v>2</v>
      </c>
      <c r="G6" s="62">
        <v>2309</v>
      </c>
      <c r="H6" s="63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150</v>
      </c>
      <c r="D7" s="62">
        <v>3633</v>
      </c>
      <c r="E7" s="63">
        <v>100</v>
      </c>
      <c r="F7" s="63">
        <v>3</v>
      </c>
      <c r="G7" s="63">
        <v>49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27</v>
      </c>
      <c r="D8" s="62">
        <v>5134</v>
      </c>
      <c r="E8" s="63">
        <v>3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545</v>
      </c>
      <c r="D9" s="62">
        <v>12763</v>
      </c>
      <c r="E9" s="63">
        <v>44</v>
      </c>
      <c r="F9" s="63">
        <v>1</v>
      </c>
      <c r="G9" s="63">
        <v>499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61</v>
      </c>
      <c r="D10" s="62">
        <v>2448</v>
      </c>
      <c r="E10" s="63">
        <v>2</v>
      </c>
      <c r="F10" s="63">
        <v>0</v>
      </c>
      <c r="G10" s="63">
        <v>59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84</v>
      </c>
      <c r="D11" s="62">
        <v>5758</v>
      </c>
      <c r="E11" s="63">
        <v>4</v>
      </c>
      <c r="F11" s="63">
        <v>0</v>
      </c>
      <c r="G11" s="63">
        <v>79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379</v>
      </c>
      <c r="D12" s="62">
        <v>26962</v>
      </c>
      <c r="E12" s="63">
        <v>71</v>
      </c>
      <c r="F12" s="63">
        <v>3</v>
      </c>
      <c r="G12" s="63">
        <v>302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737</v>
      </c>
      <c r="D13" s="62">
        <v>13525</v>
      </c>
      <c r="E13" s="63">
        <v>28</v>
      </c>
      <c r="F13" s="63">
        <v>2</v>
      </c>
      <c r="G13" s="63">
        <v>691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476</v>
      </c>
      <c r="D14" s="62">
        <v>35101</v>
      </c>
      <c r="E14" s="63">
        <v>32</v>
      </c>
      <c r="F14" s="63">
        <v>0</v>
      </c>
      <c r="G14" s="63">
        <v>444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839</v>
      </c>
      <c r="D15" s="62">
        <v>27505</v>
      </c>
      <c r="E15" s="63">
        <v>81</v>
      </c>
      <c r="F15" s="63">
        <v>5</v>
      </c>
      <c r="G15" s="63">
        <v>739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5561</v>
      </c>
      <c r="D16" s="62">
        <v>173925</v>
      </c>
      <c r="E16" s="63">
        <v>406</v>
      </c>
      <c r="F16" s="63">
        <v>9</v>
      </c>
      <c r="G16" s="62">
        <v>5052</v>
      </c>
      <c r="H16" s="63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4734</v>
      </c>
      <c r="D17" s="62">
        <v>119191</v>
      </c>
      <c r="E17" s="63">
        <v>371</v>
      </c>
      <c r="F17" s="63">
        <v>10</v>
      </c>
      <c r="G17" s="62">
        <v>4287</v>
      </c>
      <c r="H17" s="63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29706</v>
      </c>
      <c r="D18" s="62">
        <v>563985</v>
      </c>
      <c r="E18" s="62">
        <v>1635</v>
      </c>
      <c r="F18" s="63">
        <v>23</v>
      </c>
      <c r="G18" s="62">
        <v>27626</v>
      </c>
      <c r="H18" s="63">
        <v>445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8246</v>
      </c>
      <c r="D19" s="62">
        <v>187119</v>
      </c>
      <c r="E19" s="63">
        <v>546</v>
      </c>
      <c r="F19" s="63">
        <v>25</v>
      </c>
      <c r="G19" s="62">
        <v>7543</v>
      </c>
      <c r="H19" s="63">
        <v>157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180</v>
      </c>
      <c r="D20" s="62">
        <v>17268</v>
      </c>
      <c r="E20" s="63">
        <v>1</v>
      </c>
      <c r="F20" s="63">
        <v>0</v>
      </c>
      <c r="G20" s="63">
        <v>179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14261</v>
      </c>
      <c r="E21" s="63">
        <v>0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798</v>
      </c>
      <c r="D22" s="62">
        <v>16055</v>
      </c>
      <c r="E22" s="63">
        <v>17</v>
      </c>
      <c r="F22" s="63">
        <v>0</v>
      </c>
      <c r="G22" s="63">
        <v>732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256</v>
      </c>
      <c r="D23" s="62">
        <v>10775</v>
      </c>
      <c r="E23" s="63">
        <v>6</v>
      </c>
      <c r="F23" s="63">
        <v>0</v>
      </c>
      <c r="G23" s="63">
        <v>239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203</v>
      </c>
      <c r="D24" s="62">
        <v>11373</v>
      </c>
      <c r="E24" s="63">
        <v>3</v>
      </c>
      <c r="F24" s="63">
        <v>0</v>
      </c>
      <c r="G24" s="63">
        <v>194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330</v>
      </c>
      <c r="D25" s="62">
        <v>22077</v>
      </c>
      <c r="E25" s="63">
        <v>11</v>
      </c>
      <c r="F25" s="63">
        <v>1</v>
      </c>
      <c r="G25" s="63">
        <v>319</v>
      </c>
      <c r="H25" s="63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668</v>
      </c>
      <c r="D26" s="62">
        <v>25757</v>
      </c>
      <c r="E26" s="63">
        <v>30</v>
      </c>
      <c r="F26" s="63">
        <v>1</v>
      </c>
      <c r="G26" s="63">
        <v>627</v>
      </c>
      <c r="H26" s="63">
        <v>11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588</v>
      </c>
      <c r="D27" s="62">
        <v>40885</v>
      </c>
      <c r="E27" s="63">
        <v>15</v>
      </c>
      <c r="F27" s="63">
        <v>0</v>
      </c>
      <c r="G27" s="63">
        <v>571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5768</v>
      </c>
      <c r="D28" s="62">
        <v>92555</v>
      </c>
      <c r="E28" s="63">
        <v>246</v>
      </c>
      <c r="F28" s="63">
        <v>10</v>
      </c>
      <c r="G28" s="62">
        <v>5430</v>
      </c>
      <c r="H28" s="63">
        <v>92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554</v>
      </c>
      <c r="D29" s="62">
        <v>15371</v>
      </c>
      <c r="E29" s="63">
        <v>13</v>
      </c>
      <c r="F29" s="63">
        <v>2</v>
      </c>
      <c r="G29" s="63">
        <v>534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535</v>
      </c>
      <c r="D30" s="62">
        <v>13549</v>
      </c>
      <c r="E30" s="63">
        <v>17</v>
      </c>
      <c r="F30" s="63">
        <v>0</v>
      </c>
      <c r="G30" s="63">
        <v>509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1958</v>
      </c>
      <c r="D31" s="62">
        <v>50753</v>
      </c>
      <c r="E31" s="63">
        <v>87</v>
      </c>
      <c r="F31" s="63">
        <v>0</v>
      </c>
      <c r="G31" s="62">
        <v>1841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11880</v>
      </c>
      <c r="D32" s="62">
        <v>221805</v>
      </c>
      <c r="E32" s="63">
        <v>541</v>
      </c>
      <c r="F32" s="63">
        <v>22</v>
      </c>
      <c r="G32" s="62">
        <v>11091</v>
      </c>
      <c r="H32" s="63">
        <v>232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3056</v>
      </c>
      <c r="D33" s="62">
        <v>65340</v>
      </c>
      <c r="E33" s="63">
        <v>116</v>
      </c>
      <c r="F33" s="63">
        <v>16</v>
      </c>
      <c r="G33" s="62">
        <v>2879</v>
      </c>
      <c r="H33" s="63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624</v>
      </c>
      <c r="D34" s="62">
        <v>23806</v>
      </c>
      <c r="E34" s="63">
        <v>26</v>
      </c>
      <c r="F34" s="63">
        <v>2</v>
      </c>
      <c r="G34" s="63">
        <v>589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268</v>
      </c>
      <c r="D35" s="62">
        <v>10148</v>
      </c>
      <c r="E35" s="63">
        <v>16</v>
      </c>
      <c r="F35" s="63">
        <v>2</v>
      </c>
      <c r="G35" s="63">
        <v>245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35</v>
      </c>
      <c r="D36" s="62">
        <v>5578</v>
      </c>
      <c r="E36" s="63">
        <v>0</v>
      </c>
      <c r="F36" s="63">
        <v>0</v>
      </c>
      <c r="G36" s="63">
        <v>35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6085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194</v>
      </c>
      <c r="D38" s="62">
        <v>10217</v>
      </c>
      <c r="E38" s="63">
        <v>22</v>
      </c>
      <c r="F38" s="63">
        <v>1</v>
      </c>
      <c r="G38" s="63">
        <v>162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651</v>
      </c>
      <c r="D39" s="62">
        <v>26568</v>
      </c>
      <c r="E39" s="63">
        <v>24</v>
      </c>
      <c r="F39" s="63">
        <v>0</v>
      </c>
      <c r="G39" s="63">
        <v>623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213</v>
      </c>
      <c r="D40" s="62">
        <v>11384</v>
      </c>
      <c r="E40" s="63">
        <v>5</v>
      </c>
      <c r="F40" s="63">
        <v>1</v>
      </c>
      <c r="G40" s="63">
        <v>206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7364</v>
      </c>
      <c r="E41" s="63">
        <v>15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101</v>
      </c>
      <c r="D42" s="62">
        <v>12904</v>
      </c>
      <c r="E42" s="63">
        <v>5</v>
      </c>
      <c r="F42" s="63">
        <v>0</v>
      </c>
      <c r="G42" s="63">
        <v>94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4293</v>
      </c>
      <c r="E43" s="63">
        <v>0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140</v>
      </c>
      <c r="D44" s="62">
        <v>3603</v>
      </c>
      <c r="E44" s="63">
        <v>0</v>
      </c>
      <c r="F44" s="63">
        <v>0</v>
      </c>
      <c r="G44" s="63">
        <v>136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5174</v>
      </c>
      <c r="D45" s="62">
        <v>156615</v>
      </c>
      <c r="E45" s="63">
        <v>64</v>
      </c>
      <c r="F45" s="63">
        <v>5</v>
      </c>
      <c r="G45" s="62">
        <v>5009</v>
      </c>
      <c r="H45" s="63">
        <v>101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253</v>
      </c>
      <c r="D46" s="62">
        <v>6890</v>
      </c>
      <c r="E46" s="63">
        <v>4</v>
      </c>
      <c r="F46" s="63">
        <v>0</v>
      </c>
      <c r="G46" s="63">
        <v>251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242</v>
      </c>
      <c r="D47" s="62">
        <v>21431</v>
      </c>
      <c r="E47" s="63">
        <v>0</v>
      </c>
      <c r="F47" s="63">
        <v>0</v>
      </c>
      <c r="G47" s="63">
        <v>237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767</v>
      </c>
      <c r="D48" s="62">
        <v>18924</v>
      </c>
      <c r="E48" s="63">
        <v>44</v>
      </c>
      <c r="F48" s="63">
        <v>0</v>
      </c>
      <c r="G48" s="63">
        <v>701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19950</v>
      </c>
      <c r="E49" s="63">
        <v>1</v>
      </c>
      <c r="F49" s="63">
        <v>0</v>
      </c>
      <c r="G49" s="63">
        <v>155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8741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463</v>
      </c>
      <c r="D51" s="62">
        <v>21698</v>
      </c>
      <c r="E51" s="63">
        <v>10</v>
      </c>
      <c r="F51" s="63">
        <v>0</v>
      </c>
      <c r="G51" s="63">
        <v>453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3094</v>
      </c>
      <c r="D52" s="62">
        <v>51072</v>
      </c>
      <c r="E52" s="63">
        <v>318</v>
      </c>
      <c r="F52" s="63">
        <v>9</v>
      </c>
      <c r="G52" s="62">
        <v>2722</v>
      </c>
      <c r="H52" s="63">
        <v>58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94706</v>
      </c>
      <c r="D54" s="62">
        <v>2295558</v>
      </c>
      <c r="E54" s="62">
        <v>5216</v>
      </c>
      <c r="F54" s="63">
        <v>155</v>
      </c>
      <c r="G54" s="62">
        <v>87765</v>
      </c>
      <c r="H54" s="62">
        <v>1705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2020-10-24T09:40:00Z</dcterms:modified>
</cp:coreProperties>
</file>