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700670E3-BC3A-44A5-BA52-60C326688573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<sst xmlns="http://schemas.openxmlformats.org/spreadsheetml/2006/main" count="11221" uniqueCount="342">
  <si>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</si>
  <si>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</si>
  <si>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</si>
  <si>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</si>
  <si>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</si>
  <si>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</si>
  <si>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</si>
  <si>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</si>
  <si>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</si>
  <si>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</si>
  <si>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</si>
  <si>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</si>
  <si>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</si>
  <si>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</si>
  <si>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</si>
  <si>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</si>
  <si>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</si>
  <si>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</si>
  <si>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</si>
  <si>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</si>
  <si>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</si>
  <si>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</si>
  <si>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</si>
  <si>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</si>
  <si>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</si>
  <si>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</si>
  <si>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</si>
  <si>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</si>
  <si>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</si>
  <si>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</si>
  <si>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</si>
  <si>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</si>
  <si>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</si>
  <si>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</si>
  <si>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</si>
  <si>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</si>
  <si>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</si>
  <si>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</si>
  <si>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</si>
  <si>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</si>
  <si>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</si>
  <si>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</si>
  <si>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</si>
  <si>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</si>
  <si>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</si>
  <si>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</si>
  <si>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</si>
  <si>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</si>
  <si>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</si>
  <si>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</si>
  <si>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</si>
  <si>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</si>
  <si>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</si>
  <si>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</si>
  <si>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</si>
  <si>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</si>
  <si>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</si>
  <si>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</si>
  <si>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</si>
  <si>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</si>
  <si>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</si>
  <si>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</si>
  <si>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</si>
  <si>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</si>
  <si>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</si>
  <si>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</si>
  <si>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</si>
  <si>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</si>
  <si>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</si>
  <si>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</si>
  <si>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</si>
  <si>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</si>
  <si>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</si>
  <si>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</si>
  <si>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</si>
  <si>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</si>
  <si>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</si>
  <si>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</si>
  <si>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</si>
  <si>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</si>
  <si>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</si>
  <si>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</si>
  <si>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</si>
  <si>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</si>
  <si>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</si>
  <si>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</si>
  <si>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</si>
  <si>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</si>
  <si>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</si>
  <si>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</si>
  <si>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</si>
  <si>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</si>
  <si>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</si>
  <si>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</si>
  <si>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</si>
  <si>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</si>
  <si>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</si>
  <si>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</si>
  <si>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</si>
  <si>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</si>
  <si>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</si>
  <si>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</si>
  <si>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</si>
  <si>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</si>
  <si>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</si>
  <si>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</si>
  <si>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</si>
  <si>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</si>
  <si>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</si>
  <si>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</si>
  <si>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</si>
  <si>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</si>
  <si>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</si>
  <si>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</si>
  <si>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</si>
  <si>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</si>
  <si>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</si>
  <si>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</si>
  <si>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</si>
  <si>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</si>
  <si>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</si>
  <si>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</si>
  <si>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</si>
  <si>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</si>
  <si>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</si>
  <si>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</si>
  <si>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</si>
  <si>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</si>
  <si>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</si>
  <si>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</si>
  <si>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</si>
  <si>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</si>
  <si>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</si>
  <si>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</si>
  <si>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</si>
  <si>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</si>
  <si>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</si>
  <si>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</si>
  <si>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</si>
  <si>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</si>
  <si>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</si>
  <si>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</si>
  <si>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</si>
  <si>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</si>
  <si>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</si>
  <si>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</si>
  <si>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</si>
  <si>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</si>
  <si>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</si>
  <si>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</si>
  <si>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</si>
  <si>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</si>
  <si>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</si>
  <si>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</si>
  <si>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</si>
  <si>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</si>
  <si>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</si>
  <si>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</si>
  <si>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</si>
  <si>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</si>
  <si>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</si>
  <si>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</si>
  <si>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</si>
  <si>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</si>
  <si>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</si>
  <si>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</si>
  <si>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</si>
  <si>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</si>
  <si>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</si>
  <si>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</si>
  <si>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</si>
  <si>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</si>
  <si>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</si>
  <si>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</si>
  <si>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</si>
  <si>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</si>
  <si>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</si>
  <si>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</si>
  <si>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</si>
  <si>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</si>
  <si>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</si>
  <si>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</si>
  <si>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</si>
  <si>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</si>
  <si>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</si>
  <si>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</si>
  <si>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</si>
  <si>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</si>
  <si>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</si>
  <si>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</si>
  <si>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</si>
  <si>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</si>
  <si>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</si>
  <si>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</si>
  <si>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</si>
  <si>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</si>
  <si>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</si>
  <si>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</si>
  <si>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</si>
  <si>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</si>
  <si>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</si>
  <si>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</si>
  <si>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</si>
  <si>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</si>
  <si>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</si>
  <si>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</si>
  <si>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</si>
  <si>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</si>
  <si>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</si>
  <si>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</si>
  <si>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</si>
  <si>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</si>
  <si>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</si>
  <si>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</si>
  <si>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</si>
  <si>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</si>
  <si>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</si>
  <si>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</si>
  <si>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</si>
  <si>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</si>
  <si>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</si>
  <si>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</si>
  <si>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</si>
  <si>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</si>
  <si>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</si>
  <si>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</si>
  <si>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</si>
  <si>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</si>
  <si>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</si>
  <si>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</si>
  <si>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</si>
  <si>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</si>
  <si>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</si>
  <si>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</si>
  <si>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</si>
  <si>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</si>
  <si>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</si>
  <si>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</si>
  <si>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</si>
  <si>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</si>
  <si>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</si>
  <si>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</si>
  <si>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</si>
  <si>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</si>
  <si>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</si>
  <si>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</si>
  <si>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</si>
  <si>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</si>
  <si>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</si>
  <si>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</si>
  <si>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</si>
  <si>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</si>
  <si>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</si>
  <si>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</si>
  <si>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</si>
  <si>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</si>
  <si>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</si>
  <si>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</si>
  <si>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</si>
  <si>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</si>
  <si>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</si>
  <si>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</si>
  <si>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</si>
  <si>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</si>
  <si>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</si>
  <si>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</si>
  <si>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</si>
  <si>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</si>
  <si>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</si>
  <si>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</si>
  <si>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</si>
  <si>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</si>
  <si>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</si>
  <si>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</si>
  <si>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</si>
  <si>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</si>
  <si>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</si>
  <si>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</si>
  <si>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</si>
  <si>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</si>
  <si>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</si>
  <si>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</si>
  <si>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</si>
  <si>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</si>
  <si>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</si>
  <si>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</si>
  <si>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</si>
  <si>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</si>
  <si>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</si>
  <si>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</si>
  <si>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</si>
  <si>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</si>
  <si>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</si>
  <si>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</si>
  <si>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</si>
  <si>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</si>
  <si>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</si>
  <si>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</si>
  <si>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</si>
  <si>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</si>
  <si>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</si>
  <si>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</si>
  <si>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</si>
  <si>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</si>
  <si>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</si>
  <si>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</si>
  <si>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</si>
  <si>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</si>
  <si>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</si>
  <si>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</si>
  <si>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</si>
  <si>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</si>
  <si>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</si>
  <si>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</si>
  <si>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</si>
  <si>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</si>
  <si>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</si>
  <si>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</si>
  <si>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</si>
  <si>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</si>
  <si>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</si>
  <si>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</si>
  <si>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</si>
  <si>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</si>
  <si>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</si>
  <si>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</si>
  <si>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</si>
  <si>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</si>
  <si>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</si>
  <si>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</si>
  <si>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</si>
  <si>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</si>
  <si>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</si>
  <si>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</si>
  <si>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</si>
  <si>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</si>
  <si>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</si>
  <si>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</si>
  <si>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</si>
  <si>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</si>
  <si>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>入院治療等を要する者</t>
    </r>
  </si>
  <si>
    <r>
      <rPr>
        <b/>
        <sz val="6.5"/>
        <rFont val="Meiryo UI"/>
        <family val="3"/>
      </rPr>
      <t xml:space="preserve">退院又は療養解除となった者の数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</si>
</sst>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34"/>
  <sheetViews>
    <sheetView tabSelected="1" zoomScaleNormal="100" workbookViewId="0">
      <pane xSplit="1" ySplit="1" topLeftCell="B426" activePane="bottomRight" state="frozen"/>
      <selection activeCell="A5407" sqref="A5407"/>
      <selection pane="topRight" activeCell="A5407" sqref="A5407"/>
      <selection pane="bottomLeft" activeCell="A5407" sqref="A5407"/>
      <selection pane="bottomRight" activeCell="A5407" sqref="A540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243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980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406"/>
  <sheetViews>
    <sheetView tabSelected="1" workbookViewId="0">
      <pane xSplit="1" ySplit="1" topLeftCell="B5404" activePane="bottomRight" state="frozen"/>
      <selection activeCell="A5407" sqref="A5407"/>
      <selection pane="topRight" activeCell="A5407" sqref="A5407"/>
      <selection pane="bottomLeft" activeCell="A5407" sqref="A5407"/>
      <selection pane="bottomRight" activeCell="A5407" sqref="A540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44023</v>
      </c>
      <c r="B3" s="7" t="s">
        <v>6</v>
      </c>
      <c r="C3" s="7">
        <f>IF(C13="", "", C13)</f>
        <v>20753</v>
      </c>
      <c r="D3" s="7">
        <f>IF(B13="", "", B13)</f>
        <v>459538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2139</v>
      </c>
      <c r="I3" s="7" t="str">
        <f>IF(I13="", "", I13)</f>
        <v/>
      </c>
      <c r="J3" s="7">
        <f t="shared" ref="J3:L3" si="1">IF(J13="", "", J13)</f>
        <v>33</v>
      </c>
      <c r="K3" s="7" t="str">
        <f t="shared" si="1"/>
        <v/>
      </c>
      <c r="L3" s="7" t="str">
        <f t="shared" si="1"/>
        <v/>
      </c>
      <c r="M3" s="7">
        <f>IF(N13="", "", N13)</f>
        <v>17633</v>
      </c>
      <c r="N3" s="7">
        <f>IF(O13="", "", O13)</f>
        <v>980</v>
      </c>
    </row>
    <row r="4" spans="1:15" x14ac:dyDescent="0.55000000000000004">
      <c r="A4" s="6">
        <f t="shared" ref="A4:A5" si="2">DATE($B$9, $C$9, $D$9)</f>
        <v>44023</v>
      </c>
      <c r="B4" s="7" t="s">
        <v>7</v>
      </c>
      <c r="C4" s="7">
        <f t="shared" ref="C4:C5" si="3">IF(C14="", "", C14)</f>
        <v>361</v>
      </c>
      <c r="D4" s="7">
        <f t="shared" ref="D4:D5" si="4">IF(B14="", "", B14)</f>
        <v>91291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159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44023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11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459538</v>
      </c>
      <c r="C13" s="9">
        <v>20753</v>
      </c>
      <c r="D13" s="8"/>
      <c r="E13" s="8"/>
      <c r="F13" s="8"/>
      <c r="G13" s="8"/>
      <c r="H13" s="9">
        <v>2139</v>
      </c>
      <c r="I13" s="8"/>
      <c r="J13" s="9">
        <v>33</v>
      </c>
      <c r="K13" s="8"/>
      <c r="L13" s="8"/>
      <c r="M13" s="31">
        <f>F13</f>
        <v>0</v>
      </c>
      <c r="N13" s="9">
        <v>17633</v>
      </c>
      <c r="O13" s="9">
        <v>980</v>
      </c>
    </row>
    <row r="14" spans="1:15" x14ac:dyDescent="0.55000000000000004">
      <c r="A14" s="7" t="s">
        <v>64</v>
      </c>
      <c r="B14" s="9">
        <v>91291</v>
      </c>
      <c r="C14" s="9">
        <v>361</v>
      </c>
      <c r="D14" s="8"/>
      <c r="E14" s="8"/>
      <c r="F14" s="8"/>
      <c r="G14" s="8"/>
      <c r="H14" s="9">
        <v>159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551658</v>
      </c>
      <c r="C16" s="7">
        <f t="shared" ref="C16:O16" si="13">SUM(C13:C15)</f>
        <v>21129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2298</v>
      </c>
      <c r="I16" s="7">
        <f t="shared" si="13"/>
        <v>0</v>
      </c>
      <c r="J16" s="7">
        <f t="shared" si="13"/>
        <v>33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17849</v>
      </c>
      <c r="O16" s="7">
        <f t="shared" si="13"/>
        <v>981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10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44022</v>
      </c>
      <c r="C5" s="28" t="s">
        <v>17</v>
      </c>
      <c r="D5" s="39">
        <f>IFERROR(INT(TRIM(SUBSTITUTE(VLOOKUP($A5&amp;"*",各都道府県の状況!$A:$I,D$3,FALSE), "※5", ""))), "")</f>
        <v>1283</v>
      </c>
      <c r="E5" s="39">
        <f>IFERROR(INT(TRIM(SUBSTITUTE(VLOOKUP($A5&amp;"*",各都道府県の状況!$A:$I,E$3,FALSE), "※5", ""))), "")</f>
        <v>22763</v>
      </c>
      <c r="F5" s="39">
        <f>IFERROR(INT(TRIM(SUBSTITUTE(VLOOKUP($A5&amp;"*",各都道府県の状況!$A:$I,F$3,FALSE), "※5", ""))), "")</f>
        <v>1126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56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44022</v>
      </c>
      <c r="C6" s="19" t="s">
        <v>18</v>
      </c>
      <c r="D6" s="39">
        <f>IFERROR(INT(TRIM(SUBSTITUTE(VLOOKUP($A6&amp;"*",各都道府県の状況!$A:$I,D$3,FALSE), "※5", ""))), "")</f>
        <v>28</v>
      </c>
      <c r="E6" s="39">
        <f>IFERROR(INT(TRIM(SUBSTITUTE(VLOOKUP($A6&amp;"*",各都道府県の状況!$A:$I,E$3,FALSE), "※5", ""))), "")</f>
        <v>1055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44022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1099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44022</v>
      </c>
      <c r="C8" s="19" t="s">
        <v>20</v>
      </c>
      <c r="D8" s="39">
        <f>IFERROR(INT(TRIM(SUBSTITUTE(VLOOKUP($A8&amp;"*",各都道府県の状況!$A:$I,D$3,FALSE), "※5", ""))), "")</f>
        <v>100</v>
      </c>
      <c r="E8" s="39">
        <f>IFERROR(INT(TRIM(SUBSTITUTE(VLOOKUP($A8&amp;"*",各都道府県の状況!$A:$I,E$3,FALSE), "※5", ""))), "")</f>
        <v>4410</v>
      </c>
      <c r="F8" s="39">
        <f>IFERROR(INT(TRIM(SUBSTITUTE(VLOOKUP($A8&amp;"*",各都道府県の状況!$A:$I,F$3,FALSE), "※5", ""))), "")</f>
        <v>92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44022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1012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44022</v>
      </c>
      <c r="C10" s="19" t="s">
        <v>22</v>
      </c>
      <c r="D10" s="39">
        <f>IFERROR(INT(TRIM(SUBSTITUTE(VLOOKUP($A10&amp;"*",各都道府県の状況!$A:$I,D$3,FALSE), "※5", ""))), "")</f>
        <v>71</v>
      </c>
      <c r="E10" s="39">
        <f>IFERROR(INT(TRIM(SUBSTITUTE(VLOOKUP($A10&amp;"*",各都道府県の状況!$A:$I,E$3,FALSE), "※5", ""))), "")</f>
        <v>2621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44022</v>
      </c>
      <c r="C11" s="19" t="s">
        <v>62</v>
      </c>
      <c r="D11" s="39">
        <f>IFERROR(INT(TRIM(SUBSTITUTE(VLOOKUP($A11&amp;"*",各都道府県の状況!$A:$I,D$3,FALSE), "※5", ""))), "")</f>
        <v>83</v>
      </c>
      <c r="E11" s="39">
        <f>IFERROR(INT(TRIM(SUBSTITUTE(VLOOKUP($A11&amp;"*",各都道府県の状況!$A:$I,E$3,FALSE), "※5", ""))), "")</f>
        <v>7698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44022</v>
      </c>
      <c r="C12" s="19" t="s">
        <v>23</v>
      </c>
      <c r="D12" s="39">
        <f>IFERROR(INT(TRIM(SUBSTITUTE(VLOOKUP($A12&amp;"*",各都道府県の状況!$A:$I,D$3,FALSE), "※5", ""))), "")</f>
        <v>196</v>
      </c>
      <c r="E12" s="39">
        <f>IFERROR(INT(TRIM(SUBSTITUTE(VLOOKUP($A12&amp;"*",各都道府県の状況!$A:$I,E$3,FALSE), "※5", ""))), "")</f>
        <v>5714</v>
      </c>
      <c r="F12" s="39">
        <f>IFERROR(INT(TRIM(SUBSTITUTE(VLOOKUP($A12&amp;"*",各都道府県の状況!$A:$I,F$3,FALSE), "※5", ""))), "")</f>
        <v>167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19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44022</v>
      </c>
      <c r="C13" s="19" t="s">
        <v>24</v>
      </c>
      <c r="D13" s="39">
        <f>IFERROR(INT(TRIM(SUBSTITUTE(VLOOKUP($A13&amp;"*",各都道府県の状況!$A:$I,D$3,FALSE), "※5", ""))), "")</f>
        <v>90</v>
      </c>
      <c r="E13" s="39">
        <f>IFERROR(INT(TRIM(SUBSTITUTE(VLOOKUP($A13&amp;"*",各都道府県の状況!$A:$I,E$3,FALSE), "※5", ""))), "")</f>
        <v>8866</v>
      </c>
      <c r="F13" s="39">
        <f>IFERROR(INT(TRIM(SUBSTITUTE(VLOOKUP($A13&amp;"*",各都道府県の状況!$A:$I,F$3,FALSE), "※5", ""))), "")</f>
        <v>82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11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44022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5690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44022</v>
      </c>
      <c r="C15" s="19" t="s">
        <v>26</v>
      </c>
      <c r="D15" s="39">
        <f>IFERROR(INT(TRIM(SUBSTITUTE(VLOOKUP($A15&amp;"*",各都道府県の状況!$A:$I,D$3,FALSE), "※5", ""))), "")</f>
        <v>1396</v>
      </c>
      <c r="E15" s="39">
        <f>IFERROR(INT(TRIM(SUBSTITUTE(VLOOKUP($A15&amp;"*",各都道府県の状況!$A:$I,E$3,FALSE), "※5", ""))), "")</f>
        <v>42723</v>
      </c>
      <c r="F15" s="39">
        <f>IFERROR(INT(TRIM(SUBSTITUTE(VLOOKUP($A15&amp;"*",各都道府県の状況!$A:$I,F$3,FALSE), "※5", ""))), "")</f>
        <v>1060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269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44022</v>
      </c>
      <c r="C16" s="19" t="s">
        <v>27</v>
      </c>
      <c r="D16" s="39">
        <f>IFERROR(INT(TRIM(SUBSTITUTE(VLOOKUP($A16&amp;"*",各都道府県の状況!$A:$I,D$3,FALSE), "※5", ""))), "")</f>
        <v>1074</v>
      </c>
      <c r="E16" s="39">
        <f>IFERROR(INT(TRIM(SUBSTITUTE(VLOOKUP($A16&amp;"*",各都道府県の状況!$A:$I,E$3,FALSE), "※5", ""))), "")</f>
        <v>20087</v>
      </c>
      <c r="F16" s="39">
        <f>IFERROR(INT(TRIM(SUBSTITUTE(VLOOKUP($A16&amp;"*",各都道府県の状況!$A:$I,F$3,FALSE), "※5", ""))), "")</f>
        <v>910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118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44022</v>
      </c>
      <c r="C17" s="19" t="s">
        <v>28</v>
      </c>
      <c r="D17" s="39">
        <f>IFERROR(INT(TRIM(SUBSTITUTE(VLOOKUP($A17&amp;"*",各都道府県の状況!$A:$I,D$3,FALSE), "※5", ""))), "")</f>
        <v>7515</v>
      </c>
      <c r="E17" s="39">
        <f>IFERROR(INT(TRIM(SUBSTITUTE(VLOOKUP($A17&amp;"*",各都道府県の状況!$A:$I,E$3,FALSE), "※5", ""))), "")</f>
        <v>111462</v>
      </c>
      <c r="F17" s="39">
        <f>IFERROR(INT(TRIM(SUBSTITUTE(VLOOKUP($A17&amp;"*",各都道府県の状況!$A:$I,F$3,FALSE), "※5", ""))), "")</f>
        <v>6094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1096</v>
      </c>
      <c r="I17" s="39">
        <f>IFERROR(INT(TRIM(SUBSTITUTE(VLOOKUP($A17&amp;"*",各都道府県の状況!$A:$I,I$3,FALSE), "※5", ""))), "")</f>
        <v>5</v>
      </c>
    </row>
    <row r="18" spans="1:9" x14ac:dyDescent="0.55000000000000004">
      <c r="A18" s="24" t="s">
        <v>242</v>
      </c>
      <c r="B18" s="27">
        <f t="shared" si="0"/>
        <v>44022</v>
      </c>
      <c r="C18" s="19" t="s">
        <v>29</v>
      </c>
      <c r="D18" s="39">
        <f>IFERROR(INT(TRIM(SUBSTITUTE(VLOOKUP($A18&amp;"*",各都道府県の状況!$A:$I,D$3,FALSE), "※5", ""))), "")</f>
        <v>1685</v>
      </c>
      <c r="E18" s="39">
        <f>IFERROR(INT(TRIM(SUBSTITUTE(VLOOKUP($A18&amp;"*",各都道府県の状況!$A:$I,E$3,FALSE), "※5", ""))), "")</f>
        <v>14021</v>
      </c>
      <c r="F18" s="39">
        <f>IFERROR(INT(TRIM(SUBSTITUTE(VLOOKUP($A18&amp;"*",各都道府県の状況!$A:$I,F$3,FALSE), "※5", ""))), "")</f>
        <v>1430</v>
      </c>
      <c r="G18" s="39">
        <f>IFERROR(INT(TRIM(SUBSTITUTE(VLOOKUP($A18&amp;"*",各都道府県の状況!$A:$I,G$3,FALSE), "※5", ""))), "")</f>
        <v>97</v>
      </c>
      <c r="H18" s="39">
        <f>IFERROR(INT(TRIM(SUBSTITUTE(VLOOKUP($A18&amp;"*",各都道府県の状況!$A:$I,H$3,FALSE), "※5", ""))), "")</f>
        <v>158</v>
      </c>
      <c r="I18" s="39">
        <f>IFERROR(INT(TRIM(SUBSTITUTE(VLOOKUP($A18&amp;"*",各都道府県の状況!$A:$I,I$3,FALSE), "※5", ""))), "")</f>
        <v>8</v>
      </c>
    </row>
    <row r="19" spans="1:9" x14ac:dyDescent="0.55000000000000004">
      <c r="A19" s="24" t="s">
        <v>243</v>
      </c>
      <c r="B19" s="27">
        <f t="shared" si="0"/>
        <v>44022</v>
      </c>
      <c r="C19" s="19" t="s">
        <v>61</v>
      </c>
      <c r="D19" s="39">
        <f>IFERROR(INT(TRIM(SUBSTITUTE(VLOOKUP($A19&amp;"*",各都道府県の状況!$A:$I,D$3,FALSE), "※5", ""))), "")</f>
        <v>86</v>
      </c>
      <c r="E19" s="39">
        <f>IFERROR(INT(TRIM(SUBSTITUTE(VLOOKUP($A19&amp;"*",各都道府県の状況!$A:$I,E$3,FALSE), "※5", ""))), "")</f>
        <v>5253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44022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4225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3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44022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2956</v>
      </c>
      <c r="F21" s="39">
        <f>IFERROR(INT(TRIM(SUBSTITUTE(VLOOKUP($A21&amp;"*",各都道府県の状況!$A:$I,F$3,FALSE), "※5", ""))), "")</f>
        <v>267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6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44022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3638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44022</v>
      </c>
      <c r="C23" s="19" t="s">
        <v>33</v>
      </c>
      <c r="D23" s="39">
        <f>IFERROR(INT(TRIM(SUBSTITUTE(VLOOKUP($A23&amp;"*",各都道府県の状況!$A:$I,D$3,FALSE), "※5", ""))), "")</f>
        <v>76</v>
      </c>
      <c r="E23" s="39">
        <f>IFERROR(INT(TRIM(SUBSTITUTE(VLOOKUP($A23&amp;"*",各都道府県の状況!$A:$I,E$3,FALSE), "※5", ""))), "")</f>
        <v>6139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44022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3454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44022</v>
      </c>
      <c r="C25" s="19" t="s">
        <v>35</v>
      </c>
      <c r="D25" s="39">
        <f>IFERROR(INT(TRIM(SUBSTITUTE(VLOOKUP($A25&amp;"*",各都道府県の状況!$A:$I,D$3,FALSE), "※5", ""))), "")</f>
        <v>162</v>
      </c>
      <c r="E25" s="39">
        <f>IFERROR(INT(TRIM(SUBSTITUTE(VLOOKUP($A25&amp;"*",各都道府県の状況!$A:$I,E$3,FALSE), "※5", ""))), "")</f>
        <v>5747</v>
      </c>
      <c r="F25" s="39">
        <f>IFERROR(INT(TRIM(SUBSTITUTE(VLOOKUP($A25&amp;"*",各都道府県の状況!$A:$I,F$3,FALSE), "※5", ""))), "")</f>
        <v>148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44022</v>
      </c>
      <c r="C26" s="19" t="s">
        <v>36</v>
      </c>
      <c r="D26" s="39">
        <f>IFERROR(INT(TRIM(SUBSTITUTE(VLOOKUP($A26&amp;"*",各都道府県の状況!$A:$I,D$3,FALSE), "※5", ""))), "")</f>
        <v>92</v>
      </c>
      <c r="E26" s="39">
        <f>IFERROR(INT(TRIM(SUBSTITUTE(VLOOKUP($A26&amp;"*",各都道府県の状況!$A:$I,E$3,FALSE), "※5", ""))), "")</f>
        <v>8602</v>
      </c>
      <c r="F26" s="39">
        <f>IFERROR(INT(TRIM(SUBSTITUTE(VLOOKUP($A26&amp;"*",各都道府県の状況!$A:$I,F$3,FALSE), "※5", ""))), "")</f>
        <v>82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9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44022</v>
      </c>
      <c r="C27" s="19" t="s">
        <v>37</v>
      </c>
      <c r="D27" s="39">
        <f>IFERROR(INT(TRIM(SUBSTITUTE(VLOOKUP($A27&amp;"*",各都道府県の状況!$A:$I,D$3,FALSE), "※5", ""))), "")</f>
        <v>528</v>
      </c>
      <c r="E27" s="39">
        <f>IFERROR(INT(TRIM(SUBSTITUTE(VLOOKUP($A27&amp;"*",各都道府県の状況!$A:$I,E$3,FALSE), "※5", ""))), "")</f>
        <v>13813</v>
      </c>
      <c r="F27" s="39">
        <f>IFERROR(INT(TRIM(SUBSTITUTE(VLOOKUP($A27&amp;"*",各都道府県の状況!$A:$I,F$3,FALSE), "※5", ""))), "")</f>
        <v>481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8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44022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3021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44022</v>
      </c>
      <c r="C29" s="19" t="s">
        <v>39</v>
      </c>
      <c r="D29" s="39">
        <f>IFERROR(INT(TRIM(SUBSTITUTE(VLOOKUP($A29&amp;"*",各都道府県の状況!$A:$I,D$3,FALSE), "※5", ""))), "")</f>
        <v>104</v>
      </c>
      <c r="E29" s="39">
        <f>IFERROR(INT(TRIM(SUBSTITUTE(VLOOKUP($A29&amp;"*",各都道府県の状況!$A:$I,E$3,FALSE), "※5", ""))), "")</f>
        <v>2677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4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44022</v>
      </c>
      <c r="C30" s="19" t="s">
        <v>40</v>
      </c>
      <c r="D30" s="39">
        <f>IFERROR(INT(TRIM(SUBSTITUTE(VLOOKUP($A30&amp;"*",各都道府県の状況!$A:$I,D$3,FALSE), "※5", ""))), "")</f>
        <v>420</v>
      </c>
      <c r="E30" s="39">
        <f>IFERROR(INT(TRIM(SUBSTITUTE(VLOOKUP($A30&amp;"*",各都道府県の状況!$A:$I,E$3,FALSE), "※5", ""))), "")</f>
        <v>11599</v>
      </c>
      <c r="F30" s="39">
        <f>IFERROR(INT(TRIM(SUBSTITUTE(VLOOKUP($A30&amp;"*",各都道府県の状況!$A:$I,F$3,FALSE), "※5", ""))), "")</f>
        <v>362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40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44022</v>
      </c>
      <c r="C31" s="19" t="s">
        <v>41</v>
      </c>
      <c r="D31" s="39">
        <f>IFERROR(INT(TRIM(SUBSTITUTE(VLOOKUP($A31&amp;"*",各都道府県の状況!$A:$I,D$3,FALSE), "※5", ""))), "")</f>
        <v>1945</v>
      </c>
      <c r="E31" s="39">
        <f>IFERROR(INT(TRIM(SUBSTITUTE(VLOOKUP($A31&amp;"*",各都道府県の状況!$A:$I,E$3,FALSE), "※5", ""))), "")</f>
        <v>45469</v>
      </c>
      <c r="F31" s="39">
        <f>IFERROR(INT(TRIM(SUBSTITUTE(VLOOKUP($A31&amp;"*",各都道府県の状況!$A:$I,F$3,FALSE), "※5", ""))), "")</f>
        <v>1763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96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44022</v>
      </c>
      <c r="C32" s="19" t="s">
        <v>42</v>
      </c>
      <c r="D32" s="39">
        <f>IFERROR(INT(TRIM(SUBSTITUTE(VLOOKUP($A32&amp;"*",各都道府県の状況!$A:$I,D$3,FALSE), "※5", ""))), "")</f>
        <v>722</v>
      </c>
      <c r="E32" s="39">
        <f>IFERROR(INT(TRIM(SUBSTITUTE(VLOOKUP($A32&amp;"*",各都道府県の状況!$A:$I,E$3,FALSE), "※5", ""))), "")</f>
        <v>16552</v>
      </c>
      <c r="F32" s="39">
        <f>IFERROR(INT(TRIM(SUBSTITUTE(VLOOKUP($A32&amp;"*",各都道府県の状況!$A:$I,F$3,FALSE), "※5", ""))), "")</f>
        <v>662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15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44022</v>
      </c>
      <c r="C33" s="19" t="s">
        <v>43</v>
      </c>
      <c r="D33" s="39">
        <f>IFERROR(INT(TRIM(SUBSTITUTE(VLOOKUP($A33&amp;"*",各都道府県の状況!$A:$I,D$3,FALSE), "※5", ""))), "")</f>
        <v>107</v>
      </c>
      <c r="E33" s="39">
        <f>IFERROR(INT(TRIM(SUBSTITUTE(VLOOKUP($A33&amp;"*",各都道府県の状況!$A:$I,E$3,FALSE), "※5", ""))), "")</f>
        <v>4383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15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44022</v>
      </c>
      <c r="C34" s="19" t="s">
        <v>44</v>
      </c>
      <c r="D34" s="39">
        <f>IFERROR(INT(TRIM(SUBSTITUTE(VLOOKUP($A34&amp;"*",各都道府県の状況!$A:$I,D$3,FALSE), "※5", ""))), "")</f>
        <v>71</v>
      </c>
      <c r="E34" s="39">
        <f>IFERROR(INT(TRIM(SUBSTITUTE(VLOOKUP($A34&amp;"*",各都道府県の状況!$A:$I,E$3,FALSE), "※5", ""))), "")</f>
        <v>4318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7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44022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1935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44022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1281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44022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2031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44022</v>
      </c>
      <c r="C38" s="19" t="s">
        <v>48</v>
      </c>
      <c r="D38" s="39">
        <f>IFERROR(INT(TRIM(SUBSTITUTE(VLOOKUP($A38&amp;"*",各都道府県の状況!$A:$I,D$3,FALSE), "※5", ""))), "")</f>
        <v>173</v>
      </c>
      <c r="E38" s="39">
        <f>IFERROR(INT(TRIM(SUBSTITUTE(VLOOKUP($A38&amp;"*",各都道府県の状況!$A:$I,E$3,FALSE), "※5", ""))), "")</f>
        <v>8178</v>
      </c>
      <c r="F38" s="39">
        <f>IFERROR(INT(TRIM(SUBSTITUTE(VLOOKUP($A38&amp;"*",各都道府県の状況!$A:$I,F$3,FALSE), "※5", ""))), "")</f>
        <v>165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6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44022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2616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44022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1104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4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44022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2952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44022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2663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44022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2014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44022</v>
      </c>
      <c r="C44" s="19" t="s">
        <v>53</v>
      </c>
      <c r="D44" s="39">
        <f>IFERROR(INT(TRIM(SUBSTITUTE(VLOOKUP($A44&amp;"*",各都道府県の状況!$A:$I,D$3,FALSE), "※5", ""))), "")</f>
        <v>902</v>
      </c>
      <c r="E44" s="39">
        <f>IFERROR(INT(TRIM(SUBSTITUTE(VLOOKUP($A44&amp;"*",各都道府県の状況!$A:$I,E$3,FALSE), "※5", ""))), "")</f>
        <v>17729</v>
      </c>
      <c r="F44" s="39">
        <f>IFERROR(INT(TRIM(SUBSTITUTE(VLOOKUP($A44&amp;"*",各都道府県の状況!$A:$I,F$3,FALSE), "※5", ""))), "")</f>
        <v>816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53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44022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1690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44022</v>
      </c>
      <c r="C46" s="19" t="s">
        <v>55</v>
      </c>
      <c r="D46" s="39">
        <f>IFERROR(INT(TRIM(SUBSTITUTE(VLOOKUP($A46&amp;"*",各都道府県の状況!$A:$I,D$3,FALSE), "※5", ""))), "")</f>
        <v>19</v>
      </c>
      <c r="E46" s="39">
        <f>IFERROR(INT(TRIM(SUBSTITUTE(VLOOKUP($A46&amp;"*",各都道府県の状況!$A:$I,E$3,FALSE), "※5", ""))), "")</f>
        <v>3725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44022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4421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44022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5313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44022</v>
      </c>
      <c r="C49" s="19" t="s">
        <v>58</v>
      </c>
      <c r="D49" s="39">
        <f>IFERROR(INT(TRIM(SUBSTITUTE(VLOOKUP($A49&amp;"*",各都道府県の状況!$A:$I,D$3,FALSE), "※5", ""))), "")</f>
        <v>18</v>
      </c>
      <c r="E49" s="39">
        <f>IFERROR(INT(TRIM(SUBSTITUTE(VLOOKUP($A49&amp;"*",各都道府県の状況!$A:$I,E$3,FALSE), "※5", ""))), "")</f>
        <v>1674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44022</v>
      </c>
      <c r="C50" s="19" t="s">
        <v>59</v>
      </c>
      <c r="D50" s="39">
        <f>IFERROR(INT(TRIM(SUBSTITUTE(VLOOKUP($A50&amp;"*",各都道府県の状況!$A:$I,D$3,FALSE), "※5", ""))), "")</f>
        <v>124</v>
      </c>
      <c r="E50" s="39">
        <f>IFERROR(INT(TRIM(SUBSTITUTE(VLOOKUP($A50&amp;"*",各都道府県の状況!$A:$I,E$3,FALSE), "※5", ""))), "")</f>
        <v>6048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111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44022</v>
      </c>
      <c r="C51" s="19" t="s">
        <v>60</v>
      </c>
      <c r="D51" s="39">
        <f>IFERROR(INT(TRIM(SUBSTITUTE(VLOOKUP($A51&amp;"*",各都道府県の状況!$A:$I,D$3,FALSE), "※5", ""))), "")</f>
        <v>145</v>
      </c>
      <c r="E51" s="39">
        <f>IFERROR(INT(TRIM(SUBSTITUTE(VLOOKUP($A51&amp;"*",各都道府県の状況!$A:$I,E$3,FALSE), "※5", ""))), "")</f>
        <v>3097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3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3" t="s">
        <v>340</v>
      </c>
      <c r="F4" s="64"/>
      <c r="G4" s="60" t="s">
        <v>341</v>
      </c>
      <c r="H4" s="60" t="s">
        <v>335</v>
      </c>
      <c r="I4" s="62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1"/>
      <c r="H5" s="61"/>
      <c r="I5" s="62"/>
    </row>
    <row r="6" spans="1:9" ht="12" customHeight="1" x14ac:dyDescent="0.55000000000000004">
      <c r="A6" s="30" t="s">
        <v>230</v>
      </c>
      <c r="B6" s="35" t="s">
        <v>330</v>
      </c>
      <c r="C6" s="44">
        <v>1283</v>
      </c>
      <c r="D6" s="44">
        <v>22763</v>
      </c>
      <c r="E6" s="45">
        <v>56</v>
      </c>
      <c r="F6" s="45">
        <v>6</v>
      </c>
      <c r="G6" s="44">
        <v>1126</v>
      </c>
      <c r="H6" s="45">
        <v>101</v>
      </c>
      <c r="I6" s="62"/>
    </row>
    <row r="7" spans="1:9" ht="12" customHeight="1" x14ac:dyDescent="0.55000000000000004">
      <c r="A7" s="30" t="s">
        <v>231</v>
      </c>
      <c r="B7" s="36" t="s">
        <v>280</v>
      </c>
      <c r="C7" s="45">
        <v>28</v>
      </c>
      <c r="D7" s="44">
        <v>1055</v>
      </c>
      <c r="E7" s="45">
        <v>1</v>
      </c>
      <c r="F7" s="45">
        <v>0</v>
      </c>
      <c r="G7" s="45">
        <v>26</v>
      </c>
      <c r="H7" s="45">
        <v>1</v>
      </c>
      <c r="I7" s="62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1099</v>
      </c>
      <c r="E8" s="45">
        <v>0</v>
      </c>
      <c r="F8" s="45">
        <v>0</v>
      </c>
      <c r="G8" s="45">
        <v>0</v>
      </c>
      <c r="H8" s="45">
        <v>0</v>
      </c>
      <c r="I8" s="62"/>
    </row>
    <row r="9" spans="1:9" ht="12" customHeight="1" x14ac:dyDescent="0.55000000000000004">
      <c r="A9" s="30" t="s">
        <v>232</v>
      </c>
      <c r="B9" s="36" t="s">
        <v>282</v>
      </c>
      <c r="C9" s="45">
        <v>100</v>
      </c>
      <c r="D9" s="44">
        <v>4410</v>
      </c>
      <c r="E9" s="45">
        <v>7</v>
      </c>
      <c r="F9" s="45">
        <v>0</v>
      </c>
      <c r="G9" s="45">
        <v>92</v>
      </c>
      <c r="H9" s="45">
        <v>1</v>
      </c>
      <c r="I9" s="62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1012</v>
      </c>
      <c r="E10" s="45">
        <v>0</v>
      </c>
      <c r="F10" s="45">
        <v>0</v>
      </c>
      <c r="G10" s="45">
        <v>16</v>
      </c>
      <c r="H10" s="45">
        <v>0</v>
      </c>
      <c r="I10" s="62"/>
    </row>
    <row r="11" spans="1:9" ht="12" customHeight="1" x14ac:dyDescent="0.55000000000000004">
      <c r="A11" s="30" t="s">
        <v>234</v>
      </c>
      <c r="B11" s="36" t="s">
        <v>284</v>
      </c>
      <c r="C11" s="45">
        <v>71</v>
      </c>
      <c r="D11" s="44">
        <v>2621</v>
      </c>
      <c r="E11" s="45">
        <v>3</v>
      </c>
      <c r="F11" s="45">
        <v>0</v>
      </c>
      <c r="G11" s="45">
        <v>68</v>
      </c>
      <c r="H11" s="45">
        <v>1</v>
      </c>
      <c r="I11" s="62"/>
    </row>
    <row r="12" spans="1:9" ht="12" customHeight="1" x14ac:dyDescent="0.55000000000000004">
      <c r="A12" s="30" t="s">
        <v>235</v>
      </c>
      <c r="B12" s="36" t="s">
        <v>285</v>
      </c>
      <c r="C12" s="45">
        <v>83</v>
      </c>
      <c r="D12" s="44">
        <v>7698</v>
      </c>
      <c r="E12" s="45">
        <v>1</v>
      </c>
      <c r="F12" s="45">
        <v>0</v>
      </c>
      <c r="G12" s="45">
        <v>82</v>
      </c>
      <c r="H12" s="45">
        <v>0</v>
      </c>
      <c r="I12" s="62"/>
    </row>
    <row r="13" spans="1:9" ht="12" customHeight="1" x14ac:dyDescent="0.55000000000000004">
      <c r="A13" s="30" t="s">
        <v>236</v>
      </c>
      <c r="B13" s="36" t="s">
        <v>286</v>
      </c>
      <c r="C13" s="45">
        <v>196</v>
      </c>
      <c r="D13" s="44">
        <v>5714</v>
      </c>
      <c r="E13" s="45">
        <v>19</v>
      </c>
      <c r="F13" s="45">
        <v>1</v>
      </c>
      <c r="G13" s="45">
        <v>167</v>
      </c>
      <c r="H13" s="45">
        <v>10</v>
      </c>
      <c r="I13" s="62"/>
    </row>
    <row r="14" spans="1:9" ht="12" customHeight="1" x14ac:dyDescent="0.55000000000000004">
      <c r="A14" s="30" t="s">
        <v>237</v>
      </c>
      <c r="B14" s="36" t="s">
        <v>287</v>
      </c>
      <c r="C14" s="45">
        <v>90</v>
      </c>
      <c r="D14" s="44">
        <v>8866</v>
      </c>
      <c r="E14" s="45">
        <v>11</v>
      </c>
      <c r="F14" s="45">
        <v>0</v>
      </c>
      <c r="G14" s="45">
        <v>82</v>
      </c>
      <c r="H14" s="45">
        <v>0</v>
      </c>
      <c r="I14" s="62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5690</v>
      </c>
      <c r="E15" s="45">
        <v>3</v>
      </c>
      <c r="F15" s="45">
        <v>0</v>
      </c>
      <c r="G15" s="45">
        <v>133</v>
      </c>
      <c r="H15" s="45">
        <v>19</v>
      </c>
      <c r="I15" s="62"/>
    </row>
    <row r="16" spans="1:9" ht="12" customHeight="1" x14ac:dyDescent="0.55000000000000004">
      <c r="A16" s="30" t="s">
        <v>239</v>
      </c>
      <c r="B16" s="36" t="s">
        <v>289</v>
      </c>
      <c r="C16" s="44">
        <v>1396</v>
      </c>
      <c r="D16" s="44">
        <v>42723</v>
      </c>
      <c r="E16" s="45">
        <v>269</v>
      </c>
      <c r="F16" s="45">
        <v>3</v>
      </c>
      <c r="G16" s="44">
        <v>1060</v>
      </c>
      <c r="H16" s="45">
        <v>67</v>
      </c>
      <c r="I16" s="62"/>
    </row>
    <row r="17" spans="1:9" ht="12" customHeight="1" x14ac:dyDescent="0.55000000000000004">
      <c r="A17" s="30" t="s">
        <v>240</v>
      </c>
      <c r="B17" s="36" t="s">
        <v>290</v>
      </c>
      <c r="C17" s="44">
        <v>1074</v>
      </c>
      <c r="D17" s="44">
        <v>20087</v>
      </c>
      <c r="E17" s="45">
        <v>118</v>
      </c>
      <c r="F17" s="45">
        <v>0</v>
      </c>
      <c r="G17" s="45">
        <v>910</v>
      </c>
      <c r="H17" s="45">
        <v>46</v>
      </c>
      <c r="I17" s="62"/>
    </row>
    <row r="18" spans="1:9" ht="12" customHeight="1" x14ac:dyDescent="0.55000000000000004">
      <c r="A18" s="30" t="s">
        <v>241</v>
      </c>
      <c r="B18" s="36" t="s">
        <v>291</v>
      </c>
      <c r="C18" s="44">
        <v>7515</v>
      </c>
      <c r="D18" s="44">
        <v>111462</v>
      </c>
      <c r="E18" s="44">
        <v>1096</v>
      </c>
      <c r="F18" s="45">
        <v>5</v>
      </c>
      <c r="G18" s="44">
        <v>6094</v>
      </c>
      <c r="H18" s="45">
        <v>325</v>
      </c>
      <c r="I18" s="62"/>
    </row>
    <row r="19" spans="1:9" ht="12" customHeight="1" x14ac:dyDescent="0.55000000000000004">
      <c r="A19" s="30" t="s">
        <v>242</v>
      </c>
      <c r="B19" s="35" t="s">
        <v>292</v>
      </c>
      <c r="C19" s="44">
        <v>1685</v>
      </c>
      <c r="D19" s="44">
        <v>14021</v>
      </c>
      <c r="E19" s="45">
        <v>158</v>
      </c>
      <c r="F19" s="45">
        <v>8</v>
      </c>
      <c r="G19" s="44">
        <v>1430</v>
      </c>
      <c r="H19" s="45">
        <v>97</v>
      </c>
      <c r="I19" s="62"/>
    </row>
    <row r="20" spans="1:9" ht="12" customHeight="1" x14ac:dyDescent="0.55000000000000004">
      <c r="A20" s="30" t="s">
        <v>243</v>
      </c>
      <c r="B20" s="36" t="s">
        <v>293</v>
      </c>
      <c r="C20" s="45">
        <v>86</v>
      </c>
      <c r="D20" s="44">
        <v>5253</v>
      </c>
      <c r="E20" s="45">
        <v>2</v>
      </c>
      <c r="F20" s="45">
        <v>0</v>
      </c>
      <c r="G20" s="45">
        <v>83</v>
      </c>
      <c r="H20" s="45">
        <v>0</v>
      </c>
      <c r="I20" s="62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4225</v>
      </c>
      <c r="E21" s="45">
        <v>3</v>
      </c>
      <c r="F21" s="45">
        <v>0</v>
      </c>
      <c r="G21" s="45">
        <v>205</v>
      </c>
      <c r="H21" s="45">
        <v>22</v>
      </c>
      <c r="I21" s="62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2956</v>
      </c>
      <c r="E22" s="45">
        <v>6</v>
      </c>
      <c r="F22" s="45">
        <v>1</v>
      </c>
      <c r="G22" s="45">
        <v>267</v>
      </c>
      <c r="H22" s="45">
        <v>27</v>
      </c>
      <c r="I22" s="62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3638</v>
      </c>
      <c r="E23" s="45">
        <v>0</v>
      </c>
      <c r="F23" s="45">
        <v>0</v>
      </c>
      <c r="G23" s="45">
        <v>114</v>
      </c>
      <c r="H23" s="45">
        <v>8</v>
      </c>
      <c r="I23" s="62"/>
    </row>
    <row r="24" spans="1:9" ht="12" customHeight="1" x14ac:dyDescent="0.55000000000000004">
      <c r="A24" s="30" t="s">
        <v>247</v>
      </c>
      <c r="B24" s="36" t="s">
        <v>297</v>
      </c>
      <c r="C24" s="45">
        <v>76</v>
      </c>
      <c r="D24" s="44">
        <v>6139</v>
      </c>
      <c r="E24" s="45">
        <v>1</v>
      </c>
      <c r="F24" s="45">
        <v>0</v>
      </c>
      <c r="G24" s="45">
        <v>74</v>
      </c>
      <c r="H24" s="45">
        <v>1</v>
      </c>
      <c r="I24" s="62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3454</v>
      </c>
      <c r="E25" s="45">
        <v>1</v>
      </c>
      <c r="F25" s="45">
        <v>0</v>
      </c>
      <c r="G25" s="45">
        <v>76</v>
      </c>
      <c r="H25" s="46" t="s">
        <v>338</v>
      </c>
      <c r="I25" s="62"/>
    </row>
    <row r="26" spans="1:9" ht="12" customHeight="1" x14ac:dyDescent="0.55000000000000004">
      <c r="A26" s="30" t="s">
        <v>249</v>
      </c>
      <c r="B26" s="36" t="s">
        <v>299</v>
      </c>
      <c r="C26" s="45">
        <v>162</v>
      </c>
      <c r="D26" s="44">
        <v>5747</v>
      </c>
      <c r="E26" s="45">
        <v>7</v>
      </c>
      <c r="F26" s="45">
        <v>2</v>
      </c>
      <c r="G26" s="45">
        <v>148</v>
      </c>
      <c r="H26" s="45">
        <v>7</v>
      </c>
      <c r="I26" s="62"/>
    </row>
    <row r="27" spans="1:9" ht="12" customHeight="1" x14ac:dyDescent="0.55000000000000004">
      <c r="A27" s="30" t="s">
        <v>250</v>
      </c>
      <c r="B27" s="36" t="s">
        <v>300</v>
      </c>
      <c r="C27" s="45">
        <v>92</v>
      </c>
      <c r="D27" s="44">
        <v>8602</v>
      </c>
      <c r="E27" s="45">
        <v>9</v>
      </c>
      <c r="F27" s="45">
        <v>0</v>
      </c>
      <c r="G27" s="45">
        <v>82</v>
      </c>
      <c r="H27" s="45">
        <v>1</v>
      </c>
      <c r="I27" s="62"/>
    </row>
    <row r="28" spans="1:9" ht="12" customHeight="1" x14ac:dyDescent="0.55000000000000004">
      <c r="A28" s="30" t="s">
        <v>251</v>
      </c>
      <c r="B28" s="36" t="s">
        <v>301</v>
      </c>
      <c r="C28" s="45">
        <v>528</v>
      </c>
      <c r="D28" s="44">
        <v>13813</v>
      </c>
      <c r="E28" s="45">
        <v>8</v>
      </c>
      <c r="F28" s="45">
        <v>0</v>
      </c>
      <c r="G28" s="45">
        <v>481</v>
      </c>
      <c r="H28" s="45">
        <v>34</v>
      </c>
      <c r="I28" s="62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3021</v>
      </c>
      <c r="E29" s="45">
        <v>0</v>
      </c>
      <c r="F29" s="45">
        <v>0</v>
      </c>
      <c r="G29" s="45">
        <v>45</v>
      </c>
      <c r="H29" s="45">
        <v>1</v>
      </c>
      <c r="I29" s="62"/>
    </row>
    <row r="30" spans="1:9" ht="12" customHeight="1" x14ac:dyDescent="0.55000000000000004">
      <c r="A30" s="30" t="s">
        <v>253</v>
      </c>
      <c r="B30" s="36" t="s">
        <v>303</v>
      </c>
      <c r="C30" s="45">
        <v>104</v>
      </c>
      <c r="D30" s="44">
        <v>2677</v>
      </c>
      <c r="E30" s="45">
        <v>4</v>
      </c>
      <c r="F30" s="45">
        <v>0</v>
      </c>
      <c r="G30" s="45">
        <v>99</v>
      </c>
      <c r="H30" s="45">
        <v>1</v>
      </c>
      <c r="I30" s="62"/>
    </row>
    <row r="31" spans="1:9" ht="12" customHeight="1" x14ac:dyDescent="0.55000000000000004">
      <c r="A31" s="30" t="s">
        <v>254</v>
      </c>
      <c r="B31" s="36" t="s">
        <v>304</v>
      </c>
      <c r="C31" s="45">
        <v>420</v>
      </c>
      <c r="D31" s="44">
        <v>11599</v>
      </c>
      <c r="E31" s="45">
        <v>40</v>
      </c>
      <c r="F31" s="45">
        <v>0</v>
      </c>
      <c r="G31" s="45">
        <v>362</v>
      </c>
      <c r="H31" s="45">
        <v>18</v>
      </c>
      <c r="I31" s="62"/>
    </row>
    <row r="32" spans="1:9" ht="12" customHeight="1" x14ac:dyDescent="0.55000000000000004">
      <c r="A32" s="30" t="s">
        <v>255</v>
      </c>
      <c r="B32" s="36" t="s">
        <v>305</v>
      </c>
      <c r="C32" s="44">
        <v>1945</v>
      </c>
      <c r="D32" s="44">
        <v>45469</v>
      </c>
      <c r="E32" s="45">
        <v>96</v>
      </c>
      <c r="F32" s="45">
        <v>3</v>
      </c>
      <c r="G32" s="44">
        <v>1763</v>
      </c>
      <c r="H32" s="45">
        <v>86</v>
      </c>
      <c r="I32" s="62"/>
    </row>
    <row r="33" spans="1:9" ht="12" customHeight="1" x14ac:dyDescent="0.55000000000000004">
      <c r="A33" s="30" t="s">
        <v>256</v>
      </c>
      <c r="B33" s="36" t="s">
        <v>306</v>
      </c>
      <c r="C33" s="45">
        <v>722</v>
      </c>
      <c r="D33" s="44">
        <v>16552</v>
      </c>
      <c r="E33" s="45">
        <v>15</v>
      </c>
      <c r="F33" s="45">
        <v>0</v>
      </c>
      <c r="G33" s="45">
        <v>662</v>
      </c>
      <c r="H33" s="45">
        <v>45</v>
      </c>
      <c r="I33" s="62"/>
    </row>
    <row r="34" spans="1:9" ht="12" customHeight="1" x14ac:dyDescent="0.55000000000000004">
      <c r="A34" s="30" t="s">
        <v>257</v>
      </c>
      <c r="B34" s="36" t="s">
        <v>307</v>
      </c>
      <c r="C34" s="45">
        <v>107</v>
      </c>
      <c r="D34" s="44">
        <v>4383</v>
      </c>
      <c r="E34" s="45">
        <v>15</v>
      </c>
      <c r="F34" s="45">
        <v>0</v>
      </c>
      <c r="G34" s="45">
        <v>90</v>
      </c>
      <c r="H34" s="45">
        <v>2</v>
      </c>
      <c r="I34" s="62"/>
    </row>
    <row r="35" spans="1:9" ht="12" customHeight="1" x14ac:dyDescent="0.55000000000000004">
      <c r="A35" s="30" t="s">
        <v>258</v>
      </c>
      <c r="B35" s="35" t="s">
        <v>308</v>
      </c>
      <c r="C35" s="45">
        <v>71</v>
      </c>
      <c r="D35" s="44">
        <v>4318</v>
      </c>
      <c r="E35" s="45">
        <v>7</v>
      </c>
      <c r="F35" s="45">
        <v>0</v>
      </c>
      <c r="G35" s="45">
        <v>61</v>
      </c>
      <c r="H35" s="45">
        <v>3</v>
      </c>
      <c r="I35" s="62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1935</v>
      </c>
      <c r="E36" s="45">
        <v>1</v>
      </c>
      <c r="F36" s="45">
        <v>0</v>
      </c>
      <c r="G36" s="45">
        <v>3</v>
      </c>
      <c r="H36" s="45">
        <v>0</v>
      </c>
      <c r="I36" s="62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1281</v>
      </c>
      <c r="E37" s="45">
        <v>0</v>
      </c>
      <c r="F37" s="45">
        <v>0</v>
      </c>
      <c r="G37" s="45">
        <v>24</v>
      </c>
      <c r="H37" s="45">
        <v>0</v>
      </c>
      <c r="I37" s="62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2031</v>
      </c>
      <c r="E38" s="45">
        <v>2</v>
      </c>
      <c r="F38" s="46" t="s">
        <v>338</v>
      </c>
      <c r="G38" s="45">
        <v>26</v>
      </c>
      <c r="H38" s="46" t="s">
        <v>338</v>
      </c>
      <c r="I38" s="62"/>
    </row>
    <row r="39" spans="1:9" ht="12" customHeight="1" x14ac:dyDescent="0.55000000000000004">
      <c r="A39" s="30" t="s">
        <v>260</v>
      </c>
      <c r="B39" s="36" t="s">
        <v>312</v>
      </c>
      <c r="C39" s="45">
        <v>173</v>
      </c>
      <c r="D39" s="44">
        <v>8178</v>
      </c>
      <c r="E39" s="45">
        <v>6</v>
      </c>
      <c r="F39" s="45">
        <v>0</v>
      </c>
      <c r="G39" s="45">
        <v>165</v>
      </c>
      <c r="H39" s="45">
        <v>3</v>
      </c>
      <c r="I39" s="62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2616</v>
      </c>
      <c r="E40" s="45">
        <v>0</v>
      </c>
      <c r="F40" s="45">
        <v>0</v>
      </c>
      <c r="G40" s="45">
        <v>37</v>
      </c>
      <c r="H40" s="45">
        <v>0</v>
      </c>
      <c r="I40" s="62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1104</v>
      </c>
      <c r="E41" s="45">
        <v>4</v>
      </c>
      <c r="F41" s="45">
        <v>0</v>
      </c>
      <c r="G41" s="45">
        <v>4</v>
      </c>
      <c r="H41" s="45">
        <v>1</v>
      </c>
      <c r="I41" s="62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2952</v>
      </c>
      <c r="E42" s="45">
        <v>0</v>
      </c>
      <c r="F42" s="45">
        <v>0</v>
      </c>
      <c r="G42" s="45">
        <v>28</v>
      </c>
      <c r="H42" s="45">
        <v>0</v>
      </c>
      <c r="I42" s="62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2663</v>
      </c>
      <c r="E43" s="45">
        <v>0</v>
      </c>
      <c r="F43" s="45">
        <v>0</v>
      </c>
      <c r="G43" s="45">
        <v>77</v>
      </c>
      <c r="H43" s="45">
        <v>5</v>
      </c>
      <c r="I43" s="62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2014</v>
      </c>
      <c r="E44" s="45">
        <v>0</v>
      </c>
      <c r="F44" s="45">
        <v>0</v>
      </c>
      <c r="G44" s="45">
        <v>71</v>
      </c>
      <c r="H44" s="45">
        <v>3</v>
      </c>
      <c r="I44" s="62"/>
    </row>
    <row r="45" spans="1:9" ht="12" customHeight="1" x14ac:dyDescent="0.55000000000000004">
      <c r="A45" s="30" t="s">
        <v>266</v>
      </c>
      <c r="B45" s="36" t="s">
        <v>318</v>
      </c>
      <c r="C45" s="45">
        <v>902</v>
      </c>
      <c r="D45" s="44">
        <v>17729</v>
      </c>
      <c r="E45" s="45">
        <v>53</v>
      </c>
      <c r="F45" s="45">
        <v>4</v>
      </c>
      <c r="G45" s="45">
        <v>816</v>
      </c>
      <c r="H45" s="45">
        <v>33</v>
      </c>
      <c r="I45" s="62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1690</v>
      </c>
      <c r="E46" s="45">
        <v>0</v>
      </c>
      <c r="F46" s="45">
        <v>0</v>
      </c>
      <c r="G46" s="45">
        <v>47</v>
      </c>
      <c r="H46" s="45">
        <v>0</v>
      </c>
      <c r="I46" s="62"/>
    </row>
    <row r="47" spans="1:9" ht="12" customHeight="1" x14ac:dyDescent="0.55000000000000004">
      <c r="A47" s="30" t="s">
        <v>268</v>
      </c>
      <c r="B47" s="36" t="s">
        <v>320</v>
      </c>
      <c r="C47" s="45">
        <v>19</v>
      </c>
      <c r="D47" s="44">
        <v>3725</v>
      </c>
      <c r="E47" s="45">
        <v>2</v>
      </c>
      <c r="F47" s="45">
        <v>0</v>
      </c>
      <c r="G47" s="45">
        <v>16</v>
      </c>
      <c r="H47" s="45">
        <v>1</v>
      </c>
      <c r="I47" s="62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4421</v>
      </c>
      <c r="E48" s="45">
        <v>0</v>
      </c>
      <c r="F48" s="45">
        <v>0</v>
      </c>
      <c r="G48" s="45">
        <v>46</v>
      </c>
      <c r="H48" s="45">
        <v>3</v>
      </c>
      <c r="I48" s="62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5313</v>
      </c>
      <c r="E49" s="45">
        <v>0</v>
      </c>
      <c r="F49" s="45">
        <v>0</v>
      </c>
      <c r="G49" s="45">
        <v>59</v>
      </c>
      <c r="H49" s="45">
        <v>1</v>
      </c>
      <c r="I49" s="62"/>
    </row>
    <row r="50" spans="1:9" ht="12" customHeight="1" x14ac:dyDescent="0.55000000000000004">
      <c r="A50" s="30" t="s">
        <v>271</v>
      </c>
      <c r="B50" s="36" t="s">
        <v>323</v>
      </c>
      <c r="C50" s="45">
        <v>18</v>
      </c>
      <c r="D50" s="44">
        <v>1674</v>
      </c>
      <c r="E50" s="45">
        <v>1</v>
      </c>
      <c r="F50" s="45">
        <v>0</v>
      </c>
      <c r="G50" s="45">
        <v>17</v>
      </c>
      <c r="H50" s="45">
        <v>0</v>
      </c>
      <c r="I50" s="62"/>
    </row>
    <row r="51" spans="1:9" ht="12" customHeight="1" x14ac:dyDescent="0.55000000000000004">
      <c r="A51" s="30" t="s">
        <v>272</v>
      </c>
      <c r="B51" s="35" t="s">
        <v>324</v>
      </c>
      <c r="C51" s="45">
        <v>124</v>
      </c>
      <c r="D51" s="44">
        <v>6048</v>
      </c>
      <c r="E51" s="45">
        <v>111</v>
      </c>
      <c r="F51" s="45">
        <v>0</v>
      </c>
      <c r="G51" s="45">
        <v>11</v>
      </c>
      <c r="H51" s="45">
        <v>0</v>
      </c>
      <c r="I51" s="62"/>
    </row>
    <row r="52" spans="1:9" ht="12" customHeight="1" x14ac:dyDescent="0.55000000000000004">
      <c r="A52" s="30" t="s">
        <v>273</v>
      </c>
      <c r="B52" s="36" t="s">
        <v>325</v>
      </c>
      <c r="C52" s="45">
        <v>145</v>
      </c>
      <c r="D52" s="44">
        <v>3097</v>
      </c>
      <c r="E52" s="45">
        <v>3</v>
      </c>
      <c r="F52" s="45">
        <v>0</v>
      </c>
      <c r="G52" s="45">
        <v>139</v>
      </c>
      <c r="H52" s="45">
        <v>7</v>
      </c>
      <c r="I52" s="62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0</v>
      </c>
      <c r="F53" s="46" t="s">
        <v>338</v>
      </c>
      <c r="G53" s="45">
        <v>149</v>
      </c>
      <c r="H53" s="46" t="s">
        <v>338</v>
      </c>
      <c r="I53" s="62"/>
    </row>
    <row r="54" spans="1:9" ht="12" customHeight="1" x14ac:dyDescent="0.55000000000000004">
      <c r="B54" s="36" t="s">
        <v>327</v>
      </c>
      <c r="C54" s="44">
        <v>20753</v>
      </c>
      <c r="D54" s="44">
        <v>459538</v>
      </c>
      <c r="E54" s="44">
        <v>2139</v>
      </c>
      <c r="F54" s="45">
        <v>33</v>
      </c>
      <c r="G54" s="44">
        <v>17633</v>
      </c>
      <c r="H54" s="45">
        <v>981</v>
      </c>
      <c r="I54" s="62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2020-07-11T15:25:31Z</dcterms:modified>
</cp:coreProperties>
</file>