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C17BCE42-E2D7-4DF5-B2E0-5ED6D9C0A91A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<sst xmlns="http://schemas.openxmlformats.org/spreadsheetml/2006/main" count="17787" uniqueCount="342">
  <si>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</si>
  <si>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</si>
  <si>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</si>
  <si>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</si>
  <si>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</si>
  <si>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</si>
  <si>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</si>
  <si>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</si>
  <si>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</si>
  <si>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</si>
  <si>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</si>
  <si>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</si>
  <si>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</si>
  <si>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</si>
  <si>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</si>
  <si>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</si>
  <si>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</si>
  <si>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</si>
  <si>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</si>
  <si>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</si>
  <si>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</si>
  <si>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</si>
  <si>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</si>
  <si>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</si>
  <si>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</si>
  <si>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</si>
  <si>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</si>
  <si>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</si>
  <si>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</si>
  <si>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</si>
  <si>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</si>
  <si>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</si>
  <si>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</si>
  <si>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</si>
  <si>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</si>
  <si>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</si>
  <si>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</si>
  <si>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</si>
  <si>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</si>
  <si>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</si>
  <si>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</si>
  <si>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</si>
  <si>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</si>
  <si>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</si>
  <si>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</si>
  <si>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</si>
  <si>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</si>
  <si>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</si>
  <si>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</si>
  <si>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</si>
  <si>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</si>
  <si>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</si>
  <si>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</si>
  <si>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</si>
  <si>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</si>
  <si>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</si>
  <si>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</si>
  <si>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</si>
  <si>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</si>
  <si>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</si>
  <si>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</si>
  <si>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</si>
  <si>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</si>
  <si>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</si>
  <si>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</si>
  <si>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</si>
  <si>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</si>
  <si>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</si>
  <si>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</si>
  <si>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</si>
  <si>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</si>
  <si>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</si>
  <si>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</si>
  <si>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</si>
  <si>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</si>
  <si>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</si>
  <si>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</si>
  <si>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</si>
  <si>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</si>
  <si>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</si>
  <si>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</si>
  <si>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</si>
  <si>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</si>
  <si>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</si>
  <si>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</si>
  <si>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</si>
  <si>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</si>
  <si>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</si>
  <si>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</si>
  <si>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</si>
  <si>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</si>
  <si>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</si>
  <si>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</si>
  <si>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</si>
  <si>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</si>
  <si>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</si>
  <si>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</si>
  <si>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</si>
  <si>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</si>
  <si>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</si>
  <si>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</si>
  <si>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</si>
  <si>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</si>
  <si>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</si>
  <si>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</si>
  <si>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</si>
  <si>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</si>
  <si>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</si>
  <si>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</si>
  <si>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</si>
  <si>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</si>
  <si>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</si>
  <si>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</si>
  <si>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</si>
  <si>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</si>
  <si>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</si>
  <si>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</si>
  <si>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</si>
  <si>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</si>
  <si>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</si>
  <si>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</si>
  <si>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</si>
  <si>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</si>
  <si>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</si>
  <si>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</si>
  <si>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</si>
  <si>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</si>
  <si>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</si>
  <si>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</si>
  <si>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</si>
  <si>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</si>
  <si>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</si>
  <si>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</si>
  <si>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</si>
  <si>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</si>
  <si>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</si>
  <si>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</si>
  <si>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</si>
  <si>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</si>
  <si>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</si>
  <si>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</si>
  <si>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</si>
  <si>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</si>
  <si>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</si>
  <si>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</si>
  <si>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</si>
  <si>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</si>
  <si>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</si>
  <si>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</si>
  <si>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</si>
  <si>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</si>
  <si>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</si>
  <si>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</si>
  <si>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</si>
  <si>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</si>
  <si>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</si>
  <si>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</si>
  <si>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</si>
  <si>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</si>
  <si>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</si>
  <si>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</si>
  <si>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</si>
  <si>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</si>
  <si>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</si>
  <si>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</si>
  <si>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</si>
  <si>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</si>
  <si>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</si>
  <si>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</si>
  <si>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</si>
  <si>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</si>
  <si>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</si>
  <si>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</si>
  <si>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</si>
  <si>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</si>
  <si>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</si>
  <si>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</si>
  <si>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</si>
  <si>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</si>
  <si>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</si>
  <si>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</si>
  <si>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</si>
  <si>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</si>
  <si>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</si>
  <si>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</si>
  <si>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</si>
  <si>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</si>
  <si>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</si>
  <si>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</si>
  <si>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</si>
  <si>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</si>
  <si>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</si>
  <si>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</si>
  <si>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</si>
  <si>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</si>
  <si>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</si>
  <si>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</si>
  <si>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</si>
  <si>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</si>
  <si>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</si>
  <si>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</si>
  <si>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</si>
  <si>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</si>
  <si>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</si>
  <si>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</si>
  <si>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</si>
  <si>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</si>
  <si>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</si>
  <si>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</si>
  <si>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</si>
  <si>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</si>
  <si>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</si>
  <si>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</si>
  <si>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</si>
  <si>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</si>
  <si>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</si>
  <si>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</si>
  <si>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</si>
  <si>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</si>
  <si>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</si>
  <si>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</si>
  <si>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</si>
  <si>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</si>
  <si>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</si>
  <si>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</si>
  <si>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</si>
  <si>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</si>
  <si>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</si>
  <si>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</si>
  <si>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</si>
  <si>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</si>
  <si>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</si>
  <si>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</si>
  <si>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</si>
  <si>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</si>
  <si>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</si>
  <si>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</si>
  <si>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</si>
  <si>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</si>
  <si>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</si>
  <si>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</si>
  <si>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</si>
  <si>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</si>
  <si>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</si>
  <si>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</si>
  <si>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</si>
  <si>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</si>
  <si>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</si>
  <si>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</si>
  <si>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</si>
  <si>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</si>
  <si>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</si>
  <si>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</si>
  <si>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</si>
  <si>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</si>
  <si>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</si>
  <si>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</si>
  <si>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</si>
  <si>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</si>
  <si>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</si>
  <si>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</si>
  <si>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</si>
  <si>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</si>
  <si>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</si>
  <si>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</si>
  <si>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</si>
  <si>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</si>
  <si>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</si>
  <si>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</si>
  <si>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</si>
  <si>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</si>
  <si>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</si>
  <si>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</si>
  <si>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</si>
  <si>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</si>
  <si>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</si>
  <si>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</si>
  <si>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</si>
  <si>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</si>
  <si>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</si>
  <si>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</si>
  <si>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</si>
  <si>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</si>
  <si>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</si>
  <si>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</si>
  <si>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</si>
  <si>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</si>
  <si>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</si>
  <si>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</si>
  <si>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</si>
  <si>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</si>
  <si>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</si>
  <si>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</si>
  <si>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</si>
  <si>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</si>
  <si>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</si>
  <si>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</si>
  <si>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</si>
  <si>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</si>
  <si>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</si>
  <si>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</si>
  <si>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</si>
  <si>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</si>
  <si>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</si>
  <si>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</si>
  <si>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</si>
  <si>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</si>
  <si>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</si>
  <si>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</si>
  <si>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</si>
  <si>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</si>
  <si>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</si>
  <si>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</si>
  <si>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</si>
  <si>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</si>
  <si>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</si>
  <si>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</si>
  <si>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</si>
  <si>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</si>
  <si>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</si>
  <si>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</si>
  <si>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</si>
  <si>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</si>
  <si>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</si>
  <si>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</si>
  <si>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</si>
  <si>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</si>
  <si>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</si>
  <si>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</si>
  <si>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</si>
  <si>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</si>
  <si>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</si>
  <si>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</si>
  <si>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</si>
  <si>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</si>
  <si>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</si>
  <si>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</si>
  <si>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</si>
  <si>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</si>
  <si>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</si>
  <si>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</si>
  <si>
    <r>
      <rPr>
        <b/>
        <sz val="11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</si>
</sst>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1" fillId="0" borderId="6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1" fillId="0" borderId="6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horizontal="left" vertical="top" wrapText="1" indent="3"/>
    </xf>
    <xf numFmtId="0" fontId="11" fillId="0" borderId="1" xfId="0" applyFont="1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16"/>
  <sheetViews>
    <sheetView zoomScaleNormal="100" workbookViewId="0">
      <pane xSplit="1" ySplit="1" topLeftCell="B705" activePane="bottomRight" state="frozen"/>
      <selection activeCell="A9825" sqref="A9825"/>
      <selection pane="topRight" activeCell="A9825" sqref="A9825"/>
      <selection pane="bottomLeft" activeCell="A9825" sqref="A9825"/>
      <selection pane="bottomRight" activeCell="A9825" sqref="A9825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9824"/>
  <sheetViews>
    <sheetView workbookViewId="0">
      <pane xSplit="1" ySplit="1" topLeftCell="B9820" activePane="bottomRight" state="frozen"/>
      <selection activeCell="A9825" sqref="A9825"/>
      <selection pane="topRight" activeCell="A9825" sqref="A9825"/>
      <selection pane="bottomLeft" activeCell="A9825" sqref="A9825"/>
      <selection pane="bottomRight" activeCell="A9825" sqref="A9825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6" t="s">
        <v>229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44117</v>
      </c>
      <c r="B3" s="7" t="s">
        <v>6</v>
      </c>
      <c r="C3" s="7">
        <f>IF(C13="", "", C13)</f>
        <v>88609</v>
      </c>
      <c r="D3" s="7">
        <f>IF(B13="", "", B13)</f>
        <v>2091588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5245</v>
      </c>
      <c r="I3" s="7" t="str">
        <f>IF(I13="", "", I13)</f>
        <v/>
      </c>
      <c r="J3" s="7">
        <f t="shared" ref="J3:L3" si="1">IF(J13="", "", J13)</f>
        <v>148</v>
      </c>
      <c r="K3" s="7" t="str">
        <f t="shared" si="1"/>
        <v/>
      </c>
      <c r="L3" s="7" t="str">
        <f t="shared" si="1"/>
        <v/>
      </c>
      <c r="M3" s="7">
        <f>IF(N13="", "", N13)</f>
        <v>81690</v>
      </c>
      <c r="N3" s="7">
        <f>IF(O13="", "", O13)</f>
        <v>1633</v>
      </c>
    </row>
    <row r="4" spans="1:15" x14ac:dyDescent="0.55000000000000004">
      <c r="A4" s="6">
        <f t="shared" ref="A4:A5" si="2">DATE($B$9, $C$9, $D$9)</f>
        <v>44117</v>
      </c>
      <c r="B4" s="7" t="s">
        <v>7</v>
      </c>
      <c r="C4" s="7">
        <f t="shared" ref="C4:C5" si="3">IF(C14="", "", C14)</f>
        <v>1049</v>
      </c>
      <c r="D4" s="7">
        <f t="shared" ref="D4:D5" si="4">IF(B14="", "", B14)</f>
        <v>238594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132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916</v>
      </c>
      <c r="N4" s="7">
        <f t="shared" si="8"/>
        <v>1</v>
      </c>
    </row>
    <row r="5" spans="1:15" x14ac:dyDescent="0.55000000000000004">
      <c r="A5" s="6">
        <f t="shared" si="2"/>
        <v>44117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6" t="s">
        <v>278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</row>
    <row r="8" spans="1:15" x14ac:dyDescent="0.55000000000000004">
      <c r="A8" s="47" t="s">
        <v>333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 x14ac:dyDescent="0.55000000000000004">
      <c r="B9" s="9">
        <v>2020</v>
      </c>
      <c r="C9" s="9">
        <v>10</v>
      </c>
      <c r="D9" s="9">
        <v>13</v>
      </c>
    </row>
    <row r="10" spans="1:15" x14ac:dyDescent="0.55000000000000004">
      <c r="B10" s="46" t="s">
        <v>66</v>
      </c>
      <c r="C10" s="46"/>
      <c r="D10" s="46" t="s">
        <v>67</v>
      </c>
      <c r="E10" s="46"/>
      <c r="F10" s="46"/>
      <c r="G10" s="46" t="s">
        <v>70</v>
      </c>
      <c r="H10" s="46"/>
      <c r="I10" s="46"/>
      <c r="J10" s="46"/>
      <c r="K10" s="46"/>
      <c r="L10" s="46"/>
      <c r="M10" s="46"/>
      <c r="N10" s="46"/>
      <c r="O10" s="46"/>
    </row>
    <row r="11" spans="1:15" x14ac:dyDescent="0.55000000000000004">
      <c r="B11" s="46"/>
      <c r="C11" s="46"/>
      <c r="D11" s="46"/>
      <c r="E11" s="46"/>
      <c r="F11" s="46"/>
      <c r="G11" s="46" t="s">
        <v>71</v>
      </c>
      <c r="H11" s="46"/>
      <c r="I11" s="46"/>
      <c r="J11" s="46"/>
      <c r="K11" s="46"/>
      <c r="L11" s="46"/>
      <c r="M11" s="46"/>
      <c r="N11" s="46" t="s">
        <v>79</v>
      </c>
      <c r="O11" s="46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6"/>
      <c r="O12" s="46"/>
    </row>
    <row r="13" spans="1:15" x14ac:dyDescent="0.55000000000000004">
      <c r="A13" s="7" t="s">
        <v>63</v>
      </c>
      <c r="B13" s="9">
        <v>2091588</v>
      </c>
      <c r="C13" s="9">
        <v>88609</v>
      </c>
      <c r="D13" s="8"/>
      <c r="E13" s="8"/>
      <c r="F13" s="8"/>
      <c r="G13" s="8"/>
      <c r="H13" s="9">
        <v>5245</v>
      </c>
      <c r="I13" s="8"/>
      <c r="J13" s="9">
        <v>148</v>
      </c>
      <c r="K13" s="8"/>
      <c r="L13" s="8"/>
      <c r="M13" s="31">
        <f>F13</f>
        <v>0</v>
      </c>
      <c r="N13" s="9">
        <v>81690</v>
      </c>
      <c r="O13" s="9">
        <v>1633</v>
      </c>
    </row>
    <row r="14" spans="1:15" x14ac:dyDescent="0.55000000000000004">
      <c r="A14" s="7" t="s">
        <v>64</v>
      </c>
      <c r="B14" s="9">
        <v>238594</v>
      </c>
      <c r="C14" s="9">
        <v>1049</v>
      </c>
      <c r="D14" s="8"/>
      <c r="E14" s="8"/>
      <c r="F14" s="8"/>
      <c r="G14" s="8"/>
      <c r="H14" s="9">
        <v>132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916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2331011</v>
      </c>
      <c r="C16" s="7">
        <f t="shared" ref="C16:O16" si="13">SUM(C13:C15)</f>
        <v>89673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5377</v>
      </c>
      <c r="I16" s="7">
        <f t="shared" si="13"/>
        <v>0</v>
      </c>
      <c r="J16" s="7">
        <f t="shared" si="13"/>
        <v>148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82621</v>
      </c>
      <c r="O16" s="7">
        <f t="shared" si="13"/>
        <v>1634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6" t="s">
        <v>277</v>
      </c>
      <c r="B1" s="46"/>
      <c r="C1" s="46"/>
      <c r="D1" s="46"/>
      <c r="E1" s="46"/>
      <c r="F1" s="46"/>
      <c r="G1" s="46"/>
      <c r="H1" s="46"/>
      <c r="I1" s="46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12</v>
      </c>
      <c r="D2" s="48" t="s">
        <v>275</v>
      </c>
      <c r="E2" s="46"/>
      <c r="F2" s="46"/>
      <c r="G2" s="46"/>
      <c r="H2" s="46"/>
      <c r="I2" s="46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44116</v>
      </c>
      <c r="C5" s="28" t="s">
        <v>17</v>
      </c>
      <c r="D5" s="39">
        <f>IFERROR(INT(TRIM(SUBSTITUTE(VLOOKUP($A5&amp;"*",各都道府県の状況!$A:$I,D$3,FALSE), "※5", ""))), "")</f>
        <v>2378</v>
      </c>
      <c r="E5" s="39">
        <f>IFERROR(INT(TRIM(SUBSTITUTE(VLOOKUP($A5&amp;"*",各都道府県の状況!$A:$I,E$3,FALSE), "※5", ""))), "")</f>
        <v>65059</v>
      </c>
      <c r="F5" s="39">
        <f>IFERROR(INT(TRIM(SUBSTITUTE(VLOOKUP($A5&amp;"*",各都道府県の状況!$A:$I,F$3,FALSE), "※5", ""))), "")</f>
        <v>2050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221</v>
      </c>
      <c r="I5" s="39">
        <f>IFERROR(INT(TRIM(SUBSTITUTE(VLOOKUP($A5&amp;"*",各都道府県の状況!$A:$I,I$3,FALSE), "※5", ""))), "")</f>
        <v>0</v>
      </c>
      <c r="J5" s="5"/>
    </row>
    <row r="6" spans="1:10" x14ac:dyDescent="0.55000000000000004">
      <c r="A6" s="24" t="s">
        <v>231</v>
      </c>
      <c r="B6" s="27">
        <f t="shared" si="0"/>
        <v>44116</v>
      </c>
      <c r="C6" s="19" t="s">
        <v>18</v>
      </c>
      <c r="D6" s="39">
        <f>IFERROR(INT(TRIM(SUBSTITUTE(VLOOKUP($A6&amp;"*",各都道府県の状況!$A:$I,D$3,FALSE), "※5", ""))), "")</f>
        <v>39</v>
      </c>
      <c r="E6" s="39">
        <f>IFERROR(INT(TRIM(SUBSTITUTE(VLOOKUP($A6&amp;"*",各都道府県の状況!$A:$I,E$3,FALSE), "※5", ""))), "")</f>
        <v>2613</v>
      </c>
      <c r="F6" s="39">
        <f>IFERROR(INT(TRIM(SUBSTITUTE(VLOOKUP($A6&amp;"*",各都道府県の状況!$A:$I,F$3,FALSE), "※5", ""))), "")</f>
        <v>36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44116</v>
      </c>
      <c r="C7" s="19" t="s">
        <v>19</v>
      </c>
      <c r="D7" s="39">
        <f>IFERROR(INT(TRIM(SUBSTITUTE(VLOOKUP($A7&amp;"*",各都道府県の状況!$A:$I,D$3,FALSE), "※5", ""))), "")</f>
        <v>24</v>
      </c>
      <c r="E7" s="39">
        <f>IFERROR(INT(TRIM(SUBSTITUTE(VLOOKUP($A7&amp;"*",各都道府県の状況!$A:$I,E$3,FALSE), "※5", ""))), "")</f>
        <v>4676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1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44116</v>
      </c>
      <c r="C8" s="19" t="s">
        <v>20</v>
      </c>
      <c r="D8" s="39">
        <f>IFERROR(INT(TRIM(SUBSTITUTE(VLOOKUP($A8&amp;"*",各都道府県の状況!$A:$I,D$3,FALSE), "※5", ""))), "")</f>
        <v>486</v>
      </c>
      <c r="E8" s="39">
        <f>IFERROR(INT(TRIM(SUBSTITUTE(VLOOKUP($A8&amp;"*",各都道府県の状況!$A:$I,E$3,FALSE), "※5", ""))), "")</f>
        <v>11525</v>
      </c>
      <c r="F8" s="39">
        <f>IFERROR(INT(TRIM(SUBSTITUTE(VLOOKUP($A8&amp;"*",各都道府県の状況!$A:$I,F$3,FALSE), "※5", ""))), "")</f>
        <v>427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57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44116</v>
      </c>
      <c r="C9" s="19" t="s">
        <v>21</v>
      </c>
      <c r="D9" s="39">
        <f>IFERROR(INT(TRIM(SUBSTITUTE(VLOOKUP($A9&amp;"*",各都道府県の状況!$A:$I,D$3,FALSE), "※5", ""))), "")</f>
        <v>59</v>
      </c>
      <c r="E9" s="39">
        <f>IFERROR(INT(TRIM(SUBSTITUTE(VLOOKUP($A9&amp;"*",各都道府県の状況!$A:$I,E$3,FALSE), "※5", ""))), "")</f>
        <v>2336</v>
      </c>
      <c r="F9" s="39">
        <f>IFERROR(INT(TRIM(SUBSTITUTE(VLOOKUP($A9&amp;"*",各都道府県の状況!$A:$I,F$3,FALSE), "※5", ""))), "")</f>
        <v>53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6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44116</v>
      </c>
      <c r="C10" s="19" t="s">
        <v>22</v>
      </c>
      <c r="D10" s="39">
        <f>IFERROR(INT(TRIM(SUBSTITUTE(VLOOKUP($A10&amp;"*",各都道府県の状況!$A:$I,D$3,FALSE), "※5", ""))), "")</f>
        <v>81</v>
      </c>
      <c r="E10" s="39">
        <f>IFERROR(INT(TRIM(SUBSTITUTE(VLOOKUP($A10&amp;"*",各都道府県の状況!$A:$I,E$3,FALSE), "※5", ""))), "")</f>
        <v>5294</v>
      </c>
      <c r="F10" s="39">
        <f>IFERROR(INT(TRIM(SUBSTITUTE(VLOOKUP($A10&amp;"*",各都道府県の状況!$A:$I,F$3,FALSE), "※5", ""))), "")</f>
        <v>77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3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44116</v>
      </c>
      <c r="C11" s="19" t="s">
        <v>62</v>
      </c>
      <c r="D11" s="39">
        <f>IFERROR(INT(TRIM(SUBSTITUTE(VLOOKUP($A11&amp;"*",各都道府県の状況!$A:$I,D$3,FALSE), "※5", ""))), "")</f>
        <v>317</v>
      </c>
      <c r="E11" s="39">
        <f>IFERROR(INT(TRIM(SUBSTITUTE(VLOOKUP($A11&amp;"*",各都道府県の状況!$A:$I,E$3,FALSE), "※5", ""))), "")</f>
        <v>23132</v>
      </c>
      <c r="F11" s="39">
        <f>IFERROR(INT(TRIM(SUBSTITUTE(VLOOKUP($A11&amp;"*",各都道府県の状況!$A:$I,F$3,FALSE), "※5", ""))), "")</f>
        <v>242</v>
      </c>
      <c r="G11" s="39">
        <f>IFERROR(INT(TRIM(SUBSTITUTE(VLOOKUP($A11&amp;"*",各都道府県の状況!$A:$I,G$3,FALSE), "※5", ""))), "")</f>
        <v>5</v>
      </c>
      <c r="H11" s="39">
        <f>IFERROR(INT(TRIM(SUBSTITUTE(VLOOKUP($A11&amp;"*",各都道府県の状況!$A:$I,H$3,FALSE), "※5", ""))), "")</f>
        <v>70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44116</v>
      </c>
      <c r="C12" s="19" t="s">
        <v>23</v>
      </c>
      <c r="D12" s="39">
        <f>IFERROR(INT(TRIM(SUBSTITUTE(VLOOKUP($A12&amp;"*",各都道府県の状況!$A:$I,D$3,FALSE), "※5", ""))), "")</f>
        <v>710</v>
      </c>
      <c r="E12" s="39">
        <f>IFERROR(INT(TRIM(SUBSTITUTE(VLOOKUP($A12&amp;"*",各都道府県の状況!$A:$I,E$3,FALSE), "※5", ""))), "")</f>
        <v>12963</v>
      </c>
      <c r="F12" s="39">
        <f>IFERROR(INT(TRIM(SUBSTITUTE(VLOOKUP($A12&amp;"*",各都道府県の状況!$A:$I,F$3,FALSE), "※5", ""))), "")</f>
        <v>644</v>
      </c>
      <c r="G12" s="39">
        <f>IFERROR(INT(TRIM(SUBSTITUTE(VLOOKUP($A12&amp;"*",各都道府県の状況!$A:$I,G$3,FALSE), "※5", ""))), "")</f>
        <v>17</v>
      </c>
      <c r="H12" s="39">
        <f>IFERROR(INT(TRIM(SUBSTITUTE(VLOOKUP($A12&amp;"*",各都道府県の状況!$A:$I,H$3,FALSE), "※5", ""))), "")</f>
        <v>49</v>
      </c>
      <c r="I12" s="39">
        <f>IFERROR(INT(TRIM(SUBSTITUTE(VLOOKUP($A12&amp;"*",各都道府県の状況!$A:$I,I$3,FALSE), "※5", ""))), "")</f>
        <v>5</v>
      </c>
    </row>
    <row r="13" spans="1:10" x14ac:dyDescent="0.55000000000000004">
      <c r="A13" s="24" t="s">
        <v>237</v>
      </c>
      <c r="B13" s="27">
        <f t="shared" si="0"/>
        <v>44116</v>
      </c>
      <c r="C13" s="19" t="s">
        <v>24</v>
      </c>
      <c r="D13" s="39">
        <f>IFERROR(INT(TRIM(SUBSTITUTE(VLOOKUP($A13&amp;"*",各都道府県の状況!$A:$I,D$3,FALSE), "※5", ""))), "")</f>
        <v>444</v>
      </c>
      <c r="E13" s="39">
        <f>IFERROR(INT(TRIM(SUBSTITUTE(VLOOKUP($A13&amp;"*",各都道府県の状況!$A:$I,E$3,FALSE), "※5", ""))), "")</f>
        <v>33493</v>
      </c>
      <c r="F13" s="39">
        <f>IFERROR(INT(TRIM(SUBSTITUTE(VLOOKUP($A13&amp;"*",各都道府県の状況!$A:$I,F$3,FALSE), "※5", ""))), "")</f>
        <v>428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18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44116</v>
      </c>
      <c r="C14" s="19" t="s">
        <v>25</v>
      </c>
      <c r="D14" s="39">
        <f>IFERROR(INT(TRIM(SUBSTITUTE(VLOOKUP($A14&amp;"*",各都道府県の状況!$A:$I,D$3,FALSE), "※5", ""))), "")</f>
        <v>761</v>
      </c>
      <c r="E14" s="39">
        <f>IFERROR(INT(TRIM(SUBSTITUTE(VLOOKUP($A14&amp;"*",各都道府県の状況!$A:$I,E$3,FALSE), "※5", ""))), "")</f>
        <v>24875</v>
      </c>
      <c r="F14" s="39">
        <f>IFERROR(INT(TRIM(SUBSTITUTE(VLOOKUP($A14&amp;"*",各都道府県の状況!$A:$I,F$3,FALSE), "※5", ""))), "")</f>
        <v>703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37</v>
      </c>
      <c r="I14" s="39">
        <f>IFERROR(INT(TRIM(SUBSTITUTE(VLOOKUP($A14&amp;"*",各都道府県の状況!$A:$I,I$3,FALSE), "※5", ""))), "")</f>
        <v>5</v>
      </c>
    </row>
    <row r="15" spans="1:10" x14ac:dyDescent="0.55000000000000004">
      <c r="A15" s="24" t="s">
        <v>239</v>
      </c>
      <c r="B15" s="27">
        <f t="shared" si="0"/>
        <v>44116</v>
      </c>
      <c r="C15" s="19" t="s">
        <v>26</v>
      </c>
      <c r="D15" s="39">
        <f>IFERROR(INT(TRIM(SUBSTITUTE(VLOOKUP($A15&amp;"*",各都道府県の状況!$A:$I,D$3,FALSE), "※5", ""))), "")</f>
        <v>5100</v>
      </c>
      <c r="E15" s="39">
        <f>IFERROR(INT(TRIM(SUBSTITUTE(VLOOKUP($A15&amp;"*",各都道府県の状況!$A:$I,E$3,FALSE), "※5", ""))), "")</f>
        <v>155260</v>
      </c>
      <c r="F15" s="39">
        <f>IFERROR(INT(TRIM(SUBSTITUTE(VLOOKUP($A15&amp;"*",各都道府県の状況!$A:$I,F$3,FALSE), "※5", ""))), "")</f>
        <v>4625</v>
      </c>
      <c r="G15" s="39">
        <f>IFERROR(INT(TRIM(SUBSTITUTE(VLOOKUP($A15&amp;"*",各都道府県の状況!$A:$I,G$3,FALSE), "※5", ""))), "")</f>
        <v>102</v>
      </c>
      <c r="H15" s="39">
        <f>IFERROR(INT(TRIM(SUBSTITUTE(VLOOKUP($A15&amp;"*",各都道府県の状況!$A:$I,H$3,FALSE), "※5", ""))), "")</f>
        <v>373</v>
      </c>
      <c r="I15" s="39">
        <f>IFERROR(INT(TRIM(SUBSTITUTE(VLOOKUP($A15&amp;"*",各都道府県の状況!$A:$I,I$3,FALSE), "※5", ""))), "")</f>
        <v>9</v>
      </c>
    </row>
    <row r="16" spans="1:10" x14ac:dyDescent="0.55000000000000004">
      <c r="A16" s="24" t="s">
        <v>240</v>
      </c>
      <c r="B16" s="27">
        <f t="shared" si="0"/>
        <v>44116</v>
      </c>
      <c r="C16" s="19" t="s">
        <v>27</v>
      </c>
      <c r="D16" s="39">
        <f>IFERROR(INT(TRIM(SUBSTITUTE(VLOOKUP($A16&amp;"*",各都道府県の状況!$A:$I,D$3,FALSE), "※5", ""))), "")</f>
        <v>4322</v>
      </c>
      <c r="E16" s="39">
        <f>IFERROR(INT(TRIM(SUBSTITUTE(VLOOKUP($A16&amp;"*",各都道府県の状況!$A:$I,E$3,FALSE), "※5", ""))), "")</f>
        <v>106036</v>
      </c>
      <c r="F16" s="39">
        <f>IFERROR(INT(TRIM(SUBSTITUTE(VLOOKUP($A16&amp;"*",各都道府県の状況!$A:$I,F$3,FALSE), "※5", ""))), "")</f>
        <v>3923</v>
      </c>
      <c r="G16" s="39">
        <f>IFERROR(INT(TRIM(SUBSTITUTE(VLOOKUP($A16&amp;"*",各都道府県の状況!$A:$I,G$3,FALSE), "※5", ""))), "")</f>
        <v>73</v>
      </c>
      <c r="H16" s="39">
        <f>IFERROR(INT(TRIM(SUBSTITUTE(VLOOKUP($A16&amp;"*",各都道府県の状況!$A:$I,H$3,FALSE), "※5", ""))), "")</f>
        <v>326</v>
      </c>
      <c r="I16" s="39">
        <f>IFERROR(INT(TRIM(SUBSTITUTE(VLOOKUP($A16&amp;"*",各都道府県の状況!$A:$I,I$3,FALSE), "※5", ""))), "")</f>
        <v>12</v>
      </c>
    </row>
    <row r="17" spans="1:9" x14ac:dyDescent="0.55000000000000004">
      <c r="A17" s="24" t="s">
        <v>241</v>
      </c>
      <c r="B17" s="27">
        <f t="shared" si="0"/>
        <v>44116</v>
      </c>
      <c r="C17" s="19" t="s">
        <v>28</v>
      </c>
      <c r="D17" s="39">
        <f>IFERROR(INT(TRIM(SUBSTITUTE(VLOOKUP($A17&amp;"*",各都道府県の状況!$A:$I,D$3,FALSE), "※5", ""))), "")</f>
        <v>27793</v>
      </c>
      <c r="E17" s="39">
        <f>IFERROR(INT(TRIM(SUBSTITUTE(VLOOKUP($A17&amp;"*",各都道府県の状況!$A:$I,E$3,FALSE), "※5", ""))), "")</f>
        <v>510031</v>
      </c>
      <c r="F17" s="39">
        <f>IFERROR(INT(TRIM(SUBSTITUTE(VLOOKUP($A17&amp;"*",各都道府県の状況!$A:$I,F$3,FALSE), "※5", ""))), "")</f>
        <v>25358</v>
      </c>
      <c r="G17" s="39">
        <f>IFERROR(INT(TRIM(SUBSTITUTE(VLOOKUP($A17&amp;"*",各都道府県の状況!$A:$I,G$3,FALSE), "※5", ""))), "")</f>
        <v>421</v>
      </c>
      <c r="H17" s="39">
        <f>IFERROR(INT(TRIM(SUBSTITUTE(VLOOKUP($A17&amp;"*",各都道府県の状況!$A:$I,H$3,FALSE), "※5", ""))), "")</f>
        <v>2014</v>
      </c>
      <c r="I17" s="39">
        <f>IFERROR(INT(TRIM(SUBSTITUTE(VLOOKUP($A17&amp;"*",各都道府県の状況!$A:$I,I$3,FALSE), "※5", ""))), "")</f>
        <v>25</v>
      </c>
    </row>
    <row r="18" spans="1:9" x14ac:dyDescent="0.55000000000000004">
      <c r="A18" s="24" t="s">
        <v>242</v>
      </c>
      <c r="B18" s="27">
        <f t="shared" si="0"/>
        <v>44116</v>
      </c>
      <c r="C18" s="19" t="s">
        <v>29</v>
      </c>
      <c r="D18" s="39">
        <f>IFERROR(INT(TRIM(SUBSTITUTE(VLOOKUP($A18&amp;"*",各都道府県の状況!$A:$I,D$3,FALSE), "※5", ""))), "")</f>
        <v>7537</v>
      </c>
      <c r="E18" s="39">
        <f>IFERROR(INT(TRIM(SUBSTITUTE(VLOOKUP($A18&amp;"*",各都道府県の状況!$A:$I,E$3,FALSE), "※5", ""))), "")</f>
        <v>171238</v>
      </c>
      <c r="F18" s="39">
        <f>IFERROR(INT(TRIM(SUBSTITUTE(VLOOKUP($A18&amp;"*",各都道府県の状況!$A:$I,F$3,FALSE), "※5", ""))), "")</f>
        <v>6878</v>
      </c>
      <c r="G18" s="39">
        <f>IFERROR(INT(TRIM(SUBSTITUTE(VLOOKUP($A18&amp;"*",各都道府県の状況!$A:$I,G$3,FALSE), "※5", ""))), "")</f>
        <v>151</v>
      </c>
      <c r="H18" s="39">
        <f>IFERROR(INT(TRIM(SUBSTITUTE(VLOOKUP($A18&amp;"*",各都道府県の状況!$A:$I,H$3,FALSE), "※5", ""))), "")</f>
        <v>508</v>
      </c>
      <c r="I18" s="39">
        <f>IFERROR(INT(TRIM(SUBSTITUTE(VLOOKUP($A18&amp;"*",各都道府県の状況!$A:$I,I$3,FALSE), "※5", ""))), "")</f>
        <v>23</v>
      </c>
    </row>
    <row r="19" spans="1:9" x14ac:dyDescent="0.55000000000000004">
      <c r="A19" s="24" t="s">
        <v>243</v>
      </c>
      <c r="B19" s="27">
        <f t="shared" si="0"/>
        <v>44116</v>
      </c>
      <c r="C19" s="19" t="s">
        <v>61</v>
      </c>
      <c r="D19" s="39">
        <f>IFERROR(INT(TRIM(SUBSTITUTE(VLOOKUP($A19&amp;"*",各都道府県の状況!$A:$I,D$3,FALSE), "※5", ""))), "")</f>
        <v>179</v>
      </c>
      <c r="E19" s="39">
        <f>IFERROR(INT(TRIM(SUBSTITUTE(VLOOKUP($A19&amp;"*",各都道府県の状況!$A:$I,E$3,FALSE), "※5", ""))), "")</f>
        <v>16303</v>
      </c>
      <c r="F19" s="39">
        <f>IFERROR(INT(TRIM(SUBSTITUTE(VLOOKUP($A19&amp;"*",各都道府県の状況!$A:$I,F$3,FALSE), "※5", ""))), "")</f>
        <v>170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9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44116</v>
      </c>
      <c r="C20" s="19" t="s">
        <v>30</v>
      </c>
      <c r="D20" s="39">
        <f>IFERROR(INT(TRIM(SUBSTITUTE(VLOOKUP($A20&amp;"*",各都道府県の状況!$A:$I,D$3,FALSE), "※5", ""))), "")</f>
        <v>422</v>
      </c>
      <c r="E20" s="39">
        <f>IFERROR(INT(TRIM(SUBSTITUTE(VLOOKUP($A20&amp;"*",各都道府県の状況!$A:$I,E$3,FALSE), "※5", ""))), "")</f>
        <v>13428</v>
      </c>
      <c r="F20" s="39">
        <f>IFERROR(INT(TRIM(SUBSTITUTE(VLOOKUP($A20&amp;"*",各都道府県の状況!$A:$I,F$3,FALSE), "※5", ""))), "")</f>
        <v>392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4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44116</v>
      </c>
      <c r="C21" s="19" t="s">
        <v>31</v>
      </c>
      <c r="D21" s="39">
        <f>IFERROR(INT(TRIM(SUBSTITUTE(VLOOKUP($A21&amp;"*",各都道府県の状況!$A:$I,D$3,FALSE), "※5", ""))), "")</f>
        <v>780</v>
      </c>
      <c r="E21" s="39">
        <f>IFERROR(INT(TRIM(SUBSTITUTE(VLOOKUP($A21&amp;"*",各都道府県の状況!$A:$I,E$3,FALSE), "※5", ""))), "")</f>
        <v>14400</v>
      </c>
      <c r="F21" s="39">
        <f>IFERROR(INT(TRIM(SUBSTITUTE(VLOOKUP($A21&amp;"*",各都道府県の状況!$A:$I,F$3,FALSE), "※5", ""))), "")</f>
        <v>712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21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44116</v>
      </c>
      <c r="C22" s="19" t="s">
        <v>32</v>
      </c>
      <c r="D22" s="39">
        <f>IFERROR(INT(TRIM(SUBSTITUTE(VLOOKUP($A22&amp;"*",各都道府県の状況!$A:$I,D$3,FALSE), "※5", ""))), "")</f>
        <v>249</v>
      </c>
      <c r="E22" s="39">
        <f>IFERROR(INT(TRIM(SUBSTITUTE(VLOOKUP($A22&amp;"*",各都道府県の状況!$A:$I,E$3,FALSE), "※5", ""))), "")</f>
        <v>10203</v>
      </c>
      <c r="F22" s="39">
        <f>IFERROR(INT(TRIM(SUBSTITUTE(VLOOKUP($A22&amp;"*",各都道府県の状況!$A:$I,F$3,FALSE), "※5", ""))), "")</f>
        <v>234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4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44116</v>
      </c>
      <c r="C23" s="19" t="s">
        <v>33</v>
      </c>
      <c r="D23" s="39">
        <f>IFERROR(INT(TRIM(SUBSTITUTE(VLOOKUP($A23&amp;"*",各都道府県の状況!$A:$I,D$3,FALSE), "※5", ""))), "")</f>
        <v>197</v>
      </c>
      <c r="E23" s="39">
        <f>IFERROR(INT(TRIM(SUBSTITUTE(VLOOKUP($A23&amp;"*",各都道府県の状況!$A:$I,E$3,FALSE), "※5", ""))), "")</f>
        <v>11030</v>
      </c>
      <c r="F23" s="39">
        <f>IFERROR(INT(TRIM(SUBSTITUTE(VLOOKUP($A23&amp;"*",各都道府県の状況!$A:$I,F$3,FALSE), "※5", ""))), "")</f>
        <v>189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2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44116</v>
      </c>
      <c r="C24" s="19" t="s">
        <v>34</v>
      </c>
      <c r="D24" s="39">
        <f>IFERROR(INT(TRIM(SUBSTITUTE(VLOOKUP($A24&amp;"*",各都道府県の状況!$A:$I,D$3,FALSE), "※5", ""))), "")</f>
        <v>320</v>
      </c>
      <c r="E24" s="39">
        <f>IFERROR(INT(TRIM(SUBSTITUTE(VLOOKUP($A24&amp;"*",各都道府県の状況!$A:$I,E$3,FALSE), "※5", ""))), "")</f>
        <v>20176</v>
      </c>
      <c r="F24" s="39">
        <f>IFERROR(INT(TRIM(SUBSTITUTE(VLOOKUP($A24&amp;"*",各都道府県の状況!$A:$I,F$3,FALSE), "※5", ""))), "")</f>
        <v>310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9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44116</v>
      </c>
      <c r="C25" s="19" t="s">
        <v>35</v>
      </c>
      <c r="D25" s="39">
        <f>IFERROR(INT(TRIM(SUBSTITUTE(VLOOKUP($A25&amp;"*",各都道府県の状況!$A:$I,D$3,FALSE), "※5", ""))), "")</f>
        <v>635</v>
      </c>
      <c r="E25" s="39">
        <f>IFERROR(INT(TRIM(SUBSTITUTE(VLOOKUP($A25&amp;"*",各都道府県の状況!$A:$I,E$3,FALSE), "※5", ""))), "")</f>
        <v>24152</v>
      </c>
      <c r="F25" s="39">
        <f>IFERROR(INT(TRIM(SUBSTITUTE(VLOOKUP($A25&amp;"*",各都道府県の状況!$A:$I,F$3,FALSE), "※5", ""))), "")</f>
        <v>615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10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44116</v>
      </c>
      <c r="C26" s="19" t="s">
        <v>36</v>
      </c>
      <c r="D26" s="39">
        <f>IFERROR(INT(TRIM(SUBSTITUTE(VLOOKUP($A26&amp;"*",各都道府県の状況!$A:$I,D$3,FALSE), "※5", ""))), "")</f>
        <v>567</v>
      </c>
      <c r="E26" s="39">
        <f>IFERROR(INT(TRIM(SUBSTITUTE(VLOOKUP($A26&amp;"*",各都道府県の状況!$A:$I,E$3,FALSE), "※5", ""))), "")</f>
        <v>37686</v>
      </c>
      <c r="F26" s="39">
        <f>IFERROR(INT(TRIM(SUBSTITUTE(VLOOKUP($A26&amp;"*",各都道府県の状況!$A:$I,F$3,FALSE), "※5", ""))), "")</f>
        <v>552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13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44116</v>
      </c>
      <c r="C27" s="19" t="s">
        <v>37</v>
      </c>
      <c r="D27" s="39">
        <f>IFERROR(INT(TRIM(SUBSTITUTE(VLOOKUP($A27&amp;"*",各都道府県の状況!$A:$I,D$3,FALSE), "※5", ""))), "")</f>
        <v>5539</v>
      </c>
      <c r="E27" s="39">
        <f>IFERROR(INT(TRIM(SUBSTITUTE(VLOOKUP($A27&amp;"*",各都道府県の状況!$A:$I,E$3,FALSE), "※5", ""))), "")</f>
        <v>84673</v>
      </c>
      <c r="F27" s="39">
        <f>IFERROR(INT(TRIM(SUBSTITUTE(VLOOKUP($A27&amp;"*",各都道府県の状況!$A:$I,F$3,FALSE), "※5", ""))), "")</f>
        <v>5193</v>
      </c>
      <c r="G27" s="39">
        <f>IFERROR(INT(TRIM(SUBSTITUTE(VLOOKUP($A27&amp;"*",各都道府県の状況!$A:$I,G$3,FALSE), "※5", ""))), "")</f>
        <v>91</v>
      </c>
      <c r="H27" s="39">
        <f>IFERROR(INT(TRIM(SUBSTITUTE(VLOOKUP($A27&amp;"*",各都道府県の状況!$A:$I,H$3,FALSE), "※5", ""))), "")</f>
        <v>255</v>
      </c>
      <c r="I27" s="39">
        <f>IFERROR(INT(TRIM(SUBSTITUTE(VLOOKUP($A27&amp;"*",各都道府県の状況!$A:$I,I$3,FALSE), "※5", ""))), "")</f>
        <v>9</v>
      </c>
    </row>
    <row r="28" spans="1:9" x14ac:dyDescent="0.55000000000000004">
      <c r="A28" s="24" t="s">
        <v>252</v>
      </c>
      <c r="B28" s="26">
        <f t="shared" si="0"/>
        <v>44116</v>
      </c>
      <c r="C28" s="28" t="s">
        <v>38</v>
      </c>
      <c r="D28" s="39">
        <f>IFERROR(INT(TRIM(SUBSTITUTE(VLOOKUP($A28&amp;"*",各都道府県の状況!$A:$I,D$3,FALSE), "※5", ""))), "")</f>
        <v>538</v>
      </c>
      <c r="E28" s="39">
        <f>IFERROR(INT(TRIM(SUBSTITUTE(VLOOKUP($A28&amp;"*",各都道府県の状況!$A:$I,E$3,FALSE), "※5", ""))), "")</f>
        <v>14179</v>
      </c>
      <c r="F28" s="39">
        <f>IFERROR(INT(TRIM(SUBSTITUTE(VLOOKUP($A28&amp;"*",各都道府県の状況!$A:$I,F$3,FALSE), "※5", ""))), "")</f>
        <v>505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30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44116</v>
      </c>
      <c r="C29" s="19" t="s">
        <v>39</v>
      </c>
      <c r="D29" s="39">
        <f>IFERROR(INT(TRIM(SUBSTITUTE(VLOOKUP($A29&amp;"*",各都道府県の状況!$A:$I,D$3,FALSE), "※5", ""))), "")</f>
        <v>515</v>
      </c>
      <c r="E29" s="39">
        <f>IFERROR(INT(TRIM(SUBSTITUTE(VLOOKUP($A29&amp;"*",各都道府県の状況!$A:$I,E$3,FALSE), "※5", ""))), "")</f>
        <v>12916</v>
      </c>
      <c r="F29" s="39">
        <f>IFERROR(INT(TRIM(SUBSTITUTE(VLOOKUP($A29&amp;"*",各都道府県の状況!$A:$I,F$3,FALSE), "※5", ""))), "")</f>
        <v>491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16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44116</v>
      </c>
      <c r="C30" s="19" t="s">
        <v>40</v>
      </c>
      <c r="D30" s="39">
        <f>IFERROR(INT(TRIM(SUBSTITUTE(VLOOKUP($A30&amp;"*",各都道府県の状況!$A:$I,D$3,FALSE), "※5", ""))), "")</f>
        <v>1851</v>
      </c>
      <c r="E30" s="39">
        <f>IFERROR(INT(TRIM(SUBSTITUTE(VLOOKUP($A30&amp;"*",各都道府県の状況!$A:$I,E$3,FALSE), "※5", ""))), "")</f>
        <v>46473</v>
      </c>
      <c r="F30" s="39">
        <f>IFERROR(INT(TRIM(SUBSTITUTE(VLOOKUP($A30&amp;"*",各都道府県の状況!$A:$I,F$3,FALSE), "※5", ""))), "")</f>
        <v>1738</v>
      </c>
      <c r="G30" s="39">
        <f>IFERROR(INT(TRIM(SUBSTITUTE(VLOOKUP($A30&amp;"*",各都道府県の状況!$A:$I,G$3,FALSE), "※5", ""))), "")</f>
        <v>27</v>
      </c>
      <c r="H30" s="39">
        <f>IFERROR(INT(TRIM(SUBSTITUTE(VLOOKUP($A30&amp;"*",各都道府県の状況!$A:$I,H$3,FALSE), "※5", ""))), "")</f>
        <v>86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44116</v>
      </c>
      <c r="C31" s="19" t="s">
        <v>41</v>
      </c>
      <c r="D31" s="39">
        <f>IFERROR(INT(TRIM(SUBSTITUTE(VLOOKUP($A31&amp;"*",各都道府県の状況!$A:$I,D$3,FALSE), "※5", ""))), "")</f>
        <v>11180</v>
      </c>
      <c r="E31" s="39">
        <f>IFERROR(INT(TRIM(SUBSTITUTE(VLOOKUP($A31&amp;"*",各都道府県の状況!$A:$I,E$3,FALSE), "※5", ""))), "")</f>
        <v>202192</v>
      </c>
      <c r="F31" s="39">
        <f>IFERROR(INT(TRIM(SUBSTITUTE(VLOOKUP($A31&amp;"*",各都道府県の状況!$A:$I,F$3,FALSE), "※5", ""))), "")</f>
        <v>10520</v>
      </c>
      <c r="G31" s="39">
        <f>IFERROR(INT(TRIM(SUBSTITUTE(VLOOKUP($A31&amp;"*",各都道府県の状況!$A:$I,G$3,FALSE), "※5", ""))), "")</f>
        <v>224</v>
      </c>
      <c r="H31" s="39">
        <f>IFERROR(INT(TRIM(SUBSTITUTE(VLOOKUP($A31&amp;"*",各都道府県の状況!$A:$I,H$3,FALSE), "※5", ""))), "")</f>
        <v>423</v>
      </c>
      <c r="I31" s="39">
        <f>IFERROR(INT(TRIM(SUBSTITUTE(VLOOKUP($A31&amp;"*",各都道府県の状況!$A:$I,I$3,FALSE), "※5", ""))), "")</f>
        <v>22</v>
      </c>
    </row>
    <row r="32" spans="1:9" x14ac:dyDescent="0.55000000000000004">
      <c r="A32" s="24" t="s">
        <v>256</v>
      </c>
      <c r="B32" s="27">
        <f t="shared" si="0"/>
        <v>44116</v>
      </c>
      <c r="C32" s="19" t="s">
        <v>42</v>
      </c>
      <c r="D32" s="39">
        <f>IFERROR(INT(TRIM(SUBSTITUTE(VLOOKUP($A32&amp;"*",各都道府県の状況!$A:$I,D$3,FALSE), "※5", ""))), "")</f>
        <v>2905</v>
      </c>
      <c r="E32" s="39">
        <f>IFERROR(INT(TRIM(SUBSTITUTE(VLOOKUP($A32&amp;"*",各都道府県の状況!$A:$I,E$3,FALSE), "※5", ""))), "")</f>
        <v>61103</v>
      </c>
      <c r="F32" s="39">
        <f>IFERROR(INT(TRIM(SUBSTITUTE(VLOOKUP($A32&amp;"*",各都道府県の状況!$A:$I,F$3,FALSE), "※5", ""))), "")</f>
        <v>2713</v>
      </c>
      <c r="G32" s="39">
        <f>IFERROR(INT(TRIM(SUBSTITUTE(VLOOKUP($A32&amp;"*",各都道府県の状況!$A:$I,G$3,FALSE), "※5", ""))), "")</f>
        <v>59</v>
      </c>
      <c r="H32" s="39">
        <f>IFERROR(INT(TRIM(SUBSTITUTE(VLOOKUP($A32&amp;"*",各都道府県の状況!$A:$I,H$3,FALSE), "※5", ""))), "")</f>
        <v>133</v>
      </c>
      <c r="I32" s="39">
        <f>IFERROR(INT(TRIM(SUBSTITUTE(VLOOKUP($A32&amp;"*",各都道府県の状況!$A:$I,I$3,FALSE), "※5", ""))), "")</f>
        <v>11</v>
      </c>
    </row>
    <row r="33" spans="1:9" x14ac:dyDescent="0.55000000000000004">
      <c r="A33" s="24" t="s">
        <v>257</v>
      </c>
      <c r="B33" s="27">
        <f t="shared" si="0"/>
        <v>44116</v>
      </c>
      <c r="C33" s="19" t="s">
        <v>43</v>
      </c>
      <c r="D33" s="39">
        <f>IFERROR(INT(TRIM(SUBSTITUTE(VLOOKUP($A33&amp;"*",各都道府県の状況!$A:$I,D$3,FALSE), "※5", ""))), "")</f>
        <v>600</v>
      </c>
      <c r="E33" s="39">
        <f>IFERROR(INT(TRIM(SUBSTITUTE(VLOOKUP($A33&amp;"*",各都道府県の状況!$A:$I,E$3,FALSE), "※5", ""))), "")</f>
        <v>22343</v>
      </c>
      <c r="F33" s="39">
        <f>IFERROR(INT(TRIM(SUBSTITUTE(VLOOKUP($A33&amp;"*",各都道府県の状況!$A:$I,F$3,FALSE), "※5", ""))), "")</f>
        <v>565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26</v>
      </c>
      <c r="I33" s="39">
        <f>IFERROR(INT(TRIM(SUBSTITUTE(VLOOKUP($A33&amp;"*",各都道府県の状況!$A:$I,I$3,FALSE), "※5", ""))), "")</f>
        <v>1</v>
      </c>
    </row>
    <row r="34" spans="1:9" x14ac:dyDescent="0.55000000000000004">
      <c r="A34" s="24" t="s">
        <v>258</v>
      </c>
      <c r="B34" s="27">
        <f t="shared" si="0"/>
        <v>44116</v>
      </c>
      <c r="C34" s="19" t="s">
        <v>44</v>
      </c>
      <c r="D34" s="39">
        <f>IFERROR(INT(TRIM(SUBSTITUTE(VLOOKUP($A34&amp;"*",各都道府県の状況!$A:$I,D$3,FALSE), "※5", ""))), "")</f>
        <v>249</v>
      </c>
      <c r="E34" s="39">
        <f>IFERROR(INT(TRIM(SUBSTITUTE(VLOOKUP($A34&amp;"*",各都道府県の状況!$A:$I,E$3,FALSE), "※5", ""))), "")</f>
        <v>9755</v>
      </c>
      <c r="F34" s="39">
        <f>IFERROR(INT(TRIM(SUBSTITUTE(VLOOKUP($A34&amp;"*",各都道府県の状況!$A:$I,F$3,FALSE), "※5", ""))), "")</f>
        <v>235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7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44116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5535</v>
      </c>
      <c r="F35" s="39">
        <f>IFERROR(INT(TRIM(SUBSTITUTE(VLOOKUP($A35&amp;"*",各都道府県の状況!$A:$I,F$3,FALSE), "※5", ""))), "")</f>
        <v>34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2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44116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5932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44116</v>
      </c>
      <c r="C37" s="19" t="s">
        <v>47</v>
      </c>
      <c r="D37" s="39">
        <f>IFERROR(INT(TRIM(SUBSTITUTE(VLOOKUP($A37&amp;"*",各都道府県の状況!$A:$I,D$3,FALSE), "※5", ""))), "")</f>
        <v>163</v>
      </c>
      <c r="E37" s="39">
        <f>IFERROR(INT(TRIM(SUBSTITUTE(VLOOKUP($A37&amp;"*",各都道府県の状況!$A:$I,E$3,FALSE), "※5", ""))), "")</f>
        <v>8654</v>
      </c>
      <c r="F37" s="39">
        <f>IFERROR(INT(TRIM(SUBSTITUTE(VLOOKUP($A37&amp;"*",各都道府県の状況!$A:$I,F$3,FALSE), "※5", ""))), "")</f>
        <v>152</v>
      </c>
      <c r="G37" s="39">
        <f>IFERROR(INT(TRIM(SUBSTITUTE(VLOOKUP($A37&amp;"*",各都道府県の状況!$A:$I,G$3,FALSE), "※5", ""))), "")</f>
        <v>1</v>
      </c>
      <c r="H37" s="39">
        <f>IFERROR(INT(TRIM(SUBSTITUTE(VLOOKUP($A37&amp;"*",各都道府県の状況!$A:$I,H$3,FALSE), "※5", ""))), "")</f>
        <v>8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44116</v>
      </c>
      <c r="C38" s="19" t="s">
        <v>48</v>
      </c>
      <c r="D38" s="39">
        <f>IFERROR(INT(TRIM(SUBSTITUTE(VLOOKUP($A38&amp;"*",各都道府県の状況!$A:$I,D$3,FALSE), "※5", ""))), "")</f>
        <v>642</v>
      </c>
      <c r="E38" s="39">
        <f>IFERROR(INT(TRIM(SUBSTITUTE(VLOOKUP($A38&amp;"*",各都道府県の状況!$A:$I,E$3,FALSE), "※5", ""))), "")</f>
        <v>24559</v>
      </c>
      <c r="F38" s="39">
        <f>IFERROR(INT(TRIM(SUBSTITUTE(VLOOKUP($A38&amp;"*",各都道府県の状況!$A:$I,F$3,FALSE), "※5", ""))), "")</f>
        <v>569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57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44116</v>
      </c>
      <c r="C39" s="19" t="s">
        <v>49</v>
      </c>
      <c r="D39" s="39">
        <f>IFERROR(INT(TRIM(SUBSTITUTE(VLOOKUP($A39&amp;"*",各都道府県の状況!$A:$I,D$3,FALSE), "※5", ""))), "")</f>
        <v>209</v>
      </c>
      <c r="E39" s="39">
        <f>IFERROR(INT(TRIM(SUBSTITUTE(VLOOKUP($A39&amp;"*",各都道府県の状況!$A:$I,E$3,FALSE), "※5", ""))), "")</f>
        <v>10670</v>
      </c>
      <c r="F39" s="39">
        <f>IFERROR(INT(TRIM(SUBSTITUTE(VLOOKUP($A39&amp;"*",各都道府県の状況!$A:$I,F$3,FALSE), "※5", ""))), "")</f>
        <v>198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9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44116</v>
      </c>
      <c r="C40" s="19" t="s">
        <v>50</v>
      </c>
      <c r="D40" s="39">
        <f>IFERROR(INT(TRIM(SUBSTITUTE(VLOOKUP($A40&amp;"*",各都道府県の状況!$A:$I,D$3,FALSE), "※5", ""))), "")</f>
        <v>149</v>
      </c>
      <c r="E40" s="39">
        <f>IFERROR(INT(TRIM(SUBSTITUTE(VLOOKUP($A40&amp;"*",各都道府県の状況!$A:$I,E$3,FALSE), "※5", ""))), "")</f>
        <v>7096</v>
      </c>
      <c r="F40" s="39">
        <f>IFERROR(INT(TRIM(SUBSTITUTE(VLOOKUP($A40&amp;"*",各都道府県の状況!$A:$I,F$3,FALSE), "※5", ""))), "")</f>
        <v>131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0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44116</v>
      </c>
      <c r="C41" s="19" t="s">
        <v>51</v>
      </c>
      <c r="D41" s="39">
        <f>IFERROR(INT(TRIM(SUBSTITUTE(VLOOKUP($A41&amp;"*",各都道府県の状況!$A:$I,D$3,FALSE), "※5", ""))), "")</f>
        <v>94</v>
      </c>
      <c r="E41" s="39">
        <f>IFERROR(INT(TRIM(SUBSTITUTE(VLOOKUP($A41&amp;"*",各都道府県の状況!$A:$I,E$3,FALSE), "※5", ""))), "")</f>
        <v>11526</v>
      </c>
      <c r="F41" s="39">
        <f>IFERROR(INT(TRIM(SUBSTITUTE(VLOOKUP($A41&amp;"*",各都道府県の状況!$A:$I,F$3,FALSE), "※5", ""))), "")</f>
        <v>91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1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44116</v>
      </c>
      <c r="C42" s="19" t="s">
        <v>52</v>
      </c>
      <c r="D42" s="39">
        <f>IFERROR(INT(TRIM(SUBSTITUTE(VLOOKUP($A42&amp;"*",各都道府県の状況!$A:$I,D$3,FALSE), "※5", ""))), "")</f>
        <v>115</v>
      </c>
      <c r="E42" s="39">
        <f>IFERROR(INT(TRIM(SUBSTITUTE(VLOOKUP($A42&amp;"*",各都道府県の状況!$A:$I,E$3,FALSE), "※5", ""))), "")</f>
        <v>4189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44116</v>
      </c>
      <c r="C43" s="19" t="s">
        <v>169</v>
      </c>
      <c r="D43" s="39">
        <f>IFERROR(INT(TRIM(SUBSTITUTE(VLOOKUP($A43&amp;"*",各都道府県の状況!$A:$I,D$3,FALSE), "※5", ""))), "")</f>
        <v>139</v>
      </c>
      <c r="E43" s="39">
        <f>IFERROR(INT(TRIM(SUBSTITUTE(VLOOKUP($A43&amp;"*",各都道府県の状況!$A:$I,E$3,FALSE), "※5", ""))), "")</f>
        <v>3540</v>
      </c>
      <c r="F43" s="39">
        <f>IFERROR(INT(TRIM(SUBSTITUTE(VLOOKUP($A43&amp;"*",各都道府県の状況!$A:$I,F$3,FALSE), "※5", ""))), "")</f>
        <v>134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44116</v>
      </c>
      <c r="C44" s="19" t="s">
        <v>53</v>
      </c>
      <c r="D44" s="39">
        <f>IFERROR(INT(TRIM(SUBSTITUTE(VLOOKUP($A44&amp;"*",各都道府県の状況!$A:$I,D$3,FALSE), "※5", ""))), "")</f>
        <v>5105</v>
      </c>
      <c r="E44" s="39">
        <f>IFERROR(INT(TRIM(SUBSTITUTE(VLOOKUP($A44&amp;"*",各都道府県の状況!$A:$I,E$3,FALSE), "※5", ""))), "")</f>
        <v>144216</v>
      </c>
      <c r="F44" s="39">
        <f>IFERROR(INT(TRIM(SUBSTITUTE(VLOOKUP($A44&amp;"*",各都道府県の状況!$A:$I,F$3,FALSE), "※5", ""))), "")</f>
        <v>4937</v>
      </c>
      <c r="G44" s="39">
        <f>IFERROR(INT(TRIM(SUBSTITUTE(VLOOKUP($A44&amp;"*",各都道府県の状況!$A:$I,G$3,FALSE), "※5", ""))), "")</f>
        <v>99</v>
      </c>
      <c r="H44" s="39">
        <f>IFERROR(INT(TRIM(SUBSTITUTE(VLOOKUP($A44&amp;"*",各都道府県の状況!$A:$I,H$3,FALSE), "※5", ""))), "")</f>
        <v>69</v>
      </c>
      <c r="I44" s="39">
        <f>IFERROR(INT(TRIM(SUBSTITUTE(VLOOKUP($A44&amp;"*",各都道府県の状況!$A:$I,I$3,FALSE), "※5", ""))), "")</f>
        <v>6</v>
      </c>
    </row>
    <row r="45" spans="1:9" x14ac:dyDescent="0.55000000000000004">
      <c r="A45" s="24" t="s">
        <v>267</v>
      </c>
      <c r="B45" s="27">
        <f t="shared" si="0"/>
        <v>44116</v>
      </c>
      <c r="C45" s="19" t="s">
        <v>54</v>
      </c>
      <c r="D45" s="39">
        <f>IFERROR(INT(TRIM(SUBSTITUTE(VLOOKUP($A45&amp;"*",各都道府県の状況!$A:$I,D$3,FALSE), "※5", ""))), "")</f>
        <v>248</v>
      </c>
      <c r="E45" s="39">
        <f>IFERROR(INT(TRIM(SUBSTITUTE(VLOOKUP($A45&amp;"*",各都道府県の状況!$A:$I,E$3,FALSE), "※5", ""))), "")</f>
        <v>6296</v>
      </c>
      <c r="F45" s="39">
        <f>IFERROR(INT(TRIM(SUBSTITUTE(VLOOKUP($A45&amp;"*",各都道府県の状況!$A:$I,F$3,FALSE), "※5", ""))), "")</f>
        <v>248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2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44116</v>
      </c>
      <c r="C46" s="19" t="s">
        <v>55</v>
      </c>
      <c r="D46" s="39">
        <f>IFERROR(INT(TRIM(SUBSTITUTE(VLOOKUP($A46&amp;"*",各都道府県の状況!$A:$I,D$3,FALSE), "※5", ""))), "")</f>
        <v>241</v>
      </c>
      <c r="E46" s="39">
        <f>IFERROR(INT(TRIM(SUBSTITUTE(VLOOKUP($A46&amp;"*",各都道府県の状況!$A:$I,E$3,FALSE), "※5", ""))), "")</f>
        <v>19974</v>
      </c>
      <c r="F46" s="39">
        <f>IFERROR(INT(TRIM(SUBSTITUTE(VLOOKUP($A46&amp;"*",各都道府県の状況!$A:$I,F$3,FALSE), "※5", ""))), "")</f>
        <v>233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44116</v>
      </c>
      <c r="C47" s="19" t="s">
        <v>56</v>
      </c>
      <c r="D47" s="39">
        <f>IFERROR(INT(TRIM(SUBSTITUTE(VLOOKUP($A47&amp;"*",各都道府県の状況!$A:$I,D$3,FALSE), "※5", ""))), "")</f>
        <v>690</v>
      </c>
      <c r="E47" s="39">
        <f>IFERROR(INT(TRIM(SUBSTITUTE(VLOOKUP($A47&amp;"*",各都道府県の状況!$A:$I,E$3,FALSE), "※5", ""))), "")</f>
        <v>17694</v>
      </c>
      <c r="F47" s="39">
        <f>IFERROR(INT(TRIM(SUBSTITUTE(VLOOKUP($A47&amp;"*",各都道府県の状況!$A:$I,F$3,FALSE), "※5", ""))), "")</f>
        <v>590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70</v>
      </c>
      <c r="I47" s="39">
        <f>IFERROR(INT(TRIM(SUBSTITUTE(VLOOKUP($A47&amp;"*",各都道府県の状況!$A:$I,I$3,FALSE), "※5", ""))), "")</f>
        <v>1</v>
      </c>
    </row>
    <row r="48" spans="1:9" x14ac:dyDescent="0.55000000000000004">
      <c r="A48" s="24" t="s">
        <v>270</v>
      </c>
      <c r="B48" s="27">
        <f t="shared" si="0"/>
        <v>44116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18143</v>
      </c>
      <c r="F48" s="39">
        <f>IFERROR(INT(TRIM(SUBSTITUTE(VLOOKUP($A48&amp;"*",各都道府県の状況!$A:$I,F$3,FALSE), "※5", ""))), "")</f>
        <v>155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1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44116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8672</v>
      </c>
      <c r="F49" s="39">
        <f>IFERROR(INT(TRIM(SUBSTITUTE(VLOOKUP($A49&amp;"*",各都道府県の状況!$A:$I,F$3,FALSE), "※5", ""))), "")</f>
        <v>344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0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44116</v>
      </c>
      <c r="C50" s="19" t="s">
        <v>59</v>
      </c>
      <c r="D50" s="39">
        <f>IFERROR(INT(TRIM(SUBSTITUTE(VLOOKUP($A50&amp;"*",各都道府県の状況!$A:$I,D$3,FALSE), "※5", ""))), "")</f>
        <v>456</v>
      </c>
      <c r="E50" s="39">
        <f>IFERROR(INT(TRIM(SUBSTITUTE(VLOOKUP($A50&amp;"*",各都道府県の状況!$A:$I,E$3,FALSE), "※5", ""))), "")</f>
        <v>20585</v>
      </c>
      <c r="F50" s="39">
        <f>IFERROR(INT(TRIM(SUBSTITUTE(VLOOKUP($A50&amp;"*",各都道府県の状況!$A:$I,F$3,FALSE), "※5", ""))), "")</f>
        <v>428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27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44116</v>
      </c>
      <c r="C51" s="19" t="s">
        <v>60</v>
      </c>
      <c r="D51" s="39">
        <f>IFERROR(INT(TRIM(SUBSTITUTE(VLOOKUP($A51&amp;"*",各都道府県の状況!$A:$I,D$3,FALSE), "※5", ""))), "")</f>
        <v>2754</v>
      </c>
      <c r="E51" s="39">
        <f>IFERROR(INT(TRIM(SUBSTITUTE(VLOOKUP($A51&amp;"*",各都道府県の状況!$A:$I,E$3,FALSE), "※5", ""))), "")</f>
        <v>44764</v>
      </c>
      <c r="F51" s="39">
        <f>IFERROR(INT(TRIM(SUBSTITUTE(VLOOKUP($A51&amp;"*",各都道府県の状況!$A:$I,F$3,FALSE), "※5", ""))), "")</f>
        <v>2448</v>
      </c>
      <c r="G51" s="39">
        <f>IFERROR(INT(TRIM(SUBSTITUTE(VLOOKUP($A51&amp;"*",各都道府県の状況!$A:$I,G$3,FALSE), "※5", ""))), "")</f>
        <v>49</v>
      </c>
      <c r="H51" s="39">
        <f>IFERROR(INT(TRIM(SUBSTITUTE(VLOOKUP($A51&amp;"*",各都道府県の状況!$A:$I,H$3,FALSE), "※5", ""))), "")</f>
        <v>261</v>
      </c>
      <c r="I51" s="39">
        <f>IFERROR(INT(TRIM(SUBSTITUTE(VLOOKUP($A51&amp;"*",各都道府県の状況!$A:$I,I$3,FALSE), "※5", ""))), "")</f>
        <v>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9" t="s">
        <v>332</v>
      </c>
      <c r="C1" s="50"/>
      <c r="D1" s="50"/>
      <c r="E1" s="50"/>
      <c r="F1" s="50"/>
      <c r="G1" s="50"/>
      <c r="H1" s="50"/>
      <c r="I1" s="50"/>
    </row>
    <row r="2" spans="1:9" ht="28.5" customHeight="1" x14ac:dyDescent="0.55000000000000004">
      <c r="B2" s="51" t="s">
        <v>274</v>
      </c>
      <c r="C2" s="52"/>
      <c r="D2" s="52"/>
      <c r="E2" s="52"/>
      <c r="F2" s="52"/>
      <c r="G2" s="52"/>
      <c r="H2" s="52"/>
      <c r="I2" s="52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3" t="s">
        <v>279</v>
      </c>
      <c r="C4" s="61" t="s">
        <v>334</v>
      </c>
      <c r="D4" s="55" t="s">
        <v>335</v>
      </c>
      <c r="E4" s="57" t="s">
        <v>336</v>
      </c>
      <c r="F4" s="58"/>
      <c r="G4" s="59" t="s">
        <v>337</v>
      </c>
      <c r="H4" s="59" t="s">
        <v>338</v>
      </c>
      <c r="I4" s="34"/>
    </row>
    <row r="5" spans="1:9" ht="13.25" customHeight="1" x14ac:dyDescent="0.55000000000000004">
      <c r="B5" s="54"/>
      <c r="C5" s="62"/>
      <c r="D5" s="56"/>
      <c r="E5" s="63" t="s">
        <v>341</v>
      </c>
      <c r="F5" s="64" t="s">
        <v>339</v>
      </c>
      <c r="G5" s="60"/>
      <c r="H5" s="60"/>
      <c r="I5" s="34"/>
    </row>
    <row r="6" spans="1:9" ht="12" customHeight="1" x14ac:dyDescent="0.55000000000000004">
      <c r="A6" s="30" t="s">
        <v>230</v>
      </c>
      <c r="B6" s="35" t="s">
        <v>330</v>
      </c>
      <c r="C6" s="43">
        <v>2378</v>
      </c>
      <c r="D6" s="43">
        <v>65059</v>
      </c>
      <c r="E6" s="44">
        <v>221</v>
      </c>
      <c r="F6" s="44">
        <v>0</v>
      </c>
      <c r="G6" s="43">
        <v>2050</v>
      </c>
      <c r="H6" s="44">
        <v>107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44">
        <v>39</v>
      </c>
      <c r="D7" s="43">
        <v>2613</v>
      </c>
      <c r="E7" s="44">
        <v>2</v>
      </c>
      <c r="F7" s="44">
        <v>0</v>
      </c>
      <c r="G7" s="44">
        <v>36</v>
      </c>
      <c r="H7" s="44">
        <v>1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44">
        <v>24</v>
      </c>
      <c r="D8" s="43">
        <v>4676</v>
      </c>
      <c r="E8" s="44">
        <v>1</v>
      </c>
      <c r="F8" s="44">
        <v>0</v>
      </c>
      <c r="G8" s="44">
        <v>23</v>
      </c>
      <c r="H8" s="44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44">
        <v>486</v>
      </c>
      <c r="D9" s="43">
        <v>11525</v>
      </c>
      <c r="E9" s="44">
        <v>57</v>
      </c>
      <c r="F9" s="44">
        <v>1</v>
      </c>
      <c r="G9" s="44">
        <v>427</v>
      </c>
      <c r="H9" s="44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44">
        <v>59</v>
      </c>
      <c r="D10" s="43">
        <v>2336</v>
      </c>
      <c r="E10" s="44">
        <v>6</v>
      </c>
      <c r="F10" s="44">
        <v>0</v>
      </c>
      <c r="G10" s="44">
        <v>53</v>
      </c>
      <c r="H10" s="44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44">
        <v>81</v>
      </c>
      <c r="D11" s="43">
        <v>5294</v>
      </c>
      <c r="E11" s="44">
        <v>3</v>
      </c>
      <c r="F11" s="44">
        <v>0</v>
      </c>
      <c r="G11" s="44">
        <v>77</v>
      </c>
      <c r="H11" s="44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44">
        <v>317</v>
      </c>
      <c r="D12" s="43">
        <v>23132</v>
      </c>
      <c r="E12" s="44">
        <v>70</v>
      </c>
      <c r="F12" s="44">
        <v>3</v>
      </c>
      <c r="G12" s="44">
        <v>242</v>
      </c>
      <c r="H12" s="44">
        <v>5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44">
        <v>710</v>
      </c>
      <c r="D13" s="43">
        <v>12963</v>
      </c>
      <c r="E13" s="44">
        <v>49</v>
      </c>
      <c r="F13" s="44">
        <v>5</v>
      </c>
      <c r="G13" s="44">
        <v>644</v>
      </c>
      <c r="H13" s="44">
        <v>17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44">
        <v>444</v>
      </c>
      <c r="D14" s="43">
        <v>33493</v>
      </c>
      <c r="E14" s="44">
        <v>18</v>
      </c>
      <c r="F14" s="44">
        <v>0</v>
      </c>
      <c r="G14" s="44">
        <v>428</v>
      </c>
      <c r="H14" s="44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44">
        <v>761</v>
      </c>
      <c r="D15" s="43">
        <v>24875</v>
      </c>
      <c r="E15" s="44">
        <v>37</v>
      </c>
      <c r="F15" s="44">
        <v>5</v>
      </c>
      <c r="G15" s="44">
        <v>703</v>
      </c>
      <c r="H15" s="44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43">
        <v>5100</v>
      </c>
      <c r="D16" s="43">
        <v>155260</v>
      </c>
      <c r="E16" s="44">
        <v>373</v>
      </c>
      <c r="F16" s="44">
        <v>9</v>
      </c>
      <c r="G16" s="43">
        <v>4625</v>
      </c>
      <c r="H16" s="44">
        <v>102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43">
        <v>4322</v>
      </c>
      <c r="D17" s="43">
        <v>106036</v>
      </c>
      <c r="E17" s="44">
        <v>326</v>
      </c>
      <c r="F17" s="44">
        <v>12</v>
      </c>
      <c r="G17" s="43">
        <v>3923</v>
      </c>
      <c r="H17" s="44">
        <v>73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43">
        <v>27793</v>
      </c>
      <c r="D18" s="43">
        <v>510031</v>
      </c>
      <c r="E18" s="43">
        <v>2014</v>
      </c>
      <c r="F18" s="44">
        <v>25</v>
      </c>
      <c r="G18" s="43">
        <v>25358</v>
      </c>
      <c r="H18" s="44">
        <v>421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43">
        <v>7537</v>
      </c>
      <c r="D19" s="43">
        <v>171238</v>
      </c>
      <c r="E19" s="44">
        <v>508</v>
      </c>
      <c r="F19" s="44">
        <v>23</v>
      </c>
      <c r="G19" s="43">
        <v>6878</v>
      </c>
      <c r="H19" s="44">
        <v>151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44">
        <v>179</v>
      </c>
      <c r="D20" s="43">
        <v>16303</v>
      </c>
      <c r="E20" s="44">
        <v>9</v>
      </c>
      <c r="F20" s="44">
        <v>0</v>
      </c>
      <c r="G20" s="44">
        <v>170</v>
      </c>
      <c r="H20" s="44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44">
        <v>422</v>
      </c>
      <c r="D21" s="43">
        <v>13428</v>
      </c>
      <c r="E21" s="44">
        <v>4</v>
      </c>
      <c r="F21" s="44">
        <v>0</v>
      </c>
      <c r="G21" s="44">
        <v>392</v>
      </c>
      <c r="H21" s="44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44">
        <v>780</v>
      </c>
      <c r="D22" s="43">
        <v>14400</v>
      </c>
      <c r="E22" s="44">
        <v>21</v>
      </c>
      <c r="F22" s="44">
        <v>0</v>
      </c>
      <c r="G22" s="44">
        <v>712</v>
      </c>
      <c r="H22" s="44">
        <v>47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44">
        <v>249</v>
      </c>
      <c r="D23" s="43">
        <v>10203</v>
      </c>
      <c r="E23" s="44">
        <v>4</v>
      </c>
      <c r="F23" s="44">
        <v>0</v>
      </c>
      <c r="G23" s="44">
        <v>234</v>
      </c>
      <c r="H23" s="44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44">
        <v>197</v>
      </c>
      <c r="D24" s="43">
        <v>11030</v>
      </c>
      <c r="E24" s="44">
        <v>2</v>
      </c>
      <c r="F24" s="44">
        <v>1</v>
      </c>
      <c r="G24" s="44">
        <v>189</v>
      </c>
      <c r="H24" s="44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44">
        <v>320</v>
      </c>
      <c r="D25" s="43">
        <v>20176</v>
      </c>
      <c r="E25" s="44">
        <v>9</v>
      </c>
      <c r="F25" s="44">
        <v>0</v>
      </c>
      <c r="G25" s="44">
        <v>310</v>
      </c>
      <c r="H25" s="44">
        <v>1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44">
        <v>635</v>
      </c>
      <c r="D26" s="43">
        <v>24152</v>
      </c>
      <c r="E26" s="44">
        <v>10</v>
      </c>
      <c r="F26" s="44">
        <v>1</v>
      </c>
      <c r="G26" s="44">
        <v>615</v>
      </c>
      <c r="H26" s="44">
        <v>10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44">
        <v>567</v>
      </c>
      <c r="D27" s="43">
        <v>37686</v>
      </c>
      <c r="E27" s="44">
        <v>13</v>
      </c>
      <c r="F27" s="44">
        <v>0</v>
      </c>
      <c r="G27" s="44">
        <v>552</v>
      </c>
      <c r="H27" s="44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43">
        <v>5539</v>
      </c>
      <c r="D28" s="43">
        <v>84673</v>
      </c>
      <c r="E28" s="44">
        <v>255</v>
      </c>
      <c r="F28" s="44">
        <v>9</v>
      </c>
      <c r="G28" s="43">
        <v>5193</v>
      </c>
      <c r="H28" s="44">
        <v>91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44">
        <v>538</v>
      </c>
      <c r="D29" s="43">
        <v>14179</v>
      </c>
      <c r="E29" s="44">
        <v>30</v>
      </c>
      <c r="F29" s="44">
        <v>0</v>
      </c>
      <c r="G29" s="44">
        <v>505</v>
      </c>
      <c r="H29" s="44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44">
        <v>515</v>
      </c>
      <c r="D30" s="43">
        <v>12916</v>
      </c>
      <c r="E30" s="44">
        <v>16</v>
      </c>
      <c r="F30" s="44">
        <v>0</v>
      </c>
      <c r="G30" s="44">
        <v>491</v>
      </c>
      <c r="H30" s="44">
        <v>8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43">
        <v>1851</v>
      </c>
      <c r="D31" s="43">
        <v>46473</v>
      </c>
      <c r="E31" s="44">
        <v>86</v>
      </c>
      <c r="F31" s="44">
        <v>2</v>
      </c>
      <c r="G31" s="43">
        <v>1738</v>
      </c>
      <c r="H31" s="44">
        <v>27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43">
        <v>11180</v>
      </c>
      <c r="D32" s="43">
        <v>202192</v>
      </c>
      <c r="E32" s="44">
        <v>423</v>
      </c>
      <c r="F32" s="44">
        <v>22</v>
      </c>
      <c r="G32" s="43">
        <v>10520</v>
      </c>
      <c r="H32" s="44">
        <v>224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43">
        <v>2905</v>
      </c>
      <c r="D33" s="43">
        <v>61103</v>
      </c>
      <c r="E33" s="44">
        <v>133</v>
      </c>
      <c r="F33" s="44">
        <v>11</v>
      </c>
      <c r="G33" s="43">
        <v>2713</v>
      </c>
      <c r="H33" s="44">
        <v>59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44">
        <v>600</v>
      </c>
      <c r="D34" s="43">
        <v>22343</v>
      </c>
      <c r="E34" s="44">
        <v>26</v>
      </c>
      <c r="F34" s="44">
        <v>1</v>
      </c>
      <c r="G34" s="44">
        <v>565</v>
      </c>
      <c r="H34" s="44">
        <v>9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44">
        <v>249</v>
      </c>
      <c r="D35" s="43">
        <v>9755</v>
      </c>
      <c r="E35" s="44">
        <v>7</v>
      </c>
      <c r="F35" s="44">
        <v>0</v>
      </c>
      <c r="G35" s="44">
        <v>235</v>
      </c>
      <c r="H35" s="44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44">
        <v>36</v>
      </c>
      <c r="D36" s="43">
        <v>5535</v>
      </c>
      <c r="E36" s="44">
        <v>2</v>
      </c>
      <c r="F36" s="44">
        <v>0</v>
      </c>
      <c r="G36" s="44">
        <v>34</v>
      </c>
      <c r="H36" s="44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44">
        <v>140</v>
      </c>
      <c r="D37" s="43">
        <v>5932</v>
      </c>
      <c r="E37" s="44">
        <v>0</v>
      </c>
      <c r="F37" s="44">
        <v>0</v>
      </c>
      <c r="G37" s="44">
        <v>140</v>
      </c>
      <c r="H37" s="44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44">
        <v>163</v>
      </c>
      <c r="D38" s="43">
        <v>8654</v>
      </c>
      <c r="E38" s="44">
        <v>8</v>
      </c>
      <c r="F38" s="44">
        <v>3</v>
      </c>
      <c r="G38" s="44">
        <v>152</v>
      </c>
      <c r="H38" s="44">
        <v>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44">
        <v>642</v>
      </c>
      <c r="D39" s="43">
        <v>24559</v>
      </c>
      <c r="E39" s="44">
        <v>57</v>
      </c>
      <c r="F39" s="44">
        <v>1</v>
      </c>
      <c r="G39" s="44">
        <v>569</v>
      </c>
      <c r="H39" s="44">
        <v>3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44">
        <v>209</v>
      </c>
      <c r="D40" s="43">
        <v>10670</v>
      </c>
      <c r="E40" s="44">
        <v>9</v>
      </c>
      <c r="F40" s="44">
        <v>1</v>
      </c>
      <c r="G40" s="44">
        <v>198</v>
      </c>
      <c r="H40" s="44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44">
        <v>149</v>
      </c>
      <c r="D41" s="43">
        <v>7096</v>
      </c>
      <c r="E41" s="44">
        <v>0</v>
      </c>
      <c r="F41" s="44">
        <v>0</v>
      </c>
      <c r="G41" s="44">
        <v>131</v>
      </c>
      <c r="H41" s="44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44">
        <v>94</v>
      </c>
      <c r="D42" s="43">
        <v>11526</v>
      </c>
      <c r="E42" s="44">
        <v>1</v>
      </c>
      <c r="F42" s="44">
        <v>0</v>
      </c>
      <c r="G42" s="44">
        <v>91</v>
      </c>
      <c r="H42" s="44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44">
        <v>115</v>
      </c>
      <c r="D43" s="43">
        <v>4189</v>
      </c>
      <c r="E43" s="44">
        <v>1</v>
      </c>
      <c r="F43" s="44">
        <v>0</v>
      </c>
      <c r="G43" s="44">
        <v>108</v>
      </c>
      <c r="H43" s="44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44">
        <v>139</v>
      </c>
      <c r="D44" s="43">
        <v>3540</v>
      </c>
      <c r="E44" s="44">
        <v>1</v>
      </c>
      <c r="F44" s="44">
        <v>0</v>
      </c>
      <c r="G44" s="44">
        <v>134</v>
      </c>
      <c r="H44" s="44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43">
        <v>5105</v>
      </c>
      <c r="D45" s="43">
        <v>144216</v>
      </c>
      <c r="E45" s="44">
        <v>69</v>
      </c>
      <c r="F45" s="44">
        <v>6</v>
      </c>
      <c r="G45" s="43">
        <v>4937</v>
      </c>
      <c r="H45" s="44">
        <v>99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44">
        <v>248</v>
      </c>
      <c r="D46" s="43">
        <v>6296</v>
      </c>
      <c r="E46" s="44">
        <v>2</v>
      </c>
      <c r="F46" s="44">
        <v>0</v>
      </c>
      <c r="G46" s="44">
        <v>248</v>
      </c>
      <c r="H46" s="44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44">
        <v>241</v>
      </c>
      <c r="D47" s="43">
        <v>19974</v>
      </c>
      <c r="E47" s="44">
        <v>3</v>
      </c>
      <c r="F47" s="44">
        <v>0</v>
      </c>
      <c r="G47" s="44">
        <v>233</v>
      </c>
      <c r="H47" s="44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44">
        <v>690</v>
      </c>
      <c r="D48" s="43">
        <v>17694</v>
      </c>
      <c r="E48" s="44">
        <v>70</v>
      </c>
      <c r="F48" s="44">
        <v>1</v>
      </c>
      <c r="G48" s="44">
        <v>590</v>
      </c>
      <c r="H48" s="44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44">
        <v>158</v>
      </c>
      <c r="D49" s="43">
        <v>18143</v>
      </c>
      <c r="E49" s="44">
        <v>1</v>
      </c>
      <c r="F49" s="44">
        <v>0</v>
      </c>
      <c r="G49" s="44">
        <v>155</v>
      </c>
      <c r="H49" s="44">
        <v>2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44">
        <v>344</v>
      </c>
      <c r="D50" s="43">
        <v>8672</v>
      </c>
      <c r="E50" s="44">
        <v>0</v>
      </c>
      <c r="F50" s="44">
        <v>0</v>
      </c>
      <c r="G50" s="44">
        <v>344</v>
      </c>
      <c r="H50" s="44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44">
        <v>456</v>
      </c>
      <c r="D51" s="43">
        <v>20585</v>
      </c>
      <c r="E51" s="44">
        <v>27</v>
      </c>
      <c r="F51" s="44">
        <v>0</v>
      </c>
      <c r="G51" s="44">
        <v>428</v>
      </c>
      <c r="H51" s="44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43">
        <v>2754</v>
      </c>
      <c r="D52" s="43">
        <v>44764</v>
      </c>
      <c r="E52" s="44">
        <v>261</v>
      </c>
      <c r="F52" s="44">
        <v>6</v>
      </c>
      <c r="G52" s="43">
        <v>2448</v>
      </c>
      <c r="H52" s="44">
        <v>49</v>
      </c>
      <c r="I52" s="42"/>
    </row>
    <row r="53" spans="1:9" ht="12" customHeight="1" x14ac:dyDescent="0.55000000000000004">
      <c r="B53" s="37" t="s">
        <v>326</v>
      </c>
      <c r="C53" s="44">
        <v>149</v>
      </c>
      <c r="D53" s="45" t="s">
        <v>340</v>
      </c>
      <c r="E53" s="44">
        <v>0</v>
      </c>
      <c r="F53" s="45" t="s">
        <v>340</v>
      </c>
      <c r="G53" s="44">
        <v>149</v>
      </c>
      <c r="H53" s="45" t="s">
        <v>340</v>
      </c>
      <c r="I53" s="42"/>
    </row>
    <row r="54" spans="1:9" ht="12" customHeight="1" x14ac:dyDescent="0.55000000000000004">
      <c r="B54" s="36" t="s">
        <v>327</v>
      </c>
      <c r="C54" s="43">
        <v>88609</v>
      </c>
      <c r="D54" s="43">
        <v>2091588</v>
      </c>
      <c r="E54" s="43">
        <v>5245</v>
      </c>
      <c r="F54" s="44">
        <v>148</v>
      </c>
      <c r="G54" s="43">
        <v>81690</v>
      </c>
      <c r="H54" s="43">
        <v>1633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2020-10-13T15:16:13Z</dcterms:modified>
</cp:coreProperties>
</file>