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D2C72A2E-E02C-442F-BE53-1607CC444E07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<sst xmlns="http://schemas.openxmlformats.org/spreadsheetml/2006/main" count="15659" uniqueCount="343">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</sst>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center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23"/>
  <sheetViews>
    <sheetView zoomScaleNormal="100" workbookViewId="0">
      <pane xSplit="1" ySplit="1" topLeftCell="B615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368" sqref="A836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367"/>
  <sheetViews>
    <sheetView workbookViewId="0">
      <pane xSplit="1" ySplit="1" topLeftCell="B8362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368" sqref="A836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44086</v>
      </c>
      <c r="B3" s="7" t="s">
        <v>6</v>
      </c>
      <c r="C3" s="7">
        <f>IF(C13="", "", C13)</f>
        <v>73694</v>
      </c>
      <c r="D3" s="7">
        <f>IF(B13="", "", B13)</f>
        <v>1519398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6684</v>
      </c>
      <c r="I3" s="7" t="str">
        <f>IF(I13="", "", I13)</f>
        <v/>
      </c>
      <c r="J3" s="7">
        <f t="shared" ref="J3:L3" si="1">IF(J13="", "", J13)</f>
        <v>190</v>
      </c>
      <c r="K3" s="7" t="str">
        <f t="shared" si="1"/>
        <v/>
      </c>
      <c r="L3" s="7" t="str">
        <f t="shared" si="1"/>
        <v/>
      </c>
      <c r="M3" s="7">
        <f>IF(N13="", "", N13)</f>
        <v>65561</v>
      </c>
      <c r="N3" s="7">
        <f>IF(O13="", "", O13)</f>
        <v>1422</v>
      </c>
    </row>
    <row r="4" spans="1:15" x14ac:dyDescent="0.55000000000000004">
      <c r="A4" s="6">
        <f t="shared" ref="A4:A5" si="2">DATE($B$9, $C$9, $D$9)</f>
        <v>44086</v>
      </c>
      <c r="B4" s="7" t="s">
        <v>7</v>
      </c>
      <c r="C4" s="7">
        <f t="shared" ref="C4:C5" si="3">IF(C14="", "", C14)</f>
        <v>835</v>
      </c>
      <c r="D4" s="7">
        <f t="shared" ref="D4:D5" si="4">IF(B14="", "", B14)</f>
        <v>183507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12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1519398</v>
      </c>
      <c r="C13" s="9">
        <v>73694</v>
      </c>
      <c r="D13" s="8"/>
      <c r="E13" s="8"/>
      <c r="F13" s="8"/>
      <c r="G13" s="8"/>
      <c r="H13" s="9">
        <v>6684</v>
      </c>
      <c r="I13" s="8"/>
      <c r="J13" s="9">
        <v>190</v>
      </c>
      <c r="K13" s="8"/>
      <c r="L13" s="8"/>
      <c r="M13" s="31">
        <f>F13</f>
        <v>0</v>
      </c>
      <c r="N13" s="9">
        <v>65561</v>
      </c>
      <c r="O13" s="9">
        <v>1422</v>
      </c>
    </row>
    <row r="14" spans="1:15" x14ac:dyDescent="0.55000000000000004">
      <c r="A14" s="7" t="s">
        <v>64</v>
      </c>
      <c r="B14" s="9">
        <v>183507</v>
      </c>
      <c r="C14" s="9">
        <v>835</v>
      </c>
      <c r="D14" s="8"/>
      <c r="E14" s="8"/>
      <c r="F14" s="8"/>
      <c r="G14" s="8"/>
      <c r="H14" s="9">
        <v>130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1703734</v>
      </c>
      <c r="C16" s="7">
        <f t="shared" ref="C16:O16" si="13">SUM(C13:C15)</f>
        <v>74544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6814</v>
      </c>
      <c r="I16" s="7">
        <f t="shared" si="13"/>
        <v>0</v>
      </c>
      <c r="J16" s="7">
        <f t="shared" si="13"/>
        <v>190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66280</v>
      </c>
      <c r="O16" s="7">
        <f t="shared" si="13"/>
        <v>1423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11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44085</v>
      </c>
      <c r="C5" s="28" t="s">
        <v>17</v>
      </c>
      <c r="D5" s="39">
        <f>IFERROR(INT(TRIM(SUBSTITUTE(VLOOKUP($A5&amp;"*",各都道府県の状況!$A:$I,D$3,FALSE), "※5", ""))), "")</f>
        <v>1860</v>
      </c>
      <c r="E5" s="39">
        <f>IFERROR(INT(TRIM(SUBSTITUTE(VLOOKUP($A5&amp;"*",各都道府県の状況!$A:$I,E$3,FALSE), "※5", ""))), "")</f>
        <v>48825</v>
      </c>
      <c r="F5" s="39">
        <f>IFERROR(INT(TRIM(SUBSTITUTE(VLOOKUP($A5&amp;"*",各都道府県の状況!$A:$I,F$3,FALSE), "※5", ""))), "")</f>
        <v>1679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75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44085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2206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44085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3610</v>
      </c>
      <c r="F7" s="39">
        <f>IFERROR(INT(TRIM(SUBSTITUTE(VLOOKUP($A7&amp;"*",各都道府県の状況!$A:$I,F$3,FALSE), "※5", ""))), "")</f>
        <v>19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44085</v>
      </c>
      <c r="C8" s="19" t="s">
        <v>20</v>
      </c>
      <c r="D8" s="39">
        <f>IFERROR(INT(TRIM(SUBSTITUTE(VLOOKUP($A8&amp;"*",各都道府県の状況!$A:$I,D$3,FALSE), "※5", ""))), "")</f>
        <v>275</v>
      </c>
      <c r="E8" s="39">
        <f>IFERROR(INT(TRIM(SUBSTITUTE(VLOOKUP($A8&amp;"*",各都道府県の状況!$A:$I,E$3,FALSE), "※5", ""))), "")</f>
        <v>8697</v>
      </c>
      <c r="F8" s="39">
        <f>IFERROR(INT(TRIM(SUBSTITUTE(VLOOKUP($A8&amp;"*",各都道府県の状況!$A:$I,F$3,FALSE), "※5", ""))), "")</f>
        <v>211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44085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1855</v>
      </c>
      <c r="F9" s="39">
        <f>IFERROR(INT(TRIM(SUBSTITUTE(VLOOKUP($A9&amp;"*",各都道府県の状況!$A:$I,F$3,FALSE), "※5", ""))), "")</f>
        <v>49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44085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3144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44085</v>
      </c>
      <c r="C11" s="19" t="s">
        <v>62</v>
      </c>
      <c r="D11" s="39">
        <f>IFERROR(INT(TRIM(SUBSTITUTE(VLOOKUP($A11&amp;"*",各都道府県の状況!$A:$I,D$3,FALSE), "※5", ""))), "")</f>
        <v>200</v>
      </c>
      <c r="E11" s="39">
        <f>IFERROR(INT(TRIM(SUBSTITUTE(VLOOKUP($A11&amp;"*",各都道府県の状況!$A:$I,E$3,FALSE), "※5", ""))), "")</f>
        <v>16678</v>
      </c>
      <c r="F11" s="39">
        <f>IFERROR(INT(TRIM(SUBSTITUTE(VLOOKUP($A11&amp;"*",各都道府県の状況!$A:$I,F$3,FALSE), "※5", ""))), "")</f>
        <v>149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51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44085</v>
      </c>
      <c r="C12" s="19" t="s">
        <v>23</v>
      </c>
      <c r="D12" s="39">
        <f>IFERROR(INT(TRIM(SUBSTITUTE(VLOOKUP($A12&amp;"*",各都道府県の状況!$A:$I,D$3,FALSE), "※5", ""))), "")</f>
        <v>606</v>
      </c>
      <c r="E12" s="39">
        <f>IFERROR(INT(TRIM(SUBSTITUTE(VLOOKUP($A12&amp;"*",各都道府県の状況!$A:$I,E$3,FALSE), "※5", ""))), "")</f>
        <v>11550</v>
      </c>
      <c r="F12" s="39">
        <f>IFERROR(INT(TRIM(SUBSTITUTE(VLOOKUP($A12&amp;"*",各都道府県の状況!$A:$I,F$3,FALSE), "※5", ""))), "")</f>
        <v>534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58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44085</v>
      </c>
      <c r="C13" s="19" t="s">
        <v>24</v>
      </c>
      <c r="D13" s="39">
        <f>IFERROR(INT(TRIM(SUBSTITUTE(VLOOKUP($A13&amp;"*",各都道府県の状況!$A:$I,D$3,FALSE), "※5", ""))), "")</f>
        <v>328</v>
      </c>
      <c r="E13" s="39">
        <f>IFERROR(INT(TRIM(SUBSTITUTE(VLOOKUP($A13&amp;"*",各都道府県の状況!$A:$I,E$3,FALSE), "※5", ""))), "")</f>
        <v>25401</v>
      </c>
      <c r="F13" s="39">
        <f>IFERROR(INT(TRIM(SUBSTITUTE(VLOOKUP($A13&amp;"*",各都道府県の状況!$A:$I,F$3,FALSE), "※5", ""))), "")</f>
        <v>302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44085</v>
      </c>
      <c r="C14" s="19" t="s">
        <v>25</v>
      </c>
      <c r="D14" s="39">
        <f>IFERROR(INT(TRIM(SUBSTITUTE(VLOOKUP($A14&amp;"*",各都道府県の状況!$A:$I,D$3,FALSE), "※5", ""))), "")</f>
        <v>517</v>
      </c>
      <c r="E14" s="39">
        <f>IFERROR(INT(TRIM(SUBSTITUTE(VLOOKUP($A14&amp;"*",各都道府県の状況!$A:$I,E$3,FALSE), "※5", ""))), "")</f>
        <v>16854</v>
      </c>
      <c r="F14" s="39">
        <f>IFERROR(INT(TRIM(SUBSTITUTE(VLOOKUP($A14&amp;"*",各都道府県の状況!$A:$I,F$3,FALSE), "※5", ""))), "")</f>
        <v>425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44085</v>
      </c>
      <c r="C15" s="19" t="s">
        <v>26</v>
      </c>
      <c r="D15" s="39">
        <f>IFERROR(INT(TRIM(SUBSTITUTE(VLOOKUP($A15&amp;"*",各都道府県の状況!$A:$I,D$3,FALSE), "※5", ""))), "")</f>
        <v>4227</v>
      </c>
      <c r="E15" s="39">
        <f>IFERROR(INT(TRIM(SUBSTITUTE(VLOOKUP($A15&amp;"*",各都道府県の状況!$A:$I,E$3,FALSE), "※5", ""))), "")</f>
        <v>123181</v>
      </c>
      <c r="F15" s="39">
        <f>IFERROR(INT(TRIM(SUBSTITUTE(VLOOKUP($A15&amp;"*",各都道府県の状況!$A:$I,F$3,FALSE), "※5", ""))), "")</f>
        <v>3835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295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44085</v>
      </c>
      <c r="C16" s="19" t="s">
        <v>27</v>
      </c>
      <c r="D16" s="39">
        <f>IFERROR(INT(TRIM(SUBSTITUTE(VLOOKUP($A16&amp;"*",各都道府県の状況!$A:$I,D$3,FALSE), "※5", ""))), "")</f>
        <v>3339</v>
      </c>
      <c r="E16" s="39">
        <f>IFERROR(INT(TRIM(SUBSTITUTE(VLOOKUP($A16&amp;"*",各都道府県の状況!$A:$I,E$3,FALSE), "※5", ""))), "")</f>
        <v>65505</v>
      </c>
      <c r="F16" s="39">
        <f>IFERROR(INT(TRIM(SUBSTITUTE(VLOOKUP($A16&amp;"*",各都道府県の状況!$A:$I,F$3,FALSE), "※5", ""))), "")</f>
        <v>2989</v>
      </c>
      <c r="G16" s="39">
        <f>IFERROR(INT(TRIM(SUBSTITUTE(VLOOKUP($A16&amp;"*",各都道府県の状況!$A:$I,G$3,FALSE), "※5", ""))), "")</f>
        <v>66</v>
      </c>
      <c r="H16" s="39">
        <f>IFERROR(INT(TRIM(SUBSTITUTE(VLOOKUP($A16&amp;"*",各都道府県の状況!$A:$I,H$3,FALSE), "※5", ""))), "")</f>
        <v>284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44085</v>
      </c>
      <c r="C17" s="19" t="s">
        <v>28</v>
      </c>
      <c r="D17" s="39">
        <f>IFERROR(INT(TRIM(SUBSTITUTE(VLOOKUP($A17&amp;"*",各都道府県の状況!$A:$I,D$3,FALSE), "※5", ""))), "")</f>
        <v>22631</v>
      </c>
      <c r="E17" s="39">
        <f>IFERROR(INT(TRIM(SUBSTITUTE(VLOOKUP($A17&amp;"*",各都道府県の状況!$A:$I,E$3,FALSE), "※5", ""))), "")</f>
        <v>377119</v>
      </c>
      <c r="F17" s="39">
        <f>IFERROR(INT(TRIM(SUBSTITUTE(VLOOKUP($A17&amp;"*",各都道府県の状況!$A:$I,F$3,FALSE), "※5", ""))), "")</f>
        <v>20019</v>
      </c>
      <c r="G17" s="39">
        <f>IFERROR(INT(TRIM(SUBSTITUTE(VLOOKUP($A17&amp;"*",各都道府県の状況!$A:$I,G$3,FALSE), "※5", ""))), "")</f>
        <v>380</v>
      </c>
      <c r="H17" s="39">
        <f>IFERROR(INT(TRIM(SUBSTITUTE(VLOOKUP($A17&amp;"*",各都道府県の状況!$A:$I,H$3,FALSE), "※5", ""))), "")</f>
        <v>2232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44085</v>
      </c>
      <c r="C18" s="19" t="s">
        <v>29</v>
      </c>
      <c r="D18" s="39">
        <f>IFERROR(INT(TRIM(SUBSTITUTE(VLOOKUP($A18&amp;"*",各都道府県の状況!$A:$I,D$3,FALSE), "※5", ""))), "")</f>
        <v>5823</v>
      </c>
      <c r="E18" s="39">
        <f>IFERROR(INT(TRIM(SUBSTITUTE(VLOOKUP($A18&amp;"*",各都道府県の状況!$A:$I,E$3,FALSE), "※5", ""))), "")</f>
        <v>128296</v>
      </c>
      <c r="F18" s="39">
        <f>IFERROR(INT(TRIM(SUBSTITUTE(VLOOKUP($A18&amp;"*",各都道府県の状況!$A:$I,F$3,FALSE), "※5", ""))), "")</f>
        <v>5021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676</v>
      </c>
      <c r="I18" s="39">
        <f>IFERROR(INT(TRIM(SUBSTITUTE(VLOOKUP($A18&amp;"*",各都道府県の状況!$A:$I,I$3,FALSE), "※5", ""))), "")</f>
        <v>32</v>
      </c>
    </row>
    <row r="19" spans="1:9" x14ac:dyDescent="0.55000000000000004">
      <c r="A19" s="24" t="s">
        <v>243</v>
      </c>
      <c r="B19" s="27">
        <f t="shared" si="0"/>
        <v>44085</v>
      </c>
      <c r="C19" s="19" t="s">
        <v>61</v>
      </c>
      <c r="D19" s="39">
        <f>IFERROR(INT(TRIM(SUBSTITUTE(VLOOKUP($A19&amp;"*",各都道府県の状況!$A:$I,D$3,FALSE), "※5", ""))), "")</f>
        <v>147</v>
      </c>
      <c r="E19" s="39">
        <f>IFERROR(INT(TRIM(SUBSTITUTE(VLOOKUP($A19&amp;"*",各都道府県の状況!$A:$I,E$3,FALSE), "※5", ""))), "")</f>
        <v>13774</v>
      </c>
      <c r="F19" s="39">
        <f>IFERROR(INT(TRIM(SUBSTITUTE(VLOOKUP($A19&amp;"*",各都道府県の状況!$A:$I,F$3,FALSE), "※5", ""))), "")</f>
        <v>141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44085</v>
      </c>
      <c r="C20" s="19" t="s">
        <v>30</v>
      </c>
      <c r="D20" s="39">
        <f>IFERROR(INT(TRIM(SUBSTITUTE(VLOOKUP($A20&amp;"*",各都道府県の状況!$A:$I,D$3,FALSE), "※5", ""))), "")</f>
        <v>408</v>
      </c>
      <c r="E20" s="39">
        <f>IFERROR(INT(TRIM(SUBSTITUTE(VLOOKUP($A20&amp;"*",各都道府県の状況!$A:$I,E$3,FALSE), "※5", ""))), "")</f>
        <v>10832</v>
      </c>
      <c r="F20" s="39">
        <f>IFERROR(INT(TRIM(SUBSTITUTE(VLOOKUP($A20&amp;"*",各都道府県の状況!$A:$I,F$3,FALSE), "※5", ""))), "")</f>
        <v>364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44085</v>
      </c>
      <c r="C21" s="19" t="s">
        <v>31</v>
      </c>
      <c r="D21" s="39">
        <f>IFERROR(INT(TRIM(SUBSTITUTE(VLOOKUP($A21&amp;"*",各都道府県の状況!$A:$I,D$3,FALSE), "※5", ""))), "")</f>
        <v>724</v>
      </c>
      <c r="E21" s="39">
        <f>IFERROR(INT(TRIM(SUBSTITUTE(VLOOKUP($A21&amp;"*",各都道府県の状況!$A:$I,E$3,FALSE), "※5", ""))), "")</f>
        <v>10349</v>
      </c>
      <c r="F21" s="39">
        <f>IFERROR(INT(TRIM(SUBSTITUTE(VLOOKUP($A21&amp;"*",各都道府県の状況!$A:$I,F$3,FALSE), "※5", ""))), "")</f>
        <v>595</v>
      </c>
      <c r="G21" s="39">
        <f>IFERROR(INT(TRIM(SUBSTITUTE(VLOOKUP($A21&amp;"*",各都道府県の状況!$A:$I,G$3,FALSE), "※5", ""))), "")</f>
        <v>42</v>
      </c>
      <c r="H21" s="39">
        <f>IFERROR(INT(TRIM(SUBSTITUTE(VLOOKUP($A21&amp;"*",各都道府県の状況!$A:$I,H$3,FALSE), "※5", ""))), "")</f>
        <v>87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44085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9155</v>
      </c>
      <c r="F22" s="39">
        <f>IFERROR(INT(TRIM(SUBSTITUTE(VLOOKUP($A22&amp;"*",各都道府県の状況!$A:$I,F$3,FALSE), "※5", ""))), "")</f>
        <v>184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50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44085</v>
      </c>
      <c r="C23" s="19" t="s">
        <v>33</v>
      </c>
      <c r="D23" s="39">
        <f>IFERROR(INT(TRIM(SUBSTITUTE(VLOOKUP($A23&amp;"*",各都道府県の状況!$A:$I,D$3,FALSE), "※5", ""))), "")</f>
        <v>179</v>
      </c>
      <c r="E23" s="39">
        <f>IFERROR(INT(TRIM(SUBSTITUTE(VLOOKUP($A23&amp;"*",各都道府県の状況!$A:$I,E$3,FALSE), "※5", ""))), "")</f>
        <v>9977</v>
      </c>
      <c r="F23" s="39">
        <f>IFERROR(INT(TRIM(SUBSTITUTE(VLOOKUP($A23&amp;"*",各都道府県の状況!$A:$I,F$3,FALSE), "※5", ""))), "")</f>
        <v>164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44085</v>
      </c>
      <c r="C24" s="19" t="s">
        <v>34</v>
      </c>
      <c r="D24" s="39">
        <f>IFERROR(INT(TRIM(SUBSTITUTE(VLOOKUP($A24&amp;"*",各都道府県の状況!$A:$I,D$3,FALSE), "※5", ""))), "")</f>
        <v>296</v>
      </c>
      <c r="E24" s="39">
        <f>IFERROR(INT(TRIM(SUBSTITUTE(VLOOKUP($A24&amp;"*",各都道府県の状況!$A:$I,E$3,FALSE), "※5", ""))), "")</f>
        <v>17030</v>
      </c>
      <c r="F24" s="39">
        <f>IFERROR(INT(TRIM(SUBSTITUTE(VLOOKUP($A24&amp;"*",各都道府県の状況!$A:$I,F$3,FALSE), "※5", ""))), "")</f>
        <v>272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26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44085</v>
      </c>
      <c r="C25" s="19" t="s">
        <v>35</v>
      </c>
      <c r="D25" s="39">
        <f>IFERROR(INT(TRIM(SUBSTITUTE(VLOOKUP($A25&amp;"*",各都道府県の状況!$A:$I,D$3,FALSE), "※5", ""))), "")</f>
        <v>574</v>
      </c>
      <c r="E25" s="39">
        <f>IFERROR(INT(TRIM(SUBSTITUTE(VLOOKUP($A25&amp;"*",各都道府県の状況!$A:$I,E$3,FALSE), "※5", ""))), "")</f>
        <v>19579</v>
      </c>
      <c r="F25" s="39">
        <f>IFERROR(INT(TRIM(SUBSTITUTE(VLOOKUP($A25&amp;"*",各都道府県の状況!$A:$I,F$3,FALSE), "※5", ""))), "")</f>
        <v>545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44085</v>
      </c>
      <c r="C26" s="19" t="s">
        <v>36</v>
      </c>
      <c r="D26" s="39">
        <f>IFERROR(INT(TRIM(SUBSTITUTE(VLOOKUP($A26&amp;"*",各都道府県の状況!$A:$I,D$3,FALSE), "※5", ""))), "")</f>
        <v>504</v>
      </c>
      <c r="E26" s="39">
        <f>IFERROR(INT(TRIM(SUBSTITUTE(VLOOKUP($A26&amp;"*",各都道府県の状況!$A:$I,E$3,FALSE), "※5", ""))), "")</f>
        <v>29710</v>
      </c>
      <c r="F26" s="39">
        <f>IFERROR(INT(TRIM(SUBSTITUTE(VLOOKUP($A26&amp;"*",各都道府県の状況!$A:$I,F$3,FALSE), "※5", ""))), "")</f>
        <v>480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23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44085</v>
      </c>
      <c r="C27" s="19" t="s">
        <v>37</v>
      </c>
      <c r="D27" s="39">
        <f>IFERROR(INT(TRIM(SUBSTITUTE(VLOOKUP($A27&amp;"*",各都道府県の状況!$A:$I,D$3,FALSE), "※5", ""))), "")</f>
        <v>4787</v>
      </c>
      <c r="E27" s="39">
        <f>IFERROR(INT(TRIM(SUBSTITUTE(VLOOKUP($A27&amp;"*",各都道府県の状況!$A:$I,E$3,FALSE), "※5", ""))), "")</f>
        <v>61474</v>
      </c>
      <c r="F27" s="39">
        <f>IFERROR(INT(TRIM(SUBSTITUTE(VLOOKUP($A27&amp;"*",各都道府県の状況!$A:$I,F$3,FALSE), "※5", ""))), "")</f>
        <v>4310</v>
      </c>
      <c r="G27" s="39">
        <f>IFERROR(INT(TRIM(SUBSTITUTE(VLOOKUP($A27&amp;"*",各都道府県の状況!$A:$I,G$3,FALSE), "※5", ""))), "")</f>
        <v>74</v>
      </c>
      <c r="H27" s="39">
        <f>IFERROR(INT(TRIM(SUBSTITUTE(VLOOKUP($A27&amp;"*",各都道府県の状況!$A:$I,H$3,FALSE), "※5", ""))), "")</f>
        <v>403</v>
      </c>
      <c r="I27" s="39">
        <f>IFERROR(INT(TRIM(SUBSTITUTE(VLOOKUP($A27&amp;"*",各都道府県の状況!$A:$I,I$3,FALSE), "※5", ""))), "")</f>
        <v>17</v>
      </c>
    </row>
    <row r="28" spans="1:9" x14ac:dyDescent="0.55000000000000004">
      <c r="A28" s="24" t="s">
        <v>252</v>
      </c>
      <c r="B28" s="26">
        <f t="shared" si="0"/>
        <v>44085</v>
      </c>
      <c r="C28" s="28" t="s">
        <v>38</v>
      </c>
      <c r="D28" s="39">
        <f>IFERROR(INT(TRIM(SUBSTITUTE(VLOOKUP($A28&amp;"*",各都道府県の状況!$A:$I,D$3,FALSE), "※5", ""))), "")</f>
        <v>450</v>
      </c>
      <c r="E28" s="39">
        <f>IFERROR(INT(TRIM(SUBSTITUTE(VLOOKUP($A28&amp;"*",各都道府県の状況!$A:$I,E$3,FALSE), "※5", ""))), "")</f>
        <v>11057</v>
      </c>
      <c r="F28" s="39">
        <f>IFERROR(INT(TRIM(SUBSTITUTE(VLOOKUP($A28&amp;"*",各都道府県の状況!$A:$I,F$3,FALSE), "※5", ""))), "")</f>
        <v>367</v>
      </c>
      <c r="G28" s="39">
        <f>IFERROR(INT(TRIM(SUBSTITUTE(VLOOKUP($A28&amp;"*",各都道府県の状況!$A:$I,G$3,FALSE), "※5", ""))), "")</f>
        <v>4</v>
      </c>
      <c r="H28" s="39">
        <f>IFERROR(INT(TRIM(SUBSTITUTE(VLOOKUP($A28&amp;"*",各都道府県の状況!$A:$I,H$3,FALSE), "※5", ""))), "")</f>
        <v>79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44085</v>
      </c>
      <c r="C29" s="19" t="s">
        <v>39</v>
      </c>
      <c r="D29" s="39">
        <f>IFERROR(INT(TRIM(SUBSTITUTE(VLOOKUP($A29&amp;"*",各都道府県の状況!$A:$I,D$3,FALSE), "※5", ""))), "")</f>
        <v>468</v>
      </c>
      <c r="E29" s="39">
        <f>IFERROR(INT(TRIM(SUBSTITUTE(VLOOKUP($A29&amp;"*",各都道府県の状況!$A:$I,E$3,FALSE), "※5", ""))), "")</f>
        <v>10406</v>
      </c>
      <c r="F29" s="39">
        <f>IFERROR(INT(TRIM(SUBSTITUTE(VLOOKUP($A29&amp;"*",各都道府県の状況!$A:$I,F$3,FALSE), "※5", ""))), "")</f>
        <v>425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36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44085</v>
      </c>
      <c r="C30" s="19" t="s">
        <v>40</v>
      </c>
      <c r="D30" s="39">
        <f>IFERROR(INT(TRIM(SUBSTITUTE(VLOOKUP($A30&amp;"*",各都道府県の状況!$A:$I,D$3,FALSE), "※5", ""))), "")</f>
        <v>1607</v>
      </c>
      <c r="E30" s="39">
        <f>IFERROR(INT(TRIM(SUBSTITUTE(VLOOKUP($A30&amp;"*",各都道府県の状況!$A:$I,E$3,FALSE), "※5", ""))), "")</f>
        <v>35638</v>
      </c>
      <c r="F30" s="39">
        <f>IFERROR(INT(TRIM(SUBSTITUTE(VLOOKUP($A30&amp;"*",各都道府県の状況!$A:$I,F$3,FALSE), "※5", ""))), "")</f>
        <v>1474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108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44085</v>
      </c>
      <c r="C31" s="19" t="s">
        <v>41</v>
      </c>
      <c r="D31" s="39">
        <f>IFERROR(INT(TRIM(SUBSTITUTE(VLOOKUP($A31&amp;"*",各都道府県の状況!$A:$I,D$3,FALSE), "※5", ""))), "")</f>
        <v>9444</v>
      </c>
      <c r="E31" s="39">
        <f>IFERROR(INT(TRIM(SUBSTITUTE(VLOOKUP($A31&amp;"*",各都道府県の状況!$A:$I,E$3,FALSE), "※5", ""))), "")</f>
        <v>155589</v>
      </c>
      <c r="F31" s="39">
        <f>IFERROR(INT(TRIM(SUBSTITUTE(VLOOKUP($A31&amp;"*",各都道府県の状況!$A:$I,F$3,FALSE), "※5", ""))), "")</f>
        <v>8454</v>
      </c>
      <c r="G31" s="39">
        <f>IFERROR(INT(TRIM(SUBSTITUTE(VLOOKUP($A31&amp;"*",各都道府県の状況!$A:$I,G$3,FALSE), "※5", ""))), "")</f>
        <v>175</v>
      </c>
      <c r="H31" s="39">
        <f>IFERROR(INT(TRIM(SUBSTITUTE(VLOOKUP($A31&amp;"*",各都道府県の状況!$A:$I,H$3,FALSE), "※5", ""))), "")</f>
        <v>807</v>
      </c>
      <c r="I31" s="39">
        <f>IFERROR(INT(TRIM(SUBSTITUTE(VLOOKUP($A31&amp;"*",各都道府県の状況!$A:$I,I$3,FALSE), "※5", ""))), "")</f>
        <v>35</v>
      </c>
    </row>
    <row r="32" spans="1:9" x14ac:dyDescent="0.55000000000000004">
      <c r="A32" s="24" t="s">
        <v>256</v>
      </c>
      <c r="B32" s="27">
        <f t="shared" si="0"/>
        <v>44085</v>
      </c>
      <c r="C32" s="19" t="s">
        <v>42</v>
      </c>
      <c r="D32" s="39">
        <f>IFERROR(INT(TRIM(SUBSTITUTE(VLOOKUP($A32&amp;"*",各都道府県の状況!$A:$I,D$3,FALSE), "※5", ""))), "")</f>
        <v>2421</v>
      </c>
      <c r="E32" s="39">
        <f>IFERROR(INT(TRIM(SUBSTITUTE(VLOOKUP($A32&amp;"*",各都道府県の状況!$A:$I,E$3,FALSE), "※5", ""))), "")</f>
        <v>48797</v>
      </c>
      <c r="F32" s="39">
        <f>IFERROR(INT(TRIM(SUBSTITUTE(VLOOKUP($A32&amp;"*",各都道府県の状況!$A:$I,F$3,FALSE), "※5", ""))), "")</f>
        <v>2240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127</v>
      </c>
      <c r="I32" s="39">
        <f>IFERROR(INT(TRIM(SUBSTITUTE(VLOOKUP($A32&amp;"*",各都道府県の状況!$A:$I,I$3,FALSE), "※5", ""))), "")</f>
        <v>7</v>
      </c>
    </row>
    <row r="33" spans="1:9" x14ac:dyDescent="0.55000000000000004">
      <c r="A33" s="24" t="s">
        <v>257</v>
      </c>
      <c r="B33" s="27">
        <f t="shared" si="0"/>
        <v>44085</v>
      </c>
      <c r="C33" s="19" t="s">
        <v>43</v>
      </c>
      <c r="D33" s="39">
        <f>IFERROR(INT(TRIM(SUBSTITUTE(VLOOKUP($A33&amp;"*",各都道府県の状況!$A:$I,D$3,FALSE), "※5", ""))), "")</f>
        <v>544</v>
      </c>
      <c r="E33" s="39">
        <f>IFERROR(INT(TRIM(SUBSTITUTE(VLOOKUP($A33&amp;"*",各都道府県の状況!$A:$I,E$3,FALSE), "※5", ""))), "")</f>
        <v>18233</v>
      </c>
      <c r="F33" s="39">
        <f>IFERROR(INT(TRIM(SUBSTITUTE(VLOOKUP($A33&amp;"*",各都道府県の状況!$A:$I,F$3,FALSE), "※5", ""))), "")</f>
        <v>507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29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44085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8875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44085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4615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44085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5172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44085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44085</v>
      </c>
      <c r="C38" s="19" t="s">
        <v>48</v>
      </c>
      <c r="D38" s="39">
        <f>IFERROR(INT(TRIM(SUBSTITUTE(VLOOKUP($A38&amp;"*",各都道府県の状況!$A:$I,D$3,FALSE), "※5", ""))), "")</f>
        <v>464</v>
      </c>
      <c r="E38" s="39">
        <f>IFERROR(INT(TRIM(SUBSTITUTE(VLOOKUP($A38&amp;"*",各都道府県の状況!$A:$I,E$3,FALSE), "※5", ""))), "")</f>
        <v>18642</v>
      </c>
      <c r="F38" s="39">
        <f>IFERROR(INT(TRIM(SUBSTITUTE(VLOOKUP($A38&amp;"*",各都道府県の状況!$A:$I,F$3,FALSE), "※5", ""))), "")</f>
        <v>450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44085</v>
      </c>
      <c r="C39" s="19" t="s">
        <v>49</v>
      </c>
      <c r="D39" s="39">
        <f>IFERROR(INT(TRIM(SUBSTITUTE(VLOOKUP($A39&amp;"*",各都道府県の状況!$A:$I,D$3,FALSE), "※5", ""))), "")</f>
        <v>194</v>
      </c>
      <c r="E39" s="39">
        <f>IFERROR(INT(TRIM(SUBSTITUTE(VLOOKUP($A39&amp;"*",各都道府県の状況!$A:$I,E$3,FALSE), "※5", ""))), "")</f>
        <v>7913</v>
      </c>
      <c r="F39" s="39">
        <f>IFERROR(INT(TRIM(SUBSTITUTE(VLOOKUP($A39&amp;"*",各都道府県の状況!$A:$I,F$3,FALSE), "※5", ""))), "")</f>
        <v>151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42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44085</v>
      </c>
      <c r="C40" s="19" t="s">
        <v>50</v>
      </c>
      <c r="D40" s="39">
        <f>IFERROR(INT(TRIM(SUBSTITUTE(VLOOKUP($A40&amp;"*",各都道府県の状況!$A:$I,D$3,FALSE), "※5", ""))), "")</f>
        <v>146</v>
      </c>
      <c r="E40" s="39">
        <f>IFERROR(INT(TRIM(SUBSTITUTE(VLOOKUP($A40&amp;"*",各都道府県の状況!$A:$I,E$3,FALSE), "※5", ""))), "")</f>
        <v>6549</v>
      </c>
      <c r="F40" s="39">
        <f>IFERROR(INT(TRIM(SUBSTITUTE(VLOOKUP($A40&amp;"*",各都道府県の状況!$A:$I,F$3,FALSE), "※5", ""))), "")</f>
        <v>89</v>
      </c>
      <c r="G40" s="39">
        <f>IFERROR(INT(TRIM(SUBSTITUTE(VLOOKUP($A40&amp;"*",各都道府県の状況!$A:$I,G$3,FALSE), "※5", ""))), "")</f>
        <v>8</v>
      </c>
      <c r="H40" s="39">
        <f>IFERROR(INT(TRIM(SUBSTITUTE(VLOOKUP($A40&amp;"*",各都道府県の状況!$A:$I,H$3,FALSE), "※5", ""))), "")</f>
        <v>46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44085</v>
      </c>
      <c r="C41" s="19" t="s">
        <v>51</v>
      </c>
      <c r="D41" s="39">
        <f>IFERROR(INT(TRIM(SUBSTITUTE(VLOOKUP($A41&amp;"*",各都道府県の状況!$A:$I,D$3,FALSE), "※5", ""))), "")</f>
        <v>87</v>
      </c>
      <c r="E41" s="39">
        <f>IFERROR(INT(TRIM(SUBSTITUTE(VLOOKUP($A41&amp;"*",各都道府県の状況!$A:$I,E$3,FALSE), "※5", ""))), "")</f>
        <v>9222</v>
      </c>
      <c r="F41" s="39">
        <f>IFERROR(INT(TRIM(SUBSTITUTE(VLOOKUP($A41&amp;"*",各都道府県の状況!$A:$I,F$3,FALSE), "※5", ""))), "")</f>
        <v>73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44085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3921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44085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3286</v>
      </c>
      <c r="F43" s="39">
        <f>IFERROR(INT(TRIM(SUBSTITUTE(VLOOKUP($A43&amp;"*",各都道府県の状況!$A:$I,F$3,FALSE), "※5", ""))), "")</f>
        <v>124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10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44085</v>
      </c>
      <c r="C44" s="19" t="s">
        <v>53</v>
      </c>
      <c r="D44" s="39">
        <f>IFERROR(INT(TRIM(SUBSTITUTE(VLOOKUP($A44&amp;"*",各都道府県の状況!$A:$I,D$3,FALSE), "※5", ""))), "")</f>
        <v>4893</v>
      </c>
      <c r="E44" s="39">
        <f>IFERROR(INT(TRIM(SUBSTITUTE(VLOOKUP($A44&amp;"*",各都道府県の状況!$A:$I,E$3,FALSE), "※5", ""))), "")</f>
        <v>43896</v>
      </c>
      <c r="F44" s="39">
        <f>IFERROR(INT(TRIM(SUBSTITUTE(VLOOKUP($A44&amp;"*",各都道府県の状況!$A:$I,F$3,FALSE), "※5", ""))), "")</f>
        <v>4238</v>
      </c>
      <c r="G44" s="39">
        <f>IFERROR(INT(TRIM(SUBSTITUTE(VLOOKUP($A44&amp;"*",各都道府県の状況!$A:$I,G$3,FALSE), "※5", ""))), "")</f>
        <v>77</v>
      </c>
      <c r="H44" s="39">
        <f>IFERROR(INT(TRIM(SUBSTITUTE(VLOOKUP($A44&amp;"*",各都道府県の状況!$A:$I,H$3,FALSE), "※5", ""))), "")</f>
        <v>578</v>
      </c>
      <c r="I44" s="39">
        <f>IFERROR(INT(TRIM(SUBSTITUTE(VLOOKUP($A44&amp;"*",各都道府県の状況!$A:$I,I$3,FALSE), "※5", ""))), "")</f>
        <v>16</v>
      </c>
    </row>
    <row r="45" spans="1:9" x14ac:dyDescent="0.55000000000000004">
      <c r="A45" s="24" t="s">
        <v>267</v>
      </c>
      <c r="B45" s="27">
        <f t="shared" si="0"/>
        <v>44085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5470</v>
      </c>
      <c r="F45" s="39">
        <f>IFERROR(INT(TRIM(SUBSTITUTE(VLOOKUP($A45&amp;"*",各都道府県の状況!$A:$I,F$3,FALSE), "※5", ""))), "")</f>
        <v>238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44085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16260</v>
      </c>
      <c r="F46" s="39">
        <f>IFERROR(INT(TRIM(SUBSTITUTE(VLOOKUP($A46&amp;"*",各都道府県の状況!$A:$I,F$3,FALSE), "※5", ""))), "")</f>
        <v>219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9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44085</v>
      </c>
      <c r="C47" s="19" t="s">
        <v>56</v>
      </c>
      <c r="D47" s="39">
        <f>IFERROR(INT(TRIM(SUBSTITUTE(VLOOKUP($A47&amp;"*",各都道府県の状況!$A:$I,D$3,FALSE), "※5", ""))), "")</f>
        <v>564</v>
      </c>
      <c r="E47" s="39">
        <f>IFERROR(INT(TRIM(SUBSTITUTE(VLOOKUP($A47&amp;"*",各都道府県の状況!$A:$I,E$3,FALSE), "※5", ""))), "")</f>
        <v>12740</v>
      </c>
      <c r="F47" s="39">
        <f>IFERROR(INT(TRIM(SUBSTITUTE(VLOOKUP($A47&amp;"*",各都道府県の状況!$A:$I,F$3,FALSE), "※5", ""))), "")</f>
        <v>509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35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44085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14312</v>
      </c>
      <c r="F48" s="39">
        <f>IFERROR(INT(TRIM(SUBSTITUTE(VLOOKUP($A48&amp;"*",各都道府県の状況!$A:$I,F$3,FALSE), "※5", ""))), "")</f>
        <v>141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44085</v>
      </c>
      <c r="C49" s="19" t="s">
        <v>58</v>
      </c>
      <c r="D49" s="39">
        <f>IFERROR(INT(TRIM(SUBSTITUTE(VLOOKUP($A49&amp;"*",各都道府県の状況!$A:$I,D$3,FALSE), "※5", ""))), "")</f>
        <v>339</v>
      </c>
      <c r="E49" s="39">
        <f>IFERROR(INT(TRIM(SUBSTITUTE(VLOOKUP($A49&amp;"*",各都道府県の状況!$A:$I,E$3,FALSE), "※5", ""))), "")</f>
        <v>8279</v>
      </c>
      <c r="F49" s="39">
        <f>IFERROR(INT(TRIM(SUBSTITUTE(VLOOKUP($A49&amp;"*",各都道府県の状況!$A:$I,F$3,FALSE), "※5", ""))), "")</f>
        <v>329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44085</v>
      </c>
      <c r="C50" s="19" t="s">
        <v>59</v>
      </c>
      <c r="D50" s="39">
        <f>IFERROR(INT(TRIM(SUBSTITUTE(VLOOKUP($A50&amp;"*",各都道府県の状況!$A:$I,D$3,FALSE), "※5", ""))), "")</f>
        <v>372</v>
      </c>
      <c r="E50" s="39">
        <f>IFERROR(INT(TRIM(SUBSTITUTE(VLOOKUP($A50&amp;"*",各都道府県の状況!$A:$I,E$3,FALSE), "※5", ""))), "")</f>
        <v>17075</v>
      </c>
      <c r="F50" s="39">
        <f>IFERROR(INT(TRIM(SUBSTITUTE(VLOOKUP($A50&amp;"*",各都道府県の状況!$A:$I,F$3,FALSE), "※5", ""))), "")</f>
        <v>343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17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44085</v>
      </c>
      <c r="C51" s="19" t="s">
        <v>60</v>
      </c>
      <c r="D51" s="39">
        <f>IFERROR(INT(TRIM(SUBSTITUTE(VLOOKUP($A51&amp;"*",各都道府県の状況!$A:$I,D$3,FALSE), "※5", ""))), "")</f>
        <v>2269</v>
      </c>
      <c r="E51" s="39">
        <f>IFERROR(INT(TRIM(SUBSTITUTE(VLOOKUP($A51&amp;"*",各都道府県の状況!$A:$I,E$3,FALSE), "※5", ""))), "")</f>
        <v>31139</v>
      </c>
      <c r="F51" s="39">
        <f>IFERROR(INT(TRIM(SUBSTITUTE(VLOOKUP($A51&amp;"*",各都道府県の状況!$A:$I,F$3,FALSE), "※5", ""))), "")</f>
        <v>2010</v>
      </c>
      <c r="G51" s="39">
        <f>IFERROR(INT(TRIM(SUBSTITUTE(VLOOKUP($A51&amp;"*",各都道府県の状況!$A:$I,G$3,FALSE), "※5", ""))), "")</f>
        <v>41</v>
      </c>
      <c r="H51" s="39">
        <f>IFERROR(INT(TRIM(SUBSTITUTE(VLOOKUP($A51&amp;"*",各都道府県の状況!$A:$I,H$3,FALSE), "※5", ""))), "")</f>
        <v>222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1860</v>
      </c>
      <c r="D6" s="44">
        <v>48825</v>
      </c>
      <c r="E6" s="45">
        <v>75</v>
      </c>
      <c r="F6" s="45">
        <v>2</v>
      </c>
      <c r="G6" s="44">
        <v>1679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2206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3610</v>
      </c>
      <c r="E8" s="45">
        <v>4</v>
      </c>
      <c r="F8" s="45">
        <v>0</v>
      </c>
      <c r="G8" s="45">
        <v>19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275</v>
      </c>
      <c r="D9" s="44">
        <v>8697</v>
      </c>
      <c r="E9" s="45">
        <v>62</v>
      </c>
      <c r="F9" s="45">
        <v>0</v>
      </c>
      <c r="G9" s="45">
        <v>211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50</v>
      </c>
      <c r="D10" s="44">
        <v>1855</v>
      </c>
      <c r="E10" s="45">
        <v>1</v>
      </c>
      <c r="F10" s="45">
        <v>0</v>
      </c>
      <c r="G10" s="45">
        <v>49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3144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200</v>
      </c>
      <c r="D12" s="44">
        <v>16678</v>
      </c>
      <c r="E12" s="45">
        <v>51</v>
      </c>
      <c r="F12" s="45">
        <v>2</v>
      </c>
      <c r="G12" s="45">
        <v>149</v>
      </c>
      <c r="H12" s="45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606</v>
      </c>
      <c r="D13" s="44">
        <v>11550</v>
      </c>
      <c r="E13" s="45">
        <v>58</v>
      </c>
      <c r="F13" s="45">
        <v>3</v>
      </c>
      <c r="G13" s="45">
        <v>534</v>
      </c>
      <c r="H13" s="45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328</v>
      </c>
      <c r="D14" s="44">
        <v>25401</v>
      </c>
      <c r="E14" s="45">
        <v>19</v>
      </c>
      <c r="F14" s="45">
        <v>2</v>
      </c>
      <c r="G14" s="45">
        <v>302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517</v>
      </c>
      <c r="D15" s="44">
        <v>16854</v>
      </c>
      <c r="E15" s="45">
        <v>73</v>
      </c>
      <c r="F15" s="45">
        <v>0</v>
      </c>
      <c r="G15" s="45">
        <v>425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4227</v>
      </c>
      <c r="D16" s="44">
        <v>123181</v>
      </c>
      <c r="E16" s="45">
        <v>295</v>
      </c>
      <c r="F16" s="45">
        <v>9</v>
      </c>
      <c r="G16" s="44">
        <v>3835</v>
      </c>
      <c r="H16" s="45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3339</v>
      </c>
      <c r="D17" s="44">
        <v>65505</v>
      </c>
      <c r="E17" s="45">
        <v>284</v>
      </c>
      <c r="F17" s="45">
        <v>8</v>
      </c>
      <c r="G17" s="44">
        <v>2989</v>
      </c>
      <c r="H17" s="45">
        <v>66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22631</v>
      </c>
      <c r="D18" s="44">
        <v>377119</v>
      </c>
      <c r="E18" s="44">
        <v>2232</v>
      </c>
      <c r="F18" s="45">
        <v>24</v>
      </c>
      <c r="G18" s="44">
        <v>20019</v>
      </c>
      <c r="H18" s="45">
        <v>380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5823</v>
      </c>
      <c r="D19" s="44">
        <v>128296</v>
      </c>
      <c r="E19" s="45">
        <v>676</v>
      </c>
      <c r="F19" s="45">
        <v>32</v>
      </c>
      <c r="G19" s="44">
        <v>5021</v>
      </c>
      <c r="H19" s="45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147</v>
      </c>
      <c r="D20" s="44">
        <v>13774</v>
      </c>
      <c r="E20" s="45">
        <v>6</v>
      </c>
      <c r="F20" s="45">
        <v>1</v>
      </c>
      <c r="G20" s="45">
        <v>141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408</v>
      </c>
      <c r="D21" s="44">
        <v>10832</v>
      </c>
      <c r="E21" s="45">
        <v>21</v>
      </c>
      <c r="F21" s="45">
        <v>0</v>
      </c>
      <c r="G21" s="45">
        <v>364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724</v>
      </c>
      <c r="D22" s="44">
        <v>10349</v>
      </c>
      <c r="E22" s="45">
        <v>87</v>
      </c>
      <c r="F22" s="45">
        <v>0</v>
      </c>
      <c r="G22" s="45">
        <v>595</v>
      </c>
      <c r="H22" s="45">
        <v>42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9155</v>
      </c>
      <c r="E23" s="45">
        <v>50</v>
      </c>
      <c r="F23" s="45">
        <v>4</v>
      </c>
      <c r="G23" s="45">
        <v>184</v>
      </c>
      <c r="H23" s="45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179</v>
      </c>
      <c r="D24" s="44">
        <v>9977</v>
      </c>
      <c r="E24" s="45">
        <v>10</v>
      </c>
      <c r="F24" s="45">
        <v>1</v>
      </c>
      <c r="G24" s="45">
        <v>164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296</v>
      </c>
      <c r="D25" s="44">
        <v>17030</v>
      </c>
      <c r="E25" s="45">
        <v>26</v>
      </c>
      <c r="F25" s="45">
        <v>1</v>
      </c>
      <c r="G25" s="45">
        <v>272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574</v>
      </c>
      <c r="D26" s="44">
        <v>19579</v>
      </c>
      <c r="E26" s="45">
        <v>19</v>
      </c>
      <c r="F26" s="45">
        <v>2</v>
      </c>
      <c r="G26" s="45">
        <v>545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504</v>
      </c>
      <c r="D27" s="44">
        <v>29710</v>
      </c>
      <c r="E27" s="45">
        <v>23</v>
      </c>
      <c r="F27" s="45">
        <v>2</v>
      </c>
      <c r="G27" s="45">
        <v>480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4787</v>
      </c>
      <c r="D28" s="44">
        <v>61474</v>
      </c>
      <c r="E28" s="45">
        <v>403</v>
      </c>
      <c r="F28" s="45">
        <v>17</v>
      </c>
      <c r="G28" s="44">
        <v>4310</v>
      </c>
      <c r="H28" s="45">
        <v>74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450</v>
      </c>
      <c r="D29" s="44">
        <v>11057</v>
      </c>
      <c r="E29" s="45">
        <v>79</v>
      </c>
      <c r="F29" s="45">
        <v>2</v>
      </c>
      <c r="G29" s="45">
        <v>367</v>
      </c>
      <c r="H29" s="45">
        <v>4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468</v>
      </c>
      <c r="D30" s="44">
        <v>10406</v>
      </c>
      <c r="E30" s="45">
        <v>36</v>
      </c>
      <c r="F30" s="45">
        <v>1</v>
      </c>
      <c r="G30" s="45">
        <v>425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1607</v>
      </c>
      <c r="D31" s="44">
        <v>35638</v>
      </c>
      <c r="E31" s="45">
        <v>108</v>
      </c>
      <c r="F31" s="45">
        <v>2</v>
      </c>
      <c r="G31" s="44">
        <v>1474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9444</v>
      </c>
      <c r="D32" s="44">
        <v>155589</v>
      </c>
      <c r="E32" s="45">
        <v>807</v>
      </c>
      <c r="F32" s="45">
        <v>35</v>
      </c>
      <c r="G32" s="44">
        <v>8454</v>
      </c>
      <c r="H32" s="45">
        <v>175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2421</v>
      </c>
      <c r="D33" s="44">
        <v>48797</v>
      </c>
      <c r="E33" s="45">
        <v>127</v>
      </c>
      <c r="F33" s="45">
        <v>7</v>
      </c>
      <c r="G33" s="44">
        <v>2240</v>
      </c>
      <c r="H33" s="45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544</v>
      </c>
      <c r="D34" s="44">
        <v>18233</v>
      </c>
      <c r="E34" s="45">
        <v>29</v>
      </c>
      <c r="F34" s="45">
        <v>2</v>
      </c>
      <c r="G34" s="45">
        <v>507</v>
      </c>
      <c r="H34" s="45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8875</v>
      </c>
      <c r="E35" s="45">
        <v>4</v>
      </c>
      <c r="F35" s="45">
        <v>0</v>
      </c>
      <c r="G35" s="45">
        <v>225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22</v>
      </c>
      <c r="D36" s="44">
        <v>4615</v>
      </c>
      <c r="E36" s="45">
        <v>0</v>
      </c>
      <c r="F36" s="45">
        <v>0</v>
      </c>
      <c r="G36" s="45">
        <v>22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5172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146</v>
      </c>
      <c r="D38" s="44">
        <v>7511</v>
      </c>
      <c r="E38" s="45">
        <v>1</v>
      </c>
      <c r="F38" s="46" t="s">
        <v>335</v>
      </c>
      <c r="G38" s="45">
        <v>145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464</v>
      </c>
      <c r="D39" s="44">
        <v>18642</v>
      </c>
      <c r="E39" s="45">
        <v>11</v>
      </c>
      <c r="F39" s="45">
        <v>0</v>
      </c>
      <c r="G39" s="45">
        <v>450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194</v>
      </c>
      <c r="D40" s="44">
        <v>7913</v>
      </c>
      <c r="E40" s="45">
        <v>42</v>
      </c>
      <c r="F40" s="45">
        <v>1</v>
      </c>
      <c r="G40" s="45">
        <v>151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146</v>
      </c>
      <c r="D41" s="44">
        <v>6549</v>
      </c>
      <c r="E41" s="45">
        <v>46</v>
      </c>
      <c r="F41" s="45">
        <v>3</v>
      </c>
      <c r="G41" s="45">
        <v>89</v>
      </c>
      <c r="H41" s="45">
        <v>8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87</v>
      </c>
      <c r="D42" s="44">
        <v>9222</v>
      </c>
      <c r="E42" s="45">
        <v>12</v>
      </c>
      <c r="F42" s="45">
        <v>0</v>
      </c>
      <c r="G42" s="45">
        <v>73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3921</v>
      </c>
      <c r="E43" s="45">
        <v>1</v>
      </c>
      <c r="F43" s="45">
        <v>0</v>
      </c>
      <c r="G43" s="45">
        <v>107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3286</v>
      </c>
      <c r="E44" s="45">
        <v>10</v>
      </c>
      <c r="F44" s="45">
        <v>1</v>
      </c>
      <c r="G44" s="45">
        <v>124</v>
      </c>
      <c r="H44" s="45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4893</v>
      </c>
      <c r="D45" s="44">
        <v>43896</v>
      </c>
      <c r="E45" s="45">
        <v>578</v>
      </c>
      <c r="F45" s="45">
        <v>16</v>
      </c>
      <c r="G45" s="44">
        <v>4238</v>
      </c>
      <c r="H45" s="45">
        <v>77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5470</v>
      </c>
      <c r="E46" s="45">
        <v>6</v>
      </c>
      <c r="F46" s="45">
        <v>0</v>
      </c>
      <c r="G46" s="45">
        <v>238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234</v>
      </c>
      <c r="D47" s="44">
        <v>16260</v>
      </c>
      <c r="E47" s="45">
        <v>9</v>
      </c>
      <c r="F47" s="45">
        <v>0</v>
      </c>
      <c r="G47" s="45">
        <v>219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564</v>
      </c>
      <c r="D48" s="44">
        <v>12740</v>
      </c>
      <c r="E48" s="45">
        <v>35</v>
      </c>
      <c r="F48" s="45">
        <v>0</v>
      </c>
      <c r="G48" s="45">
        <v>509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14312</v>
      </c>
      <c r="E49" s="45">
        <v>15</v>
      </c>
      <c r="F49" s="45">
        <v>0</v>
      </c>
      <c r="G49" s="45">
        <v>141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339</v>
      </c>
      <c r="D50" s="44">
        <v>8279</v>
      </c>
      <c r="E50" s="45">
        <v>10</v>
      </c>
      <c r="F50" s="45">
        <v>0</v>
      </c>
      <c r="G50" s="45">
        <v>329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372</v>
      </c>
      <c r="D51" s="44">
        <v>17075</v>
      </c>
      <c r="E51" s="45">
        <v>17</v>
      </c>
      <c r="F51" s="45">
        <v>1</v>
      </c>
      <c r="G51" s="45">
        <v>343</v>
      </c>
      <c r="H51" s="45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2269</v>
      </c>
      <c r="D52" s="44">
        <v>31139</v>
      </c>
      <c r="E52" s="45">
        <v>222</v>
      </c>
      <c r="F52" s="45">
        <v>8</v>
      </c>
      <c r="G52" s="44">
        <v>2010</v>
      </c>
      <c r="H52" s="45">
        <v>41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73694</v>
      </c>
      <c r="D54" s="44">
        <v>1519398</v>
      </c>
      <c r="E54" s="44">
        <v>6684</v>
      </c>
      <c r="F54" s="45">
        <v>190</v>
      </c>
      <c r="G54" s="44">
        <v>65561</v>
      </c>
      <c r="H54" s="44">
        <v>1422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2020-09-12T14:29:21Z</dcterms:modified>
</cp:coreProperties>
</file>