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92C38150-0A79-4AB2-983B-F6F3311403C5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<sst xmlns="http://schemas.openxmlformats.org/spreadsheetml/2006/main" count="18792" uniqueCount="342">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</sst>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61"/>
  <sheetViews>
    <sheetView zoomScaleNormal="100" workbookViewId="0">
      <pane xSplit="1" ySplit="1" topLeftCell="B753" activePane="bottomRight" state="frozen"/>
      <selection activeCell="A10530" sqref="A10530"/>
      <selection pane="topRight" activeCell="A10530" sqref="A10530"/>
      <selection pane="bottomLeft" activeCell="A10530" sqref="A10530"/>
      <selection pane="bottomRight" activeCell="A10530" sqref="A1053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529"/>
  <sheetViews>
    <sheetView workbookViewId="0">
      <pane xSplit="1" ySplit="1" topLeftCell="B10519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530" sqref="A1053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44132</v>
      </c>
      <c r="B3" s="7" t="s">
        <v>6</v>
      </c>
      <c r="C3" s="7">
        <f>IF(C13="", "", C13)</f>
        <v>96958</v>
      </c>
      <c r="D3" s="7">
        <f>IF(B13="", "", B13)</f>
        <v>2362512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5446</v>
      </c>
      <c r="I3" s="7" t="str">
        <f>IF(I13="", "", I13)</f>
        <v/>
      </c>
      <c r="J3" s="7">
        <f t="shared" ref="J3:L3" si="1">IF(J13="", "", J13)</f>
        <v>166</v>
      </c>
      <c r="K3" s="7" t="str">
        <f t="shared" si="1"/>
        <v/>
      </c>
      <c r="L3" s="7" t="str">
        <f t="shared" si="1"/>
        <v/>
      </c>
      <c r="M3" s="7">
        <f>IF(N13="", "", N13)</f>
        <v>89746</v>
      </c>
      <c r="N3" s="7">
        <f>IF(O13="", "", O13)</f>
        <v>1729</v>
      </c>
    </row>
    <row r="4" spans="1:15" x14ac:dyDescent="0.55000000000000004">
      <c r="A4" s="6">
        <f t="shared" ref="A4:A5" si="2">DATE($B$9, $C$9, $D$9)</f>
        <v>44132</v>
      </c>
      <c r="B4" s="7" t="s">
        <v>7</v>
      </c>
      <c r="C4" s="7">
        <f t="shared" ref="C4:C5" si="3">IF(C14="", "", C14)</f>
        <v>1143</v>
      </c>
      <c r="D4" s="7">
        <f t="shared" ref="D4:D5" si="4">IF(B14="", "", B14)</f>
        <v>270262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1046</v>
      </c>
      <c r="N4" s="7">
        <f t="shared" si="8"/>
        <v>1</v>
      </c>
    </row>
    <row r="5" spans="1:15" x14ac:dyDescent="0.55000000000000004">
      <c r="A5" s="6">
        <f t="shared" si="2"/>
        <v>44132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10</v>
      </c>
      <c r="D9" s="9">
        <v>28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2362512</v>
      </c>
      <c r="C13" s="9">
        <v>96958</v>
      </c>
      <c r="D13" s="8"/>
      <c r="E13" s="8"/>
      <c r="F13" s="8"/>
      <c r="G13" s="8"/>
      <c r="H13" s="9">
        <v>5446</v>
      </c>
      <c r="I13" s="8"/>
      <c r="J13" s="9">
        <v>166</v>
      </c>
      <c r="K13" s="8"/>
      <c r="L13" s="8"/>
      <c r="M13" s="31">
        <f>F13</f>
        <v>0</v>
      </c>
      <c r="N13" s="9">
        <v>89746</v>
      </c>
      <c r="O13" s="9">
        <v>1729</v>
      </c>
    </row>
    <row r="14" spans="1:15" x14ac:dyDescent="0.55000000000000004">
      <c r="A14" s="7" t="s">
        <v>64</v>
      </c>
      <c r="B14" s="9">
        <v>270262</v>
      </c>
      <c r="C14" s="9">
        <v>1143</v>
      </c>
      <c r="D14" s="8"/>
      <c r="E14" s="8"/>
      <c r="F14" s="8"/>
      <c r="G14" s="8"/>
      <c r="H14" s="9">
        <v>96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1046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2633603</v>
      </c>
      <c r="C16" s="7">
        <f t="shared" ref="C16:O16" si="13">SUM(C13:C15)</f>
        <v>98116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5542</v>
      </c>
      <c r="I16" s="7">
        <f t="shared" si="13"/>
        <v>0</v>
      </c>
      <c r="J16" s="7">
        <f t="shared" si="13"/>
        <v>166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90807</v>
      </c>
      <c r="O16" s="7">
        <f t="shared" si="13"/>
        <v>1730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27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44131</v>
      </c>
      <c r="C5" s="28" t="s">
        <v>17</v>
      </c>
      <c r="D5" s="39">
        <f>IFERROR(INT(TRIM(SUBSTITUTE(VLOOKUP($A5&amp;"*",各都道府県の状況!$A:$I,D$3,FALSE), "※5", ""))), "")</f>
        <v>2854</v>
      </c>
      <c r="E5" s="39">
        <f>IFERROR(INT(TRIM(SUBSTITUTE(VLOOKUP($A5&amp;"*",各都道府県の状況!$A:$I,E$3,FALSE), "※5", ""))), "")</f>
        <v>76941</v>
      </c>
      <c r="F5" s="39">
        <f>IFERROR(INT(TRIM(SUBSTITUTE(VLOOKUP($A5&amp;"*",各都道府県の状況!$A:$I,F$3,FALSE), "※5", ""))), "")</f>
        <v>2402</v>
      </c>
      <c r="G5" s="39">
        <f>IFERROR(INT(TRIM(SUBSTITUTE(VLOOKUP($A5&amp;"*",各都道府県の状況!$A:$I,G$3,FALSE), "※5", ""))), "")</f>
        <v>109</v>
      </c>
      <c r="H5" s="39">
        <f>IFERROR(INT(TRIM(SUBSTITUTE(VLOOKUP($A5&amp;"*",各都道府県の状況!$A:$I,H$3,FALSE), "※5", ""))), "")</f>
        <v>343</v>
      </c>
      <c r="I5" s="39">
        <f>IFERROR(INT(TRIM(SUBSTITUTE(VLOOKUP($A5&amp;"*",各都道府県の状況!$A:$I,I$3,FALSE), "※5", ""))), "")</f>
        <v>3</v>
      </c>
      <c r="J5" s="5"/>
    </row>
    <row r="6" spans="1:10" x14ac:dyDescent="0.55000000000000004">
      <c r="A6" s="24" t="s">
        <v>231</v>
      </c>
      <c r="B6" s="27">
        <f t="shared" si="0"/>
        <v>44131</v>
      </c>
      <c r="C6" s="19" t="s">
        <v>18</v>
      </c>
      <c r="D6" s="39">
        <f>IFERROR(INT(TRIM(SUBSTITUTE(VLOOKUP($A6&amp;"*",各都道府県の状況!$A:$I,D$3,FALSE), "※5", ""))), "")</f>
        <v>195</v>
      </c>
      <c r="E6" s="39">
        <f>IFERROR(INT(TRIM(SUBSTITUTE(VLOOKUP($A6&amp;"*",各都道府県の状況!$A:$I,E$3,FALSE), "※5", ""))), "")</f>
        <v>4380</v>
      </c>
      <c r="F6" s="39">
        <f>IFERROR(INT(TRIM(SUBSTITUTE(VLOOKUP($A6&amp;"*",各都道府県の状況!$A:$I,F$3,FALSE), "※5", ""))), "")</f>
        <v>77</v>
      </c>
      <c r="G6" s="39">
        <f>IFERROR(INT(TRIM(SUBSTITUTE(VLOOKUP($A6&amp;"*",各都道府県の状況!$A:$I,G$3,FALSE), "※5", ""))), "")</f>
        <v>2</v>
      </c>
      <c r="H6" s="39">
        <f>IFERROR(INT(TRIM(SUBSTITUTE(VLOOKUP($A6&amp;"*",各都道府県の状況!$A:$I,H$3,FALSE), "※5", ""))), "")</f>
        <v>116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44131</v>
      </c>
      <c r="C7" s="19" t="s">
        <v>19</v>
      </c>
      <c r="D7" s="39">
        <f>IFERROR(INT(TRIM(SUBSTITUTE(VLOOKUP($A7&amp;"*",各都道府県の状況!$A:$I,D$3,FALSE), "※5", ""))), "")</f>
        <v>27</v>
      </c>
      <c r="E7" s="39">
        <f>IFERROR(INT(TRIM(SUBSTITUTE(VLOOKUP($A7&amp;"*",各都道府県の状況!$A:$I,E$3,FALSE), "※5", ""))), "")</f>
        <v>5222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4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44131</v>
      </c>
      <c r="C8" s="19" t="s">
        <v>20</v>
      </c>
      <c r="D8" s="39">
        <f>IFERROR(INT(TRIM(SUBSTITUTE(VLOOKUP($A8&amp;"*",各都道府県の状況!$A:$I,D$3,FALSE), "※5", ""))), "")</f>
        <v>610</v>
      </c>
      <c r="E8" s="39">
        <f>IFERROR(INT(TRIM(SUBSTITUTE(VLOOKUP($A8&amp;"*",各都道府県の状況!$A:$I,E$3,FALSE), "※5", ""))), "")</f>
        <v>13300</v>
      </c>
      <c r="F8" s="39">
        <f>IFERROR(INT(TRIM(SUBSTITUTE(VLOOKUP($A8&amp;"*",各都道府県の状況!$A:$I,F$3,FALSE), "※5", ""))), "")</f>
        <v>523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85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44131</v>
      </c>
      <c r="C9" s="19" t="s">
        <v>21</v>
      </c>
      <c r="D9" s="39">
        <f>IFERROR(INT(TRIM(SUBSTITUTE(VLOOKUP($A9&amp;"*",各都道府県の状況!$A:$I,D$3,FALSE), "※5", ""))), "")</f>
        <v>61</v>
      </c>
      <c r="E9" s="39">
        <f>IFERROR(INT(TRIM(SUBSTITUTE(VLOOKUP($A9&amp;"*",各都道府県の状況!$A:$I,E$3,FALSE), "※5", ""))), "")</f>
        <v>2464</v>
      </c>
      <c r="F9" s="39">
        <f>IFERROR(INT(TRIM(SUBSTITUTE(VLOOKUP($A9&amp;"*",各都道府県の状況!$A:$I,F$3,FALSE), "※5", ""))), "")</f>
        <v>59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44131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5917</v>
      </c>
      <c r="F10" s="39">
        <f>IFERROR(INT(TRIM(SUBSTITUTE(VLOOKUP($A10&amp;"*",各都道府県の状況!$A:$I,F$3,FALSE), "※5", ""))), "")</f>
        <v>79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6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44131</v>
      </c>
      <c r="C11" s="19" t="s">
        <v>62</v>
      </c>
      <c r="D11" s="39">
        <f>IFERROR(INT(TRIM(SUBSTITUTE(VLOOKUP($A11&amp;"*",各都道府県の状況!$A:$I,D$3,FALSE), "※5", ""))), "")</f>
        <v>387</v>
      </c>
      <c r="E11" s="39">
        <f>IFERROR(INT(TRIM(SUBSTITUTE(VLOOKUP($A11&amp;"*",各都道府県の状況!$A:$I,E$3,FALSE), "※5", ""))), "")</f>
        <v>27846</v>
      </c>
      <c r="F11" s="39">
        <f>IFERROR(INT(TRIM(SUBSTITUTE(VLOOKUP($A11&amp;"*",各都道府県の状況!$A:$I,F$3,FALSE), "※5", ""))), "")</f>
        <v>335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46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44131</v>
      </c>
      <c r="C12" s="19" t="s">
        <v>23</v>
      </c>
      <c r="D12" s="39">
        <f>IFERROR(INT(TRIM(SUBSTITUTE(VLOOKUP($A12&amp;"*",各都道府県の状況!$A:$I,D$3,FALSE), "※5", ""))), "")</f>
        <v>744</v>
      </c>
      <c r="E12" s="39">
        <f>IFERROR(INT(TRIM(SUBSTITUTE(VLOOKUP($A12&amp;"*",各都道府県の状況!$A:$I,E$3,FALSE), "※5", ""))), "")</f>
        <v>13674</v>
      </c>
      <c r="F12" s="39">
        <f>IFERROR(INT(TRIM(SUBSTITUTE(VLOOKUP($A12&amp;"*",各都道府県の状況!$A:$I,F$3,FALSE), "※5", ""))), "")</f>
        <v>709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17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44131</v>
      </c>
      <c r="C13" s="19" t="s">
        <v>24</v>
      </c>
      <c r="D13" s="39">
        <f>IFERROR(INT(TRIM(SUBSTITUTE(VLOOKUP($A13&amp;"*",各都道府県の状況!$A:$I,D$3,FALSE), "※5", ""))), "")</f>
        <v>480</v>
      </c>
      <c r="E13" s="39">
        <f>IFERROR(INT(TRIM(SUBSTITUTE(VLOOKUP($A13&amp;"*",各都道府県の状況!$A:$I,E$3,FALSE), "※5", ""))), "")</f>
        <v>41603</v>
      </c>
      <c r="F13" s="39">
        <f>IFERROR(INT(TRIM(SUBSTITUTE(VLOOKUP($A13&amp;"*",各都道府県の状況!$A:$I,F$3,FALSE), "※5", ""))), "")</f>
        <v>454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26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44131</v>
      </c>
      <c r="C14" s="19" t="s">
        <v>25</v>
      </c>
      <c r="D14" s="39">
        <f>IFERROR(INT(TRIM(SUBSTITUTE(VLOOKUP($A14&amp;"*",各都道府県の状況!$A:$I,D$3,FALSE), "※5", ""))), "")</f>
        <v>874</v>
      </c>
      <c r="E14" s="39">
        <f>IFERROR(INT(TRIM(SUBSTITUTE(VLOOKUP($A14&amp;"*",各都道府県の状況!$A:$I,E$3,FALSE), "※5", ""))), "")</f>
        <v>28285</v>
      </c>
      <c r="F14" s="39">
        <f>IFERROR(INT(TRIM(SUBSTITUTE(VLOOKUP($A14&amp;"*",各都道府県の状況!$A:$I,F$3,FALSE), "※5", ""))), "")</f>
        <v>752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99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44131</v>
      </c>
      <c r="C15" s="19" t="s">
        <v>26</v>
      </c>
      <c r="D15" s="39">
        <f>IFERROR(INT(TRIM(SUBSTITUTE(VLOOKUP($A15&amp;"*",各都道府県の状況!$A:$I,D$3,FALSE), "※5", ""))), "")</f>
        <v>5682</v>
      </c>
      <c r="E15" s="39">
        <f>IFERROR(INT(TRIM(SUBSTITUTE(VLOOKUP($A15&amp;"*",各都道府県の状況!$A:$I,E$3,FALSE), "※5", ""))), "")</f>
        <v>177818</v>
      </c>
      <c r="F15" s="39">
        <f>IFERROR(INT(TRIM(SUBSTITUTE(VLOOKUP($A15&amp;"*",各都道府県の状況!$A:$I,F$3,FALSE), "※5", ""))), "")</f>
        <v>5189</v>
      </c>
      <c r="G15" s="39">
        <f>IFERROR(INT(TRIM(SUBSTITUTE(VLOOKUP($A15&amp;"*",各都道府県の状況!$A:$I,G$3,FALSE), "※5", ""))), "")</f>
        <v>106</v>
      </c>
      <c r="H15" s="39">
        <f>IFERROR(INT(TRIM(SUBSTITUTE(VLOOKUP($A15&amp;"*",各都道府県の状況!$A:$I,H$3,FALSE), "※5", ""))), "")</f>
        <v>387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44131</v>
      </c>
      <c r="C16" s="19" t="s">
        <v>27</v>
      </c>
      <c r="D16" s="39">
        <f>IFERROR(INT(TRIM(SUBSTITUTE(VLOOKUP($A16&amp;"*",各都道府県の状況!$A:$I,D$3,FALSE), "※5", ""))), "")</f>
        <v>4880</v>
      </c>
      <c r="E16" s="39">
        <f>IFERROR(INT(TRIM(SUBSTITUTE(VLOOKUP($A16&amp;"*",各都道府県の状況!$A:$I,E$3,FALSE), "※5", ""))), "")</f>
        <v>121673</v>
      </c>
      <c r="F16" s="39">
        <f>IFERROR(INT(TRIM(SUBSTITUTE(VLOOKUP($A16&amp;"*",各都道府県の状況!$A:$I,F$3,FALSE), "※5", ""))), "")</f>
        <v>4421</v>
      </c>
      <c r="G16" s="39">
        <f>IFERROR(INT(TRIM(SUBSTITUTE(VLOOKUP($A16&amp;"*",各都道府県の状況!$A:$I,G$3,FALSE), "※5", ""))), "")</f>
        <v>78</v>
      </c>
      <c r="H16" s="39">
        <f>IFERROR(INT(TRIM(SUBSTITUTE(VLOOKUP($A16&amp;"*",各都道府県の状況!$A:$I,H$3,FALSE), "※5", ""))), "")</f>
        <v>381</v>
      </c>
      <c r="I16" s="39">
        <f>IFERROR(INT(TRIM(SUBSTITUTE(VLOOKUP($A16&amp;"*",各都道府県の状況!$A:$I,I$3,FALSE), "※5", ""))), "")</f>
        <v>11</v>
      </c>
    </row>
    <row r="17" spans="1:9" x14ac:dyDescent="0.55000000000000004">
      <c r="A17" s="24" t="s">
        <v>241</v>
      </c>
      <c r="B17" s="27">
        <f t="shared" si="0"/>
        <v>44131</v>
      </c>
      <c r="C17" s="19" t="s">
        <v>28</v>
      </c>
      <c r="D17" s="39">
        <f>IFERROR(INT(TRIM(SUBSTITUTE(VLOOKUP($A17&amp;"*",各都道府県の状況!$A:$I,D$3,FALSE), "※5", ""))), "")</f>
        <v>30285</v>
      </c>
      <c r="E17" s="39">
        <f>IFERROR(INT(TRIM(SUBSTITUTE(VLOOKUP($A17&amp;"*",各都道府県の状況!$A:$I,E$3,FALSE), "※5", ""))), "")</f>
        <v>580494</v>
      </c>
      <c r="F17" s="39">
        <f>IFERROR(INT(TRIM(SUBSTITUTE(VLOOKUP($A17&amp;"*",各都道府県の状況!$A:$I,F$3,FALSE), "※5", ""))), "")</f>
        <v>28218</v>
      </c>
      <c r="G17" s="39">
        <f>IFERROR(INT(TRIM(SUBSTITUTE(VLOOKUP($A17&amp;"*",各都道府県の状況!$A:$I,G$3,FALSE), "※5", ""))), "")</f>
        <v>451</v>
      </c>
      <c r="H17" s="39">
        <f>IFERROR(INT(TRIM(SUBSTITUTE(VLOOKUP($A17&amp;"*",各都道府県の状況!$A:$I,H$3,FALSE), "※5", ""))), "")</f>
        <v>1616</v>
      </c>
      <c r="I17" s="39">
        <f>IFERROR(INT(TRIM(SUBSTITUTE(VLOOKUP($A17&amp;"*",各都道府県の状況!$A:$I,I$3,FALSE), "※5", ""))), "")</f>
        <v>33</v>
      </c>
    </row>
    <row r="18" spans="1:9" x14ac:dyDescent="0.55000000000000004">
      <c r="A18" s="24" t="s">
        <v>242</v>
      </c>
      <c r="B18" s="27">
        <f t="shared" si="0"/>
        <v>44131</v>
      </c>
      <c r="C18" s="19" t="s">
        <v>29</v>
      </c>
      <c r="D18" s="39">
        <f>IFERROR(INT(TRIM(SUBSTITUTE(VLOOKUP($A18&amp;"*",各都道府県の状況!$A:$I,D$3,FALSE), "※5", ""))), "")</f>
        <v>8453</v>
      </c>
      <c r="E18" s="39">
        <f>IFERROR(INT(TRIM(SUBSTITUTE(VLOOKUP($A18&amp;"*",各都道府県の状況!$A:$I,E$3,FALSE), "※5", ""))), "")</f>
        <v>193081</v>
      </c>
      <c r="F18" s="39">
        <f>IFERROR(INT(TRIM(SUBSTITUTE(VLOOKUP($A18&amp;"*",各都道府県の状況!$A:$I,F$3,FALSE), "※5", ""))), "")</f>
        <v>7752</v>
      </c>
      <c r="G18" s="39">
        <f>IFERROR(INT(TRIM(SUBSTITUTE(VLOOKUP($A18&amp;"*",各都道府県の状況!$A:$I,G$3,FALSE), "※5", ""))), "")</f>
        <v>165</v>
      </c>
      <c r="H18" s="39">
        <f>IFERROR(INT(TRIM(SUBSTITUTE(VLOOKUP($A18&amp;"*",各都道府県の状況!$A:$I,H$3,FALSE), "※5", ""))), "")</f>
        <v>536</v>
      </c>
      <c r="I18" s="39">
        <f>IFERROR(INT(TRIM(SUBSTITUTE(VLOOKUP($A18&amp;"*",各都道府県の状況!$A:$I,I$3,FALSE), "※5", ""))), "")</f>
        <v>21</v>
      </c>
    </row>
    <row r="19" spans="1:9" x14ac:dyDescent="0.55000000000000004">
      <c r="A19" s="24" t="s">
        <v>243</v>
      </c>
      <c r="B19" s="27">
        <f t="shared" si="0"/>
        <v>44131</v>
      </c>
      <c r="C19" s="19" t="s">
        <v>61</v>
      </c>
      <c r="D19" s="39">
        <f>IFERROR(INT(TRIM(SUBSTITUTE(VLOOKUP($A19&amp;"*",各都道府県の状況!$A:$I,D$3,FALSE), "※5", ""))), "")</f>
        <v>182</v>
      </c>
      <c r="E19" s="39">
        <f>IFERROR(INT(TRIM(SUBSTITUTE(VLOOKUP($A19&amp;"*",各都道府県の状況!$A:$I,E$3,FALSE), "※5", ""))), "")</f>
        <v>17489</v>
      </c>
      <c r="F19" s="39">
        <f>IFERROR(INT(TRIM(SUBSTITUTE(VLOOKUP($A19&amp;"*",各都道府県の状況!$A:$I,F$3,FALSE), "※5", ""))), "")</f>
        <v>179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44131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14373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44131</v>
      </c>
      <c r="C21" s="19" t="s">
        <v>31</v>
      </c>
      <c r="D21" s="39">
        <f>IFERROR(INT(TRIM(SUBSTITUTE(VLOOKUP($A21&amp;"*",各都道府県の状況!$A:$I,D$3,FALSE), "※5", ""))), "")</f>
        <v>800</v>
      </c>
      <c r="E21" s="39">
        <f>IFERROR(INT(TRIM(SUBSTITUTE(VLOOKUP($A21&amp;"*",各都道府県の状況!$A:$I,E$3,FALSE), "※5", ""))), "")</f>
        <v>16493</v>
      </c>
      <c r="F21" s="39">
        <f>IFERROR(INT(TRIM(SUBSTITUTE(VLOOKUP($A21&amp;"*",各都道府県の状況!$A:$I,F$3,FALSE), "※5", ""))), "")</f>
        <v>740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11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44131</v>
      </c>
      <c r="C22" s="19" t="s">
        <v>32</v>
      </c>
      <c r="D22" s="39">
        <f>IFERROR(INT(TRIM(SUBSTITUTE(VLOOKUP($A22&amp;"*",各都道府県の状況!$A:$I,D$3,FALSE), "※5", ""))), "")</f>
        <v>256</v>
      </c>
      <c r="E22" s="39">
        <f>IFERROR(INT(TRIM(SUBSTITUTE(VLOOKUP($A22&amp;"*",各都道府県の状況!$A:$I,E$3,FALSE), "※5", ""))), "")</f>
        <v>10927</v>
      </c>
      <c r="F22" s="39">
        <f>IFERROR(INT(TRIM(SUBSTITUTE(VLOOKUP($A22&amp;"*",各都道府県の状況!$A:$I,F$3,FALSE), "※5", ""))), "")</f>
        <v>243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44131</v>
      </c>
      <c r="C23" s="19" t="s">
        <v>33</v>
      </c>
      <c r="D23" s="39">
        <f>IFERROR(INT(TRIM(SUBSTITUTE(VLOOKUP($A23&amp;"*",各都道府県の状況!$A:$I,D$3,FALSE), "※5", ""))), "")</f>
        <v>206</v>
      </c>
      <c r="E23" s="39">
        <f>IFERROR(INT(TRIM(SUBSTITUTE(VLOOKUP($A23&amp;"*",各都道府県の状況!$A:$I,E$3,FALSE), "※5", ""))), "")</f>
        <v>11474</v>
      </c>
      <c r="F23" s="39">
        <f>IFERROR(INT(TRIM(SUBSTITUTE(VLOOKUP($A23&amp;"*",各都道府県の状況!$A:$I,F$3,FALSE), "※5", ""))), "")</f>
        <v>194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6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44131</v>
      </c>
      <c r="C24" s="19" t="s">
        <v>34</v>
      </c>
      <c r="D24" s="39">
        <f>IFERROR(INT(TRIM(SUBSTITUTE(VLOOKUP($A24&amp;"*",各都道府県の状況!$A:$I,D$3,FALSE), "※5", ""))), "")</f>
        <v>334</v>
      </c>
      <c r="E24" s="39">
        <f>IFERROR(INT(TRIM(SUBSTITUTE(VLOOKUP($A24&amp;"*",各都道府県の状況!$A:$I,E$3,FALSE), "※5", ""))), "")</f>
        <v>22491</v>
      </c>
      <c r="F24" s="39">
        <f>IFERROR(INT(TRIM(SUBSTITUTE(VLOOKUP($A24&amp;"*",各都道府県の状況!$A:$I,F$3,FALSE), "※5", ""))), "")</f>
        <v>326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7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44131</v>
      </c>
      <c r="C25" s="19" t="s">
        <v>35</v>
      </c>
      <c r="D25" s="39">
        <f>IFERROR(INT(TRIM(SUBSTITUTE(VLOOKUP($A25&amp;"*",各都道府県の状況!$A:$I,D$3,FALSE), "※5", ""))), "")</f>
        <v>672</v>
      </c>
      <c r="E25" s="39">
        <f>IFERROR(INT(TRIM(SUBSTITUTE(VLOOKUP($A25&amp;"*",各都道府県の状況!$A:$I,E$3,FALSE), "※5", ""))), "")</f>
        <v>26370</v>
      </c>
      <c r="F25" s="39">
        <f>IFERROR(INT(TRIM(SUBSTITUTE(VLOOKUP($A25&amp;"*",各都道府県の状況!$A:$I,F$3,FALSE), "※5", ""))), "")</f>
        <v>633</v>
      </c>
      <c r="G25" s="39">
        <f>IFERROR(INT(TRIM(SUBSTITUTE(VLOOKUP($A25&amp;"*",各都道府県の状況!$A:$I,G$3,FALSE), "※5", ""))), "")</f>
        <v>11</v>
      </c>
      <c r="H25" s="39">
        <f>IFERROR(INT(TRIM(SUBSTITUTE(VLOOKUP($A25&amp;"*",各都道府県の状況!$A:$I,H$3,FALSE), "※5", ""))), "")</f>
        <v>28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44131</v>
      </c>
      <c r="C26" s="19" t="s">
        <v>36</v>
      </c>
      <c r="D26" s="39">
        <f>IFERROR(INT(TRIM(SUBSTITUTE(VLOOKUP($A26&amp;"*",各都道府県の状況!$A:$I,D$3,FALSE), "※5", ""))), "")</f>
        <v>605</v>
      </c>
      <c r="E26" s="39">
        <f>IFERROR(INT(TRIM(SUBSTITUTE(VLOOKUP($A26&amp;"*",各都道府県の状況!$A:$I,E$3,FALSE), "※5", ""))), "")</f>
        <v>41601</v>
      </c>
      <c r="F26" s="39">
        <f>IFERROR(INT(TRIM(SUBSTITUTE(VLOOKUP($A26&amp;"*",各都道府県の状況!$A:$I,F$3,FALSE), "※5", ""))), "")</f>
        <v>576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27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44131</v>
      </c>
      <c r="C27" s="19" t="s">
        <v>37</v>
      </c>
      <c r="D27" s="39">
        <f>IFERROR(INT(TRIM(SUBSTITUTE(VLOOKUP($A27&amp;"*",各都道府県の状況!$A:$I,D$3,FALSE), "※5", ""))), "")</f>
        <v>5906</v>
      </c>
      <c r="E27" s="39">
        <f>IFERROR(INT(TRIM(SUBSTITUTE(VLOOKUP($A27&amp;"*",各都道府県の状況!$A:$I,E$3,FALSE), "※5", ""))), "")</f>
        <v>95251</v>
      </c>
      <c r="F27" s="39">
        <f>IFERROR(INT(TRIM(SUBSTITUTE(VLOOKUP($A27&amp;"*",各都道府県の状況!$A:$I,F$3,FALSE), "※5", ""))), "")</f>
        <v>5538</v>
      </c>
      <c r="G27" s="39">
        <f>IFERROR(INT(TRIM(SUBSTITUTE(VLOOKUP($A27&amp;"*",各都道府県の状況!$A:$I,G$3,FALSE), "※5", ""))), "")</f>
        <v>92</v>
      </c>
      <c r="H27" s="39">
        <f>IFERROR(INT(TRIM(SUBSTITUTE(VLOOKUP($A27&amp;"*",各都道府県の状況!$A:$I,H$3,FALSE), "※5", ""))), "")</f>
        <v>276</v>
      </c>
      <c r="I27" s="39">
        <f>IFERROR(INT(TRIM(SUBSTITUTE(VLOOKUP($A27&amp;"*",各都道府県の状況!$A:$I,I$3,FALSE), "※5", ""))), "")</f>
        <v>11</v>
      </c>
    </row>
    <row r="28" spans="1:9" x14ac:dyDescent="0.55000000000000004">
      <c r="A28" s="24" t="s">
        <v>252</v>
      </c>
      <c r="B28" s="26">
        <f t="shared" si="0"/>
        <v>44131</v>
      </c>
      <c r="C28" s="28" t="s">
        <v>38</v>
      </c>
      <c r="D28" s="39">
        <f>IFERROR(INT(TRIM(SUBSTITUTE(VLOOKUP($A28&amp;"*",各都道府県の状況!$A:$I,D$3,FALSE), "※5", ""))), "")</f>
        <v>555</v>
      </c>
      <c r="E28" s="39">
        <f>IFERROR(INT(TRIM(SUBSTITUTE(VLOOKUP($A28&amp;"*",各都道府県の状況!$A:$I,E$3,FALSE), "※5", ""))), "")</f>
        <v>15441</v>
      </c>
      <c r="F28" s="39">
        <f>IFERROR(INT(TRIM(SUBSTITUTE(VLOOKUP($A28&amp;"*",各都道府県の状況!$A:$I,F$3,FALSE), "※5", ""))), "")</f>
        <v>538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10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44131</v>
      </c>
      <c r="C29" s="19" t="s">
        <v>39</v>
      </c>
      <c r="D29" s="39">
        <f>IFERROR(INT(TRIM(SUBSTITUTE(VLOOKUP($A29&amp;"*",各都道府県の状況!$A:$I,D$3,FALSE), "※5", ""))), "")</f>
        <v>543</v>
      </c>
      <c r="E29" s="39">
        <f>IFERROR(INT(TRIM(SUBSTITUTE(VLOOKUP($A29&amp;"*",各都道府県の状況!$A:$I,E$3,FALSE), "※5", ""))), "")</f>
        <v>13830</v>
      </c>
      <c r="F29" s="39">
        <f>IFERROR(INT(TRIM(SUBSTITUTE(VLOOKUP($A29&amp;"*",各都道府県の状況!$A:$I,F$3,FALSE), "※5", ""))), "")</f>
        <v>515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19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44131</v>
      </c>
      <c r="C30" s="19" t="s">
        <v>40</v>
      </c>
      <c r="D30" s="39">
        <f>IFERROR(INT(TRIM(SUBSTITUTE(VLOOKUP($A30&amp;"*",各都道府県の状況!$A:$I,D$3,FALSE), "※5", ""))), "")</f>
        <v>1981</v>
      </c>
      <c r="E30" s="39">
        <f>IFERROR(INT(TRIM(SUBSTITUTE(VLOOKUP($A30&amp;"*",各都道府県の状況!$A:$I,E$3,FALSE), "※5", ""))), "")</f>
        <v>51562</v>
      </c>
      <c r="F30" s="39">
        <f>IFERROR(INT(TRIM(SUBSTITUTE(VLOOKUP($A30&amp;"*",各都道府県の状況!$A:$I,F$3,FALSE), "※5", ""))), "")</f>
        <v>1888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63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44131</v>
      </c>
      <c r="C31" s="19" t="s">
        <v>41</v>
      </c>
      <c r="D31" s="39">
        <f>IFERROR(INT(TRIM(SUBSTITUTE(VLOOKUP($A31&amp;"*",各都道府県の状況!$A:$I,D$3,FALSE), "※5", ""))), "")</f>
        <v>12231</v>
      </c>
      <c r="E31" s="39">
        <f>IFERROR(INT(TRIM(SUBSTITUTE(VLOOKUP($A31&amp;"*",各都道府県の状況!$A:$I,E$3,FALSE), "※5", ""))), "")</f>
        <v>227942</v>
      </c>
      <c r="F31" s="39">
        <f>IFERROR(INT(TRIM(SUBSTITUTE(VLOOKUP($A31&amp;"*",各都道府県の状況!$A:$I,F$3,FALSE), "※5", ""))), "")</f>
        <v>11326</v>
      </c>
      <c r="G31" s="39">
        <f>IFERROR(INT(TRIM(SUBSTITUTE(VLOOKUP($A31&amp;"*",各都道府県の状況!$A:$I,G$3,FALSE), "※5", ""))), "")</f>
        <v>235</v>
      </c>
      <c r="H31" s="39">
        <f>IFERROR(INT(TRIM(SUBSTITUTE(VLOOKUP($A31&amp;"*",各都道府県の状況!$A:$I,H$3,FALSE), "※5", ""))), "")</f>
        <v>653</v>
      </c>
      <c r="I31" s="39">
        <f>IFERROR(INT(TRIM(SUBSTITUTE(VLOOKUP($A31&amp;"*",各都道府県の状況!$A:$I,I$3,FALSE), "※5", ""))), "")</f>
        <v>26</v>
      </c>
    </row>
    <row r="32" spans="1:9" x14ac:dyDescent="0.55000000000000004">
      <c r="A32" s="24" t="s">
        <v>256</v>
      </c>
      <c r="B32" s="27">
        <f t="shared" si="0"/>
        <v>44131</v>
      </c>
      <c r="C32" s="19" t="s">
        <v>42</v>
      </c>
      <c r="D32" s="39">
        <f>IFERROR(INT(TRIM(SUBSTITUTE(VLOOKUP($A32&amp;"*",各都道府県の状況!$A:$I,D$3,FALSE), "※5", ""))), "")</f>
        <v>3147</v>
      </c>
      <c r="E32" s="39">
        <f>IFERROR(INT(TRIM(SUBSTITUTE(VLOOKUP($A32&amp;"*",各都道府県の状況!$A:$I,E$3,FALSE), "※5", ""))), "")</f>
        <v>66897</v>
      </c>
      <c r="F32" s="39">
        <f>IFERROR(INT(TRIM(SUBSTITUTE(VLOOKUP($A32&amp;"*",各都道府県の状況!$A:$I,F$3,FALSE), "※5", ""))), "")</f>
        <v>2942</v>
      </c>
      <c r="G32" s="39">
        <f>IFERROR(INT(TRIM(SUBSTITUTE(VLOOKUP($A32&amp;"*",各都道府県の状況!$A:$I,G$3,FALSE), "※5", ""))), "")</f>
        <v>61</v>
      </c>
      <c r="H32" s="39">
        <f>IFERROR(INT(TRIM(SUBSTITUTE(VLOOKUP($A32&amp;"*",各都道府県の状況!$A:$I,H$3,FALSE), "※5", ""))), "")</f>
        <v>144</v>
      </c>
      <c r="I32" s="39">
        <f>IFERROR(INT(TRIM(SUBSTITUTE(VLOOKUP($A32&amp;"*",各都道府県の状況!$A:$I,I$3,FALSE), "※5", ""))), "")</f>
        <v>14</v>
      </c>
    </row>
    <row r="33" spans="1:9" x14ac:dyDescent="0.55000000000000004">
      <c r="A33" s="24" t="s">
        <v>257</v>
      </c>
      <c r="B33" s="27">
        <f t="shared" si="0"/>
        <v>44131</v>
      </c>
      <c r="C33" s="19" t="s">
        <v>43</v>
      </c>
      <c r="D33" s="39">
        <f>IFERROR(INT(TRIM(SUBSTITUTE(VLOOKUP($A33&amp;"*",各都道府県の状況!$A:$I,D$3,FALSE), "※5", ""))), "")</f>
        <v>626</v>
      </c>
      <c r="E33" s="39">
        <f>IFERROR(INT(TRIM(SUBSTITUTE(VLOOKUP($A33&amp;"*",各都道府県の状況!$A:$I,E$3,FALSE), "※5", ""))), "")</f>
        <v>24237</v>
      </c>
      <c r="F33" s="39">
        <f>IFERROR(INT(TRIM(SUBSTITUTE(VLOOKUP($A33&amp;"*",各都道府県の状況!$A:$I,F$3,FALSE), "※5", ""))), "")</f>
        <v>602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15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44131</v>
      </c>
      <c r="C34" s="19" t="s">
        <v>44</v>
      </c>
      <c r="D34" s="39">
        <f>IFERROR(INT(TRIM(SUBSTITUTE(VLOOKUP($A34&amp;"*",各都道府県の状況!$A:$I,D$3,FALSE), "※5", ""))), "")</f>
        <v>272</v>
      </c>
      <c r="E34" s="39">
        <f>IFERROR(INT(TRIM(SUBSTITUTE(VLOOKUP($A34&amp;"*",各都道府県の状況!$A:$I,E$3,FALSE), "※5", ""))), "")</f>
        <v>10313</v>
      </c>
      <c r="F34" s="39">
        <f>IFERROR(INT(TRIM(SUBSTITUTE(VLOOKUP($A34&amp;"*",各都道府県の状況!$A:$I,F$3,FALSE), "※5", ""))), "")</f>
        <v>252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12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44131</v>
      </c>
      <c r="C35" s="19" t="s">
        <v>45</v>
      </c>
      <c r="D35" s="39">
        <f>IFERROR(INT(TRIM(SUBSTITUTE(VLOOKUP($A35&amp;"*",各都道府県の状況!$A:$I,D$3,FALSE), "※5", ""))), "")</f>
        <v>37</v>
      </c>
      <c r="E35" s="39">
        <f>IFERROR(INT(TRIM(SUBSTITUTE(VLOOKUP($A35&amp;"*",各都道府県の状況!$A:$I,E$3,FALSE), "※5", ""))), "")</f>
        <v>5679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44131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6154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44131</v>
      </c>
      <c r="C37" s="19" t="s">
        <v>47</v>
      </c>
      <c r="D37" s="39">
        <f>IFERROR(INT(TRIM(SUBSTITUTE(VLOOKUP($A37&amp;"*",各都道府県の状況!$A:$I,D$3,FALSE), "※5", ""))), "")</f>
        <v>215</v>
      </c>
      <c r="E37" s="39">
        <f>IFERROR(INT(TRIM(SUBSTITUTE(VLOOKUP($A37&amp;"*",各都道府県の状況!$A:$I,E$3,FALSE), "※5", ""))), "")</f>
        <v>10217</v>
      </c>
      <c r="F37" s="39">
        <f>IFERROR(INT(TRIM(SUBSTITUTE(VLOOKUP($A37&amp;"*",各都道府県の状況!$A:$I,F$3,FALSE), "※5", ""))), "")</f>
        <v>161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23</v>
      </c>
      <c r="I37" s="39">
        <f>IFERROR(INT(TRIM(SUBSTITUTE(VLOOKUP($A37&amp;"*",各都道府県の状況!$A:$I,I$3,FALSE), "※5", ""))), "")</f>
        <v>1</v>
      </c>
    </row>
    <row r="38" spans="1:9" x14ac:dyDescent="0.55000000000000004">
      <c r="A38" s="24" t="s">
        <v>260</v>
      </c>
      <c r="B38" s="27">
        <f t="shared" si="0"/>
        <v>44131</v>
      </c>
      <c r="C38" s="19" t="s">
        <v>48</v>
      </c>
      <c r="D38" s="39">
        <f>IFERROR(INT(TRIM(SUBSTITUTE(VLOOKUP($A38&amp;"*",各都道府県の状況!$A:$I,D$3,FALSE), "※5", ""))), "")</f>
        <v>656</v>
      </c>
      <c r="E38" s="39">
        <f>IFERROR(INT(TRIM(SUBSTITUTE(VLOOKUP($A38&amp;"*",各都道府県の状況!$A:$I,E$3,FALSE), "※5", ""))), "")</f>
        <v>27097</v>
      </c>
      <c r="F38" s="39">
        <f>IFERROR(INT(TRIM(SUBSTITUTE(VLOOKUP($A38&amp;"*",各都道府県の状況!$A:$I,F$3,FALSE), "※5", ""))), "")</f>
        <v>636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15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44131</v>
      </c>
      <c r="C39" s="19" t="s">
        <v>49</v>
      </c>
      <c r="D39" s="39">
        <f>IFERROR(INT(TRIM(SUBSTITUTE(VLOOKUP($A39&amp;"*",各都道府県の状況!$A:$I,D$3,FALSE), "※5", ""))), "")</f>
        <v>213</v>
      </c>
      <c r="E39" s="39">
        <f>IFERROR(INT(TRIM(SUBSTITUTE(VLOOKUP($A39&amp;"*",各都道府県の状況!$A:$I,E$3,FALSE), "※5", ""))), "")</f>
        <v>11710</v>
      </c>
      <c r="F39" s="39">
        <f>IFERROR(INT(TRIM(SUBSTITUTE(VLOOKUP($A39&amp;"*",各都道府県の状況!$A:$I,F$3,FALSE), "※5", ""))), "")</f>
        <v>206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44131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7421</v>
      </c>
      <c r="F40" s="39">
        <f>IFERROR(INT(TRIM(SUBSTITUTE(VLOOKUP($A40&amp;"*",各都道府県の状況!$A:$I,F$3,FALSE), "※5", ""))), "")</f>
        <v>150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44131</v>
      </c>
      <c r="C41" s="19" t="s">
        <v>51</v>
      </c>
      <c r="D41" s="39">
        <f>IFERROR(INT(TRIM(SUBSTITUTE(VLOOKUP($A41&amp;"*",各都道府県の状況!$A:$I,D$3,FALSE), "※5", ""))), "")</f>
        <v>101</v>
      </c>
      <c r="E41" s="39">
        <f>IFERROR(INT(TRIM(SUBSTITUTE(VLOOKUP($A41&amp;"*",各都道府県の状況!$A:$I,E$3,FALSE), "※5", ""))), "")</f>
        <v>13252</v>
      </c>
      <c r="F41" s="39">
        <f>IFERROR(INT(TRIM(SUBSTITUTE(VLOOKUP($A41&amp;"*",各都道府県の状況!$A:$I,F$3,FALSE), "※5", ""))), "")</f>
        <v>95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44131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4319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44131</v>
      </c>
      <c r="C43" s="19" t="s">
        <v>169</v>
      </c>
      <c r="D43" s="39">
        <f>IFERROR(INT(TRIM(SUBSTITUTE(VLOOKUP($A43&amp;"*",各都道府県の状況!$A:$I,D$3,FALSE), "※5", ""))), "")</f>
        <v>143</v>
      </c>
      <c r="E43" s="39">
        <f>IFERROR(INT(TRIM(SUBSTITUTE(VLOOKUP($A43&amp;"*",各都道府県の状況!$A:$I,E$3,FALSE), "※5", ""))), "")</f>
        <v>3615</v>
      </c>
      <c r="F43" s="39">
        <f>IFERROR(INT(TRIM(SUBSTITUTE(VLOOKUP($A43&amp;"*",各都道府県の状況!$A:$I,F$3,FALSE), "※5", ""))), "")</f>
        <v>136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3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44131</v>
      </c>
      <c r="C44" s="19" t="s">
        <v>53</v>
      </c>
      <c r="D44" s="39">
        <f>IFERROR(INT(TRIM(SUBSTITUTE(VLOOKUP($A44&amp;"*",各都道府県の状況!$A:$I,D$3,FALSE), "※5", ""))), "")</f>
        <v>5189</v>
      </c>
      <c r="E44" s="39">
        <f>IFERROR(INT(TRIM(SUBSTITUTE(VLOOKUP($A44&amp;"*",各都道府県の状況!$A:$I,E$3,FALSE), "※5", ""))), "")</f>
        <v>160141</v>
      </c>
      <c r="F44" s="39">
        <f>IFERROR(INT(TRIM(SUBSTITUTE(VLOOKUP($A44&amp;"*",各都道府県の状況!$A:$I,F$3,FALSE), "※5", ""))), "")</f>
        <v>5022</v>
      </c>
      <c r="G44" s="39">
        <f>IFERROR(INT(TRIM(SUBSTITUTE(VLOOKUP($A44&amp;"*",各都道府県の状況!$A:$I,G$3,FALSE), "※5", ""))), "")</f>
        <v>101</v>
      </c>
      <c r="H44" s="39">
        <f>IFERROR(INT(TRIM(SUBSTITUTE(VLOOKUP($A44&amp;"*",各都道府県の状況!$A:$I,H$3,FALSE), "※5", ""))), "")</f>
        <v>66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44131</v>
      </c>
      <c r="C45" s="19" t="s">
        <v>54</v>
      </c>
      <c r="D45" s="39">
        <f>IFERROR(INT(TRIM(SUBSTITUTE(VLOOKUP($A45&amp;"*",各都道府県の状況!$A:$I,D$3,FALSE), "※5", ""))), "")</f>
        <v>254</v>
      </c>
      <c r="E45" s="39">
        <f>IFERROR(INT(TRIM(SUBSTITUTE(VLOOKUP($A45&amp;"*",各都道府県の状況!$A:$I,E$3,FALSE), "※5", ""))), "")</f>
        <v>6968</v>
      </c>
      <c r="F45" s="39">
        <f>IFERROR(INT(TRIM(SUBSTITUTE(VLOOKUP($A45&amp;"*",各都道府県の状況!$A:$I,F$3,FALSE), "※5", ""))), "")</f>
        <v>254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44131</v>
      </c>
      <c r="C46" s="19" t="s">
        <v>55</v>
      </c>
      <c r="D46" s="39">
        <f>IFERROR(INT(TRIM(SUBSTITUTE(VLOOKUP($A46&amp;"*",各都道府県の状況!$A:$I,D$3,FALSE), "※5", ""))), "")</f>
        <v>244</v>
      </c>
      <c r="E46" s="39">
        <f>IFERROR(INT(TRIM(SUBSTITUTE(VLOOKUP($A46&amp;"*",各都道府県の状況!$A:$I,E$3,FALSE), "※5", ""))), "")</f>
        <v>21887</v>
      </c>
      <c r="F46" s="39">
        <f>IFERROR(INT(TRIM(SUBSTITUTE(VLOOKUP($A46&amp;"*",各都道府県の状況!$A:$I,F$3,FALSE), "※5", ""))), "")</f>
        <v>239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44131</v>
      </c>
      <c r="C47" s="19" t="s">
        <v>56</v>
      </c>
      <c r="D47" s="39">
        <f>IFERROR(INT(TRIM(SUBSTITUTE(VLOOKUP($A47&amp;"*",各都道府県の状況!$A:$I,D$3,FALSE), "※5", ""))), "")</f>
        <v>774</v>
      </c>
      <c r="E47" s="39">
        <f>IFERROR(INT(TRIM(SUBSTITUTE(VLOOKUP($A47&amp;"*",各都道府県の状況!$A:$I,E$3,FALSE), "※5", ""))), "")</f>
        <v>19110</v>
      </c>
      <c r="F47" s="39">
        <f>IFERROR(INT(TRIM(SUBSTITUTE(VLOOKUP($A47&amp;"*",各都道府県の状況!$A:$I,F$3,FALSE), "※5", ""))), "")</f>
        <v>724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37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44131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20342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44131</v>
      </c>
      <c r="C49" s="19" t="s">
        <v>58</v>
      </c>
      <c r="D49" s="39">
        <f>IFERROR(INT(TRIM(SUBSTITUTE(VLOOKUP($A49&amp;"*",各都道府県の状況!$A:$I,D$3,FALSE), "※5", ""))), "")</f>
        <v>367</v>
      </c>
      <c r="E49" s="39">
        <f>IFERROR(INT(TRIM(SUBSTITUTE(VLOOKUP($A49&amp;"*",各都道府県の状況!$A:$I,E$3,FALSE), "※5", ""))), "")</f>
        <v>8765</v>
      </c>
      <c r="F49" s="39">
        <f>IFERROR(INT(TRIM(SUBSTITUTE(VLOOKUP($A49&amp;"*",各都道府県の状況!$A:$I,F$3,FALSE), "※5", ""))), "")</f>
        <v>366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44131</v>
      </c>
      <c r="C50" s="19" t="s">
        <v>59</v>
      </c>
      <c r="D50" s="39">
        <f>IFERROR(INT(TRIM(SUBSTITUTE(VLOOKUP($A50&amp;"*",各都道府県の状況!$A:$I,D$3,FALSE), "※5", ""))), "")</f>
        <v>463</v>
      </c>
      <c r="E50" s="39">
        <f>IFERROR(INT(TRIM(SUBSTITUTE(VLOOKUP($A50&amp;"*",各都道府県の状況!$A:$I,E$3,FALSE), "※5", ""))), "")</f>
        <v>21887</v>
      </c>
      <c r="F50" s="39">
        <f>IFERROR(INT(TRIM(SUBSTITUTE(VLOOKUP($A50&amp;"*",各都道府県の状況!$A:$I,F$3,FALSE), "※5", ""))), "")</f>
        <v>456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44131</v>
      </c>
      <c r="C51" s="19" t="s">
        <v>60</v>
      </c>
      <c r="D51" s="39">
        <f>IFERROR(INT(TRIM(SUBSTITUTE(VLOOKUP($A51&amp;"*",各都道府県の状況!$A:$I,D$3,FALSE), "※5", ""))), "")</f>
        <v>3217</v>
      </c>
      <c r="E51" s="39">
        <f>IFERROR(INT(TRIM(SUBSTITUTE(VLOOKUP($A51&amp;"*",各都道府県の状況!$A:$I,E$3,FALSE), "※5", ""))), "")</f>
        <v>54559</v>
      </c>
      <c r="F51" s="39">
        <f>IFERROR(INT(TRIM(SUBSTITUTE(VLOOKUP($A51&amp;"*",各都道府県の状況!$A:$I,F$3,FALSE), "※5", ""))), "")</f>
        <v>2830</v>
      </c>
      <c r="G51" s="39">
        <f>IFERROR(INT(TRIM(SUBSTITUTE(VLOOKUP($A51&amp;"*",各都道府県の状況!$A:$I,G$3,FALSE), "※5", ""))), "")</f>
        <v>58</v>
      </c>
      <c r="H51" s="39">
        <f>IFERROR(INT(TRIM(SUBSTITUTE(VLOOKUP($A51&amp;"*",各都道府県の状況!$A:$I,H$3,FALSE), "※5", ""))), "")</f>
        <v>333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58" t="s">
        <v>335</v>
      </c>
      <c r="E4" s="60" t="s">
        <v>336</v>
      </c>
      <c r="F4" s="61"/>
      <c r="G4" s="62" t="s">
        <v>337</v>
      </c>
      <c r="H4" s="62" t="s">
        <v>338</v>
      </c>
      <c r="I4" s="34"/>
    </row>
    <row r="5" spans="1:9" ht="13.25" customHeight="1" x14ac:dyDescent="0.55000000000000004">
      <c r="B5" s="55"/>
      <c r="C5" s="57"/>
      <c r="D5" s="59"/>
      <c r="E5" s="64" t="s">
        <v>341</v>
      </c>
      <c r="F5" s="43" t="s">
        <v>339</v>
      </c>
      <c r="G5" s="63"/>
      <c r="H5" s="63"/>
      <c r="I5" s="34"/>
    </row>
    <row r="6" spans="1:9" ht="12" customHeight="1" x14ac:dyDescent="0.55000000000000004">
      <c r="A6" s="30" t="s">
        <v>230</v>
      </c>
      <c r="B6" s="35" t="s">
        <v>330</v>
      </c>
      <c r="C6" s="44">
        <v>2854</v>
      </c>
      <c r="D6" s="44">
        <v>76941</v>
      </c>
      <c r="E6" s="45">
        <v>343</v>
      </c>
      <c r="F6" s="45">
        <v>3</v>
      </c>
      <c r="G6" s="44">
        <v>2402</v>
      </c>
      <c r="H6" s="45">
        <v>109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5">
        <v>195</v>
      </c>
      <c r="D7" s="44">
        <v>4380</v>
      </c>
      <c r="E7" s="45">
        <v>116</v>
      </c>
      <c r="F7" s="45">
        <v>2</v>
      </c>
      <c r="G7" s="45">
        <v>77</v>
      </c>
      <c r="H7" s="45">
        <v>2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5">
        <v>27</v>
      </c>
      <c r="D8" s="44">
        <v>5222</v>
      </c>
      <c r="E8" s="45">
        <v>4</v>
      </c>
      <c r="F8" s="45">
        <v>0</v>
      </c>
      <c r="G8" s="45">
        <v>23</v>
      </c>
      <c r="H8" s="45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5">
        <v>610</v>
      </c>
      <c r="D9" s="44">
        <v>13300</v>
      </c>
      <c r="E9" s="45">
        <v>85</v>
      </c>
      <c r="F9" s="45">
        <v>3</v>
      </c>
      <c r="G9" s="45">
        <v>523</v>
      </c>
      <c r="H9" s="45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5">
        <v>61</v>
      </c>
      <c r="D10" s="44">
        <v>2464</v>
      </c>
      <c r="E10" s="45">
        <v>2</v>
      </c>
      <c r="F10" s="45">
        <v>0</v>
      </c>
      <c r="G10" s="45">
        <v>59</v>
      </c>
      <c r="H10" s="45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5">
        <v>86</v>
      </c>
      <c r="D11" s="44">
        <v>5917</v>
      </c>
      <c r="E11" s="45">
        <v>6</v>
      </c>
      <c r="F11" s="45">
        <v>0</v>
      </c>
      <c r="G11" s="45">
        <v>79</v>
      </c>
      <c r="H11" s="45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5">
        <v>387</v>
      </c>
      <c r="D12" s="44">
        <v>27846</v>
      </c>
      <c r="E12" s="45">
        <v>46</v>
      </c>
      <c r="F12" s="45">
        <v>5</v>
      </c>
      <c r="G12" s="45">
        <v>335</v>
      </c>
      <c r="H12" s="45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5">
        <v>744</v>
      </c>
      <c r="D13" s="44">
        <v>13674</v>
      </c>
      <c r="E13" s="45">
        <v>17</v>
      </c>
      <c r="F13" s="45">
        <v>1</v>
      </c>
      <c r="G13" s="45">
        <v>709</v>
      </c>
      <c r="H13" s="45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5">
        <v>480</v>
      </c>
      <c r="D14" s="44">
        <v>41603</v>
      </c>
      <c r="E14" s="45">
        <v>26</v>
      </c>
      <c r="F14" s="45">
        <v>0</v>
      </c>
      <c r="G14" s="45">
        <v>454</v>
      </c>
      <c r="H14" s="45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5">
        <v>874</v>
      </c>
      <c r="D15" s="44">
        <v>28285</v>
      </c>
      <c r="E15" s="45">
        <v>99</v>
      </c>
      <c r="F15" s="45">
        <v>5</v>
      </c>
      <c r="G15" s="45">
        <v>752</v>
      </c>
      <c r="H15" s="45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4">
        <v>5682</v>
      </c>
      <c r="D16" s="44">
        <v>177818</v>
      </c>
      <c r="E16" s="45">
        <v>387</v>
      </c>
      <c r="F16" s="45">
        <v>9</v>
      </c>
      <c r="G16" s="44">
        <v>5189</v>
      </c>
      <c r="H16" s="45">
        <v>106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4">
        <v>4880</v>
      </c>
      <c r="D17" s="44">
        <v>121673</v>
      </c>
      <c r="E17" s="45">
        <v>381</v>
      </c>
      <c r="F17" s="45">
        <v>11</v>
      </c>
      <c r="G17" s="44">
        <v>4421</v>
      </c>
      <c r="H17" s="45">
        <v>78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4">
        <v>30285</v>
      </c>
      <c r="D18" s="44">
        <v>580494</v>
      </c>
      <c r="E18" s="44">
        <v>1616</v>
      </c>
      <c r="F18" s="45">
        <v>33</v>
      </c>
      <c r="G18" s="44">
        <v>28218</v>
      </c>
      <c r="H18" s="45">
        <v>451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4">
        <v>8453</v>
      </c>
      <c r="D19" s="44">
        <v>193081</v>
      </c>
      <c r="E19" s="45">
        <v>536</v>
      </c>
      <c r="F19" s="45">
        <v>21</v>
      </c>
      <c r="G19" s="44">
        <v>7752</v>
      </c>
      <c r="H19" s="45">
        <v>165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5">
        <v>182</v>
      </c>
      <c r="D20" s="44">
        <v>17489</v>
      </c>
      <c r="E20" s="45">
        <v>3</v>
      </c>
      <c r="F20" s="45">
        <v>0</v>
      </c>
      <c r="G20" s="45">
        <v>179</v>
      </c>
      <c r="H20" s="45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5">
        <v>422</v>
      </c>
      <c r="D21" s="44">
        <v>14373</v>
      </c>
      <c r="E21" s="45">
        <v>0</v>
      </c>
      <c r="F21" s="45">
        <v>0</v>
      </c>
      <c r="G21" s="45">
        <v>396</v>
      </c>
      <c r="H21" s="45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5">
        <v>800</v>
      </c>
      <c r="D22" s="44">
        <v>16493</v>
      </c>
      <c r="E22" s="45">
        <v>11</v>
      </c>
      <c r="F22" s="45">
        <v>0</v>
      </c>
      <c r="G22" s="45">
        <v>740</v>
      </c>
      <c r="H22" s="45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5">
        <v>256</v>
      </c>
      <c r="D23" s="44">
        <v>10927</v>
      </c>
      <c r="E23" s="45">
        <v>2</v>
      </c>
      <c r="F23" s="45">
        <v>0</v>
      </c>
      <c r="G23" s="45">
        <v>243</v>
      </c>
      <c r="H23" s="45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5">
        <v>206</v>
      </c>
      <c r="D24" s="44">
        <v>11474</v>
      </c>
      <c r="E24" s="45">
        <v>6</v>
      </c>
      <c r="F24" s="45">
        <v>0</v>
      </c>
      <c r="G24" s="45">
        <v>194</v>
      </c>
      <c r="H24" s="45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5">
        <v>334</v>
      </c>
      <c r="D25" s="44">
        <v>22491</v>
      </c>
      <c r="E25" s="45">
        <v>7</v>
      </c>
      <c r="F25" s="45">
        <v>1</v>
      </c>
      <c r="G25" s="45">
        <v>326</v>
      </c>
      <c r="H25" s="45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5">
        <v>672</v>
      </c>
      <c r="D26" s="44">
        <v>26370</v>
      </c>
      <c r="E26" s="45">
        <v>28</v>
      </c>
      <c r="F26" s="45">
        <v>1</v>
      </c>
      <c r="G26" s="45">
        <v>633</v>
      </c>
      <c r="H26" s="45">
        <v>11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5">
        <v>605</v>
      </c>
      <c r="D27" s="44">
        <v>41601</v>
      </c>
      <c r="E27" s="45">
        <v>27</v>
      </c>
      <c r="F27" s="45">
        <v>0</v>
      </c>
      <c r="G27" s="45">
        <v>576</v>
      </c>
      <c r="H27" s="45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4">
        <v>5906</v>
      </c>
      <c r="D28" s="44">
        <v>95251</v>
      </c>
      <c r="E28" s="45">
        <v>276</v>
      </c>
      <c r="F28" s="45">
        <v>11</v>
      </c>
      <c r="G28" s="44">
        <v>5538</v>
      </c>
      <c r="H28" s="45">
        <v>92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5">
        <v>555</v>
      </c>
      <c r="D29" s="44">
        <v>15441</v>
      </c>
      <c r="E29" s="45">
        <v>10</v>
      </c>
      <c r="F29" s="45">
        <v>2</v>
      </c>
      <c r="G29" s="45">
        <v>538</v>
      </c>
      <c r="H29" s="45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5">
        <v>543</v>
      </c>
      <c r="D30" s="44">
        <v>13830</v>
      </c>
      <c r="E30" s="45">
        <v>19</v>
      </c>
      <c r="F30" s="45">
        <v>0</v>
      </c>
      <c r="G30" s="45">
        <v>515</v>
      </c>
      <c r="H30" s="45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4">
        <v>1981</v>
      </c>
      <c r="D31" s="44">
        <v>51562</v>
      </c>
      <c r="E31" s="45">
        <v>63</v>
      </c>
      <c r="F31" s="45">
        <v>0</v>
      </c>
      <c r="G31" s="44">
        <v>1888</v>
      </c>
      <c r="H31" s="45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4">
        <v>12231</v>
      </c>
      <c r="D32" s="44">
        <v>227942</v>
      </c>
      <c r="E32" s="45">
        <v>653</v>
      </c>
      <c r="F32" s="45">
        <v>26</v>
      </c>
      <c r="G32" s="44">
        <v>11326</v>
      </c>
      <c r="H32" s="45">
        <v>235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4">
        <v>3147</v>
      </c>
      <c r="D33" s="44">
        <v>66897</v>
      </c>
      <c r="E33" s="45">
        <v>144</v>
      </c>
      <c r="F33" s="45">
        <v>14</v>
      </c>
      <c r="G33" s="44">
        <v>2942</v>
      </c>
      <c r="H33" s="45">
        <v>61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5">
        <v>626</v>
      </c>
      <c r="D34" s="44">
        <v>24237</v>
      </c>
      <c r="E34" s="45">
        <v>15</v>
      </c>
      <c r="F34" s="45">
        <v>1</v>
      </c>
      <c r="G34" s="45">
        <v>602</v>
      </c>
      <c r="H34" s="45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5">
        <v>272</v>
      </c>
      <c r="D35" s="44">
        <v>10313</v>
      </c>
      <c r="E35" s="45">
        <v>12</v>
      </c>
      <c r="F35" s="45">
        <v>2</v>
      </c>
      <c r="G35" s="45">
        <v>252</v>
      </c>
      <c r="H35" s="45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5">
        <v>37</v>
      </c>
      <c r="D36" s="44">
        <v>5679</v>
      </c>
      <c r="E36" s="45">
        <v>2</v>
      </c>
      <c r="F36" s="45">
        <v>0</v>
      </c>
      <c r="G36" s="45">
        <v>35</v>
      </c>
      <c r="H36" s="45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5">
        <v>141</v>
      </c>
      <c r="D37" s="44">
        <v>6154</v>
      </c>
      <c r="E37" s="45">
        <v>1</v>
      </c>
      <c r="F37" s="45">
        <v>0</v>
      </c>
      <c r="G37" s="45">
        <v>140</v>
      </c>
      <c r="H37" s="45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5">
        <v>215</v>
      </c>
      <c r="D38" s="44">
        <v>10217</v>
      </c>
      <c r="E38" s="45">
        <v>23</v>
      </c>
      <c r="F38" s="45">
        <v>1</v>
      </c>
      <c r="G38" s="45">
        <v>161</v>
      </c>
      <c r="H38" s="45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5">
        <v>656</v>
      </c>
      <c r="D39" s="44">
        <v>27097</v>
      </c>
      <c r="E39" s="45">
        <v>15</v>
      </c>
      <c r="F39" s="45">
        <v>0</v>
      </c>
      <c r="G39" s="45">
        <v>636</v>
      </c>
      <c r="H39" s="45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5">
        <v>213</v>
      </c>
      <c r="D40" s="44">
        <v>11710</v>
      </c>
      <c r="E40" s="45">
        <v>5</v>
      </c>
      <c r="F40" s="45">
        <v>1</v>
      </c>
      <c r="G40" s="45">
        <v>206</v>
      </c>
      <c r="H40" s="45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5">
        <v>164</v>
      </c>
      <c r="D41" s="44">
        <v>7421</v>
      </c>
      <c r="E41" s="45">
        <v>5</v>
      </c>
      <c r="F41" s="45">
        <v>0</v>
      </c>
      <c r="G41" s="45">
        <v>150</v>
      </c>
      <c r="H41" s="45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5">
        <v>101</v>
      </c>
      <c r="D42" s="44">
        <v>13252</v>
      </c>
      <c r="E42" s="45">
        <v>4</v>
      </c>
      <c r="F42" s="45">
        <v>0</v>
      </c>
      <c r="G42" s="45">
        <v>95</v>
      </c>
      <c r="H42" s="45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5">
        <v>116</v>
      </c>
      <c r="D43" s="44">
        <v>4319</v>
      </c>
      <c r="E43" s="45">
        <v>0</v>
      </c>
      <c r="F43" s="45">
        <v>0</v>
      </c>
      <c r="G43" s="45">
        <v>110</v>
      </c>
      <c r="H43" s="45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5">
        <v>143</v>
      </c>
      <c r="D44" s="44">
        <v>3615</v>
      </c>
      <c r="E44" s="45">
        <v>3</v>
      </c>
      <c r="F44" s="45">
        <v>0</v>
      </c>
      <c r="G44" s="45">
        <v>136</v>
      </c>
      <c r="H44" s="45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4">
        <v>5189</v>
      </c>
      <c r="D45" s="44">
        <v>160141</v>
      </c>
      <c r="E45" s="45">
        <v>66</v>
      </c>
      <c r="F45" s="45">
        <v>4</v>
      </c>
      <c r="G45" s="44">
        <v>5022</v>
      </c>
      <c r="H45" s="45">
        <v>101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5">
        <v>254</v>
      </c>
      <c r="D46" s="44">
        <v>6968</v>
      </c>
      <c r="E46" s="45">
        <v>2</v>
      </c>
      <c r="F46" s="45">
        <v>0</v>
      </c>
      <c r="G46" s="45">
        <v>254</v>
      </c>
      <c r="H46" s="45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5">
        <v>244</v>
      </c>
      <c r="D47" s="44">
        <v>21887</v>
      </c>
      <c r="E47" s="45">
        <v>2</v>
      </c>
      <c r="F47" s="45">
        <v>0</v>
      </c>
      <c r="G47" s="45">
        <v>239</v>
      </c>
      <c r="H47" s="45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5">
        <v>774</v>
      </c>
      <c r="D48" s="44">
        <v>19110</v>
      </c>
      <c r="E48" s="45">
        <v>37</v>
      </c>
      <c r="F48" s="45">
        <v>0</v>
      </c>
      <c r="G48" s="45">
        <v>724</v>
      </c>
      <c r="H48" s="45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5">
        <v>159</v>
      </c>
      <c r="D49" s="44">
        <v>20342</v>
      </c>
      <c r="E49" s="45">
        <v>0</v>
      </c>
      <c r="F49" s="45">
        <v>0</v>
      </c>
      <c r="G49" s="45">
        <v>156</v>
      </c>
      <c r="H49" s="45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5">
        <v>367</v>
      </c>
      <c r="D50" s="44">
        <v>8765</v>
      </c>
      <c r="E50" s="45">
        <v>1</v>
      </c>
      <c r="F50" s="45">
        <v>0</v>
      </c>
      <c r="G50" s="45">
        <v>366</v>
      </c>
      <c r="H50" s="45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5">
        <v>463</v>
      </c>
      <c r="D51" s="44">
        <v>21887</v>
      </c>
      <c r="E51" s="45">
        <v>7</v>
      </c>
      <c r="F51" s="45">
        <v>0</v>
      </c>
      <c r="G51" s="45">
        <v>456</v>
      </c>
      <c r="H51" s="45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4">
        <v>3217</v>
      </c>
      <c r="D52" s="44">
        <v>54559</v>
      </c>
      <c r="E52" s="45">
        <v>333</v>
      </c>
      <c r="F52" s="45">
        <v>9</v>
      </c>
      <c r="G52" s="44">
        <v>2830</v>
      </c>
      <c r="H52" s="45">
        <v>58</v>
      </c>
      <c r="I52" s="42"/>
    </row>
    <row r="53" spans="1:9" ht="12" customHeight="1" x14ac:dyDescent="0.55000000000000004">
      <c r="B53" s="37" t="s">
        <v>326</v>
      </c>
      <c r="C53" s="45">
        <v>149</v>
      </c>
      <c r="D53" s="46" t="s">
        <v>340</v>
      </c>
      <c r="E53" s="45">
        <v>0</v>
      </c>
      <c r="F53" s="46" t="s">
        <v>340</v>
      </c>
      <c r="G53" s="45">
        <v>149</v>
      </c>
      <c r="H53" s="46" t="s">
        <v>340</v>
      </c>
      <c r="I53" s="42"/>
    </row>
    <row r="54" spans="1:9" ht="12" customHeight="1" x14ac:dyDescent="0.55000000000000004">
      <c r="B54" s="36" t="s">
        <v>327</v>
      </c>
      <c r="C54" s="44">
        <v>96958</v>
      </c>
      <c r="D54" s="44">
        <v>2362512</v>
      </c>
      <c r="E54" s="44">
        <v>5446</v>
      </c>
      <c r="F54" s="45">
        <v>166</v>
      </c>
      <c r="G54" s="44">
        <v>89746</v>
      </c>
      <c r="H54" s="44">
        <v>1729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2020-10-28T12:28:46Z</dcterms:modified>
</cp:coreProperties>
</file>