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D79806F8-2893-4F5E-BF8D-A2E9D6C47C77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<sst xmlns="http://schemas.openxmlformats.org/spreadsheetml/2006/main" count="19328" uniqueCount="342">
  <si>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</si>
  <si>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</si>
  <si>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</si>
  <si>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</si>
  <si>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</si>
  <si>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</si>
  <si>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</si>
  <si>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</si>
  <si>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</si>
  <si>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</si>
  <si>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</si>
  <si>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</si>
  <si>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</si>
  <si>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</si>
  <si>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</si>
  <si>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</si>
  <si>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</si>
  <si>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</si>
  <si>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</si>
  <si>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</si>
  <si>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</si>
  <si>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</si>
  <si>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</si>
  <si>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</si>
  <si>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</si>
  <si>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</si>
  <si>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</si>
  <si>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</si>
  <si>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</si>
  <si>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</si>
  <si>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</si>
  <si>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</si>
  <si>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</si>
  <si>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</si>
  <si>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</si>
  <si>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</si>
  <si>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</si>
  <si>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</si>
  <si>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</si>
  <si>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</si>
  <si>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</si>
  <si>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</si>
  <si>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</si>
  <si>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</si>
  <si>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</si>
  <si>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</si>
  <si>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</si>
  <si>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</si>
  <si>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</si>
  <si>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</si>
  <si>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</si>
  <si>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</si>
  <si>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</si>
  <si>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</si>
  <si>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</si>
  <si>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</si>
  <si>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</si>
  <si>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</si>
  <si>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</si>
  <si>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</si>
  <si>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</si>
  <si>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</si>
  <si>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</si>
  <si>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</si>
  <si>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</si>
  <si>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</si>
  <si>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</si>
  <si>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</si>
  <si>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</si>
  <si>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</si>
  <si>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</si>
  <si>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</si>
  <si>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</si>
  <si>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</si>
  <si>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</si>
  <si>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</si>
  <si>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</si>
  <si>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</si>
  <si>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</si>
  <si>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</si>
  <si>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</si>
  <si>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</si>
  <si>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</si>
  <si>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</si>
  <si>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</si>
  <si>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</si>
  <si>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</si>
  <si>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</si>
  <si>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</si>
  <si>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</si>
  <si>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</si>
  <si>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</si>
  <si>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</si>
  <si>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</si>
  <si>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</si>
  <si>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</si>
  <si>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</si>
  <si>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</si>
  <si>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</si>
  <si>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</si>
  <si>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</si>
  <si>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</si>
  <si>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</si>
  <si>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</si>
  <si>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</si>
  <si>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</si>
  <si>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</si>
  <si>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</si>
  <si>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</si>
  <si>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</si>
  <si>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</si>
  <si>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</si>
  <si>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</si>
  <si>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</si>
  <si>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</si>
  <si>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</si>
  <si>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</si>
  <si>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</si>
  <si>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</si>
  <si>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</si>
  <si>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</si>
  <si>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</si>
  <si>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</si>
  <si>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</si>
  <si>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</si>
  <si>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</si>
  <si>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</si>
  <si>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</si>
  <si>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</si>
  <si>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</si>
  <si>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</si>
  <si>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</si>
  <si>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</si>
  <si>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</si>
  <si>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</si>
  <si>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</si>
  <si>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</si>
  <si>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</si>
  <si>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</si>
  <si>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</si>
  <si>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</si>
  <si>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</si>
  <si>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</si>
  <si>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</si>
  <si>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</si>
  <si>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</si>
  <si>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</si>
  <si>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</si>
  <si>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</si>
  <si>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</si>
  <si>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</si>
  <si>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</si>
  <si>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</si>
  <si>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</si>
  <si>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</si>
  <si>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</si>
  <si>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</si>
  <si>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</si>
  <si>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</si>
  <si>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</si>
  <si>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</si>
  <si>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</si>
  <si>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</si>
  <si>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</si>
  <si>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</si>
  <si>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</si>
  <si>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</si>
  <si>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</si>
  <si>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</si>
  <si>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</si>
  <si>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</si>
  <si>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</si>
  <si>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</si>
  <si>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</si>
  <si>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</si>
  <si>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</si>
  <si>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</si>
  <si>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</si>
  <si>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</si>
  <si>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</si>
  <si>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</si>
  <si>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</si>
  <si>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</si>
  <si>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</si>
  <si>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</si>
  <si>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</si>
  <si>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</si>
  <si>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</si>
  <si>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</si>
  <si>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</si>
  <si>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</si>
  <si>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</si>
  <si>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</si>
  <si>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</si>
  <si>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</si>
  <si>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</si>
  <si>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</si>
  <si>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</si>
  <si>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</si>
  <si>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</si>
  <si>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</si>
  <si>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</si>
  <si>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</si>
  <si>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</si>
  <si>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</si>
  <si>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</si>
  <si>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</si>
  <si>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</si>
  <si>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</si>
  <si>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</si>
  <si>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</si>
  <si>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</si>
  <si>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</si>
  <si>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</si>
  <si>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</si>
  <si>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</si>
  <si>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</si>
  <si>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</si>
  <si>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</si>
  <si>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</si>
  <si>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</si>
  <si>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</si>
  <si>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</si>
  <si>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</si>
  <si>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</si>
  <si>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</si>
  <si>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</si>
  <si>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</si>
  <si>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</si>
  <si>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</si>
  <si>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</si>
  <si>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</si>
  <si>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</si>
  <si>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</si>
  <si>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</si>
  <si>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</si>
  <si>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</si>
  <si>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</si>
  <si>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</si>
  <si>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</si>
  <si>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</si>
  <si>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</si>
  <si>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</si>
  <si>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</si>
  <si>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</si>
  <si>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</si>
  <si>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</si>
  <si>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</si>
  <si>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</si>
  <si>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</si>
  <si>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</si>
  <si>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</si>
  <si>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</si>
  <si>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</si>
  <si>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</si>
  <si>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</si>
  <si>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</si>
  <si>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</si>
  <si>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</si>
  <si>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</si>
  <si>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</si>
  <si>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</si>
  <si>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</si>
  <si>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</si>
  <si>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</si>
  <si>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</si>
  <si>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</si>
  <si>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</si>
  <si>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</si>
  <si>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</si>
  <si>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</si>
  <si>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</si>
  <si>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</si>
  <si>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</si>
  <si>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</si>
  <si>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</si>
  <si>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</si>
  <si>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</si>
  <si>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</si>
  <si>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</si>
  <si>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</si>
  <si>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</si>
  <si>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</si>
  <si>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</si>
  <si>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</si>
  <si>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</si>
  <si>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</si>
  <si>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</si>
  <si>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</si>
  <si>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</si>
  <si>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</si>
  <si>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</si>
  <si>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</si>
  <si>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</si>
  <si>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</si>
  <si>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</si>
  <si>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</si>
  <si>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</si>
  <si>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</si>
  <si>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</si>
  <si>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</si>
  <si>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</si>
  <si>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</si>
  <si>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</si>
  <si>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</si>
  <si>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</si>
  <si>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</si>
  <si>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</si>
  <si>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</si>
  <si>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</si>
  <si>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</si>
  <si>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</si>
  <si>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</si>
  <si>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</si>
  <si>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</si>
  <si>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</si>
  <si>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</si>
  <si>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</si>
  <si>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</si>
  <si>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</si>
  <si>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</si>
  <si>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</si>
  <si>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</si>
  <si>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</si>
  <si>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</si>
  <si>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</si>
  <si>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</si>
  <si>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</si>
  <si>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</si>
  <si>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</si>
  <si>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</si>
  <si>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</si>
  <si>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</si>
  <si>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</si>
  <si>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6"/>
        <rFont val="Microsoft YaHei"/>
        <family val="2"/>
      </rPr>
      <t>陽性者数</t>
    </r>
  </si>
  <si>
    <r>
      <rPr>
        <sz val="6"/>
        <rFont val="Microsoft YaHei"/>
        <family val="2"/>
      </rPr>
      <t>PCR検査実施人数※1</t>
    </r>
  </si>
  <si>
    <r>
      <rPr>
        <sz val="6"/>
        <rFont val="Microsoft YaHei"/>
        <family val="2"/>
      </rPr>
      <t>入院治療等を</t>
    </r>
  </si>
  <si>
    <r>
      <rPr>
        <sz val="6"/>
        <rFont val="Microsoft YaHei"/>
        <family val="2"/>
      </rPr>
      <t xml:space="preserve">退院又は療養解除となった者の数
</t>
    </r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</si>
  <si>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 xml:space="preserve">死亡（累積）
</t>
    </r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</si>
  <si>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</si>
  <si>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>うち重症※6</t>
    </r>
  </si>
  <si>
    <r>
      <rPr>
        <sz val="6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</si>
</sst>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6"/>
      <name val="Microsoft YaHei"/>
      <family val="2"/>
      <charset val="134"/>
    </font>
    <font>
      <sz val="6"/>
      <name val="Microsoft YaHei"/>
      <family val="2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85"/>
  <sheetViews>
    <sheetView zoomScaleNormal="100" workbookViewId="0">
      <pane xSplit="1" ySplit="1" topLeftCell="B774" activePane="bottomRight" state="frozen"/>
      <selection activeCell="A10859" sqref="A10859"/>
      <selection pane="topRight" activeCell="A10859" sqref="A10859"/>
      <selection pane="bottomLeft" activeCell="A10859" sqref="A10859"/>
      <selection pane="bottomRight" activeCell="A786" sqref="A786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905"/>
  <sheetViews>
    <sheetView tabSelected="1" workbookViewId="0">
      <pane xSplit="1" ySplit="1" topLeftCell="B10894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10906" sqref="A10906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44140</v>
      </c>
      <c r="B3" s="7" t="s">
        <v>6</v>
      </c>
      <c r="C3" s="7">
        <f>IF(C13="", "", C13)</f>
        <v>102619</v>
      </c>
      <c r="D3" s="7">
        <f>IF(B13="", "", B13)</f>
        <v>2496326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6707</v>
      </c>
      <c r="I3" s="7" t="str">
        <f>IF(I13="", "", I13)</f>
        <v/>
      </c>
      <c r="J3" s="7">
        <f t="shared" ref="J3:L3" si="1">IF(J13="", "", J13)</f>
        <v>183</v>
      </c>
      <c r="K3" s="7" t="str">
        <f t="shared" si="1"/>
        <v/>
      </c>
      <c r="L3" s="7" t="str">
        <f t="shared" si="1"/>
        <v/>
      </c>
      <c r="M3" s="7">
        <f>IF(N13="", "", N13)</f>
        <v>94003</v>
      </c>
      <c r="N3" s="7">
        <f>IF(O13="", "", O13)</f>
        <v>1793</v>
      </c>
    </row>
    <row r="4" spans="1:15" x14ac:dyDescent="0.55000000000000004">
      <c r="A4" s="6">
        <f t="shared" ref="A4:A5" si="2">DATE($B$9, $C$9, $D$9)</f>
        <v>44140</v>
      </c>
      <c r="B4" s="7" t="s">
        <v>7</v>
      </c>
      <c r="C4" s="7">
        <f t="shared" ref="C4:C5" si="3">IF(C14="", "", C14)</f>
        <v>1204</v>
      </c>
      <c r="D4" s="7">
        <f t="shared" ref="D4:D5" si="4">IF(B14="", "", B14)</f>
        <v>290388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108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1095</v>
      </c>
      <c r="N4" s="7">
        <f t="shared" si="8"/>
        <v>1</v>
      </c>
    </row>
    <row r="5" spans="1:15" x14ac:dyDescent="0.55000000000000004">
      <c r="A5" s="6">
        <f t="shared" si="2"/>
        <v>44140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11</v>
      </c>
      <c r="D9" s="9">
        <v>5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2496326</v>
      </c>
      <c r="C13" s="9">
        <v>102619</v>
      </c>
      <c r="D13" s="8"/>
      <c r="E13" s="8"/>
      <c r="F13" s="8"/>
      <c r="G13" s="8"/>
      <c r="H13" s="9">
        <v>6707</v>
      </c>
      <c r="I13" s="8"/>
      <c r="J13" s="9">
        <v>183</v>
      </c>
      <c r="K13" s="8"/>
      <c r="L13" s="8"/>
      <c r="M13" s="31">
        <f>F13</f>
        <v>0</v>
      </c>
      <c r="N13" s="9">
        <v>94003</v>
      </c>
      <c r="O13" s="9">
        <v>1793</v>
      </c>
    </row>
    <row r="14" spans="1:15" x14ac:dyDescent="0.55000000000000004">
      <c r="A14" s="7" t="s">
        <v>64</v>
      </c>
      <c r="B14" s="9">
        <v>290388</v>
      </c>
      <c r="C14" s="9">
        <v>1204</v>
      </c>
      <c r="D14" s="8"/>
      <c r="E14" s="8"/>
      <c r="F14" s="8"/>
      <c r="G14" s="8"/>
      <c r="H14" s="9">
        <v>108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1095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2787543</v>
      </c>
      <c r="C16" s="7">
        <f t="shared" ref="C16:O16" si="13">SUM(C13:C15)</f>
        <v>103838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6815</v>
      </c>
      <c r="I16" s="7">
        <f t="shared" si="13"/>
        <v>0</v>
      </c>
      <c r="J16" s="7">
        <f t="shared" si="13"/>
        <v>183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95113</v>
      </c>
      <c r="O16" s="7">
        <f t="shared" si="13"/>
        <v>1794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4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44139</v>
      </c>
      <c r="C5" s="28" t="s">
        <v>17</v>
      </c>
      <c r="D5" s="39">
        <f>IFERROR(INT(TRIM(SUBSTITUTE(VLOOKUP($A5&amp;"*",各都道府県の状況!$A:$I,D$3,FALSE), "※5", ""))), "")</f>
        <v>3372</v>
      </c>
      <c r="E5" s="39">
        <f>IFERROR(INT(TRIM(SUBSTITUTE(VLOOKUP($A5&amp;"*",各都道府県の状況!$A:$I,E$3,FALSE), "※5", ""))), "")</f>
        <v>85892</v>
      </c>
      <c r="F5" s="39">
        <f>IFERROR(INT(TRIM(SUBSTITUTE(VLOOKUP($A5&amp;"*",各都道府県の状況!$A:$I,F$3,FALSE), "※5", ""))), "")</f>
        <v>2690</v>
      </c>
      <c r="G5" s="39">
        <f>IFERROR(INT(TRIM(SUBSTITUTE(VLOOKUP($A5&amp;"*",各都道府県の状況!$A:$I,G$3,FALSE), "※5", ""))), "")</f>
        <v>112</v>
      </c>
      <c r="H5" s="39">
        <f>IFERROR(INT(TRIM(SUBSTITUTE(VLOOKUP($A5&amp;"*",各都道府県の状況!$A:$I,H$3,FALSE), "※5", ""))), "")</f>
        <v>570</v>
      </c>
      <c r="I5" s="39">
        <f>IFERROR(INT(TRIM(SUBSTITUTE(VLOOKUP($A5&amp;"*",各都道府県の状況!$A:$I,I$3,FALSE), "※5", ""))), "")</f>
        <v>6</v>
      </c>
      <c r="J5" s="5"/>
    </row>
    <row r="6" spans="1:10" x14ac:dyDescent="0.55000000000000004">
      <c r="A6" s="24" t="s">
        <v>231</v>
      </c>
      <c r="B6" s="27">
        <f t="shared" si="0"/>
        <v>44139</v>
      </c>
      <c r="C6" s="19" t="s">
        <v>18</v>
      </c>
      <c r="D6" s="39">
        <f>IFERROR(INT(TRIM(SUBSTITUTE(VLOOKUP($A6&amp;"*",各都道府県の状況!$A:$I,D$3,FALSE), "※5", ""))), "")</f>
        <v>256</v>
      </c>
      <c r="E6" s="39">
        <f>IFERROR(INT(TRIM(SUBSTITUTE(VLOOKUP($A6&amp;"*",各都道府県の状況!$A:$I,E$3,FALSE), "※5", ""))), "")</f>
        <v>5350</v>
      </c>
      <c r="F6" s="39">
        <f>IFERROR(INT(TRIM(SUBSTITUTE(VLOOKUP($A6&amp;"*",各都道府県の状況!$A:$I,F$3,FALSE), "※5", ""))), "")</f>
        <v>172</v>
      </c>
      <c r="G6" s="39">
        <f>IFERROR(INT(TRIM(SUBSTITUTE(VLOOKUP($A6&amp;"*",各都道府県の状況!$A:$I,G$3,FALSE), "※5", ""))), "")</f>
        <v>4</v>
      </c>
      <c r="H6" s="39">
        <f>IFERROR(INT(TRIM(SUBSTITUTE(VLOOKUP($A6&amp;"*",各都道府県の状況!$A:$I,H$3,FALSE), "※5", ""))), "")</f>
        <v>80</v>
      </c>
      <c r="I6" s="39">
        <f>IFERROR(INT(TRIM(SUBSTITUTE(VLOOKUP($A6&amp;"*",各都道府県の状況!$A:$I,I$3,FALSE), "※5", ""))), "")</f>
        <v>3</v>
      </c>
    </row>
    <row r="7" spans="1:10" x14ac:dyDescent="0.55000000000000004">
      <c r="A7" s="24" t="s">
        <v>225</v>
      </c>
      <c r="B7" s="27">
        <f t="shared" si="0"/>
        <v>44139</v>
      </c>
      <c r="C7" s="19" t="s">
        <v>19</v>
      </c>
      <c r="D7" s="39">
        <f>IFERROR(INT(TRIM(SUBSTITUTE(VLOOKUP($A7&amp;"*",各都道府県の状況!$A:$I,D$3,FALSE), "※5", ""))), "")</f>
        <v>29</v>
      </c>
      <c r="E7" s="39">
        <f>IFERROR(INT(TRIM(SUBSTITUTE(VLOOKUP($A7&amp;"*",各都道府県の状況!$A:$I,E$3,FALSE), "※5", ""))), "")</f>
        <v>5410</v>
      </c>
      <c r="F7" s="39">
        <f>IFERROR(INT(TRIM(SUBSTITUTE(VLOOKUP($A7&amp;"*",各都道府県の状況!$A:$I,F$3,FALSE), "※5", ""))), "")</f>
        <v>25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4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44139</v>
      </c>
      <c r="C8" s="19" t="s">
        <v>20</v>
      </c>
      <c r="D8" s="39">
        <f>IFERROR(INT(TRIM(SUBSTITUTE(VLOOKUP($A8&amp;"*",各都道府県の状況!$A:$I,D$3,FALSE), "※5", ""))), "")</f>
        <v>788</v>
      </c>
      <c r="E8" s="39">
        <f>IFERROR(INT(TRIM(SUBSTITUTE(VLOOKUP($A8&amp;"*",各都道府県の状況!$A:$I,E$3,FALSE), "※5", ""))), "")</f>
        <v>14577</v>
      </c>
      <c r="F8" s="39">
        <f>IFERROR(INT(TRIM(SUBSTITUTE(VLOOKUP($A8&amp;"*",各都道府県の状況!$A:$I,F$3,FALSE), "※5", ""))), "")</f>
        <v>567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219</v>
      </c>
      <c r="I8" s="39">
        <f>IFERROR(INT(TRIM(SUBSTITUTE(VLOOKUP($A8&amp;"*",各都道府県の状況!$A:$I,I$3,FALSE), "※5", ""))), "")</f>
        <v>4</v>
      </c>
    </row>
    <row r="9" spans="1:10" ht="21" customHeight="1" x14ac:dyDescent="0.55000000000000004">
      <c r="A9" s="24" t="s">
        <v>233</v>
      </c>
      <c r="B9" s="27">
        <f t="shared" si="0"/>
        <v>44139</v>
      </c>
      <c r="C9" s="19" t="s">
        <v>21</v>
      </c>
      <c r="D9" s="39">
        <f>IFERROR(INT(TRIM(SUBSTITUTE(VLOOKUP($A9&amp;"*",各都道府県の状況!$A:$I,D$3,FALSE), "※5", ""))), "")</f>
        <v>64</v>
      </c>
      <c r="E9" s="39">
        <f>IFERROR(INT(TRIM(SUBSTITUTE(VLOOKUP($A9&amp;"*",各都道府県の状況!$A:$I,E$3,FALSE), "※5", ""))), "")</f>
        <v>2585</v>
      </c>
      <c r="F9" s="39">
        <f>IFERROR(INT(TRIM(SUBSTITUTE(VLOOKUP($A9&amp;"*",各都道府県の状況!$A:$I,F$3,FALSE), "※5", ""))), "")</f>
        <v>60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24" t="s">
        <v>234</v>
      </c>
      <c r="B10" s="27">
        <f t="shared" si="0"/>
        <v>44139</v>
      </c>
      <c r="C10" s="19" t="s">
        <v>22</v>
      </c>
      <c r="D10" s="39">
        <f>IFERROR(INT(TRIM(SUBSTITUTE(VLOOKUP($A10&amp;"*",各都道府県の状況!$A:$I,D$3,FALSE), "※5", ""))), "")</f>
        <v>86</v>
      </c>
      <c r="E10" s="39">
        <f>IFERROR(INT(TRIM(SUBSTITUTE(VLOOKUP($A10&amp;"*",各都道府県の状況!$A:$I,E$3,FALSE), "※5", ""))), "")</f>
        <v>6330</v>
      </c>
      <c r="F10" s="39">
        <f>IFERROR(INT(TRIM(SUBSTITUTE(VLOOKUP($A10&amp;"*",各都道府県の状況!$A:$I,F$3,FALSE), "※5", ""))), "")</f>
        <v>81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44139</v>
      </c>
      <c r="C11" s="19" t="s">
        <v>62</v>
      </c>
      <c r="D11" s="39">
        <f>IFERROR(INT(TRIM(SUBSTITUTE(VLOOKUP($A11&amp;"*",各都道府県の状況!$A:$I,D$3,FALSE), "※5", ""))), "")</f>
        <v>401</v>
      </c>
      <c r="E11" s="39">
        <f>IFERROR(INT(TRIM(SUBSTITUTE(VLOOKUP($A11&amp;"*",各都道府県の状況!$A:$I,E$3,FALSE), "※5", ""))), "")</f>
        <v>29997</v>
      </c>
      <c r="F11" s="39">
        <f>IFERROR(INT(TRIM(SUBSTITUTE(VLOOKUP($A11&amp;"*",各都道府県の状況!$A:$I,F$3,FALSE), "※5", ""))), "")</f>
        <v>367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28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44139</v>
      </c>
      <c r="C12" s="19" t="s">
        <v>23</v>
      </c>
      <c r="D12" s="39">
        <f>IFERROR(INT(TRIM(SUBSTITUTE(VLOOKUP($A12&amp;"*",各都道府県の状況!$A:$I,D$3,FALSE), "※5", ""))), "")</f>
        <v>779</v>
      </c>
      <c r="E12" s="39">
        <f>IFERROR(INT(TRIM(SUBSTITUTE(VLOOKUP($A12&amp;"*",各都道府県の状況!$A:$I,E$3,FALSE), "※5", ""))), "")</f>
        <v>14025</v>
      </c>
      <c r="F12" s="39">
        <f>IFERROR(INT(TRIM(SUBSTITUTE(VLOOKUP($A12&amp;"*",各都道府県の状況!$A:$I,F$3,FALSE), "※5", ""))), "")</f>
        <v>723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38</v>
      </c>
      <c r="I12" s="39">
        <f>IFERROR(INT(TRIM(SUBSTITUTE(VLOOKUP($A12&amp;"*",各都道府県の状況!$A:$I,I$3,FALSE), "※5", ""))), "")</f>
        <v>0</v>
      </c>
    </row>
    <row r="13" spans="1:10" x14ac:dyDescent="0.55000000000000004">
      <c r="A13" s="24" t="s">
        <v>237</v>
      </c>
      <c r="B13" s="27">
        <f t="shared" si="0"/>
        <v>44139</v>
      </c>
      <c r="C13" s="19" t="s">
        <v>24</v>
      </c>
      <c r="D13" s="39">
        <f>IFERROR(INT(TRIM(SUBSTITUTE(VLOOKUP($A13&amp;"*",各都道府県の状況!$A:$I,D$3,FALSE), "※5", ""))), "")</f>
        <v>493</v>
      </c>
      <c r="E13" s="39">
        <f>IFERROR(INT(TRIM(SUBSTITUTE(VLOOKUP($A13&amp;"*",各都道府県の状況!$A:$I,E$3,FALSE), "※5", ""))), "")</f>
        <v>44009</v>
      </c>
      <c r="F13" s="39">
        <f>IFERROR(INT(TRIM(SUBSTITUTE(VLOOKUP($A13&amp;"*",各都道府県の状況!$A:$I,F$3,FALSE), "※5", ""))), "")</f>
        <v>469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24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44139</v>
      </c>
      <c r="C14" s="19" t="s">
        <v>25</v>
      </c>
      <c r="D14" s="39">
        <f>IFERROR(INT(TRIM(SUBSTITUTE(VLOOKUP($A14&amp;"*",各都道府県の状況!$A:$I,D$3,FALSE), "※5", ""))), "")</f>
        <v>910</v>
      </c>
      <c r="E14" s="39">
        <f>IFERROR(INT(TRIM(SUBSTITUTE(VLOOKUP($A14&amp;"*",各都道府県の状況!$A:$I,E$3,FALSE), "※5", ""))), "")</f>
        <v>29852</v>
      </c>
      <c r="F14" s="39">
        <f>IFERROR(INT(TRIM(SUBSTITUTE(VLOOKUP($A14&amp;"*",各都道府県の状況!$A:$I,F$3,FALSE), "※5", ""))), "")</f>
        <v>838</v>
      </c>
      <c r="G14" s="39">
        <f>IFERROR(INT(TRIM(SUBSTITUTE(VLOOKUP($A14&amp;"*",各都道府県の状況!$A:$I,G$3,FALSE), "※5", ""))), "")</f>
        <v>20</v>
      </c>
      <c r="H14" s="39">
        <f>IFERROR(INT(TRIM(SUBSTITUTE(VLOOKUP($A14&amp;"*",各都道府県の状況!$A:$I,H$3,FALSE), "※5", ""))), "")</f>
        <v>47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44139</v>
      </c>
      <c r="C15" s="19" t="s">
        <v>26</v>
      </c>
      <c r="D15" s="39">
        <f>IFERROR(INT(TRIM(SUBSTITUTE(VLOOKUP($A15&amp;"*",各都道府県の状況!$A:$I,D$3,FALSE), "※5", ""))), "")</f>
        <v>5986</v>
      </c>
      <c r="E15" s="39">
        <f>IFERROR(INT(TRIM(SUBSTITUTE(VLOOKUP($A15&amp;"*",各都道府県の状況!$A:$I,E$3,FALSE), "※5", ""))), "")</f>
        <v>189663</v>
      </c>
      <c r="F15" s="39">
        <f>IFERROR(INT(TRIM(SUBSTITUTE(VLOOKUP($A15&amp;"*",各都道府県の状況!$A:$I,F$3,FALSE), "※5", ""))), "")</f>
        <v>5469</v>
      </c>
      <c r="G15" s="39">
        <f>IFERROR(INT(TRIM(SUBSTITUTE(VLOOKUP($A15&amp;"*",各都道府県の状況!$A:$I,G$3,FALSE), "※5", ""))), "")</f>
        <v>109</v>
      </c>
      <c r="H15" s="39">
        <f>IFERROR(INT(TRIM(SUBSTITUTE(VLOOKUP($A15&amp;"*",各都道府県の状況!$A:$I,H$3,FALSE), "※5", ""))), "")</f>
        <v>408</v>
      </c>
      <c r="I15" s="39">
        <f>IFERROR(INT(TRIM(SUBSTITUTE(VLOOKUP($A15&amp;"*",各都道府県の状況!$A:$I,I$3,FALSE), "※5", ""))), "")</f>
        <v>8</v>
      </c>
    </row>
    <row r="16" spans="1:10" x14ac:dyDescent="0.55000000000000004">
      <c r="A16" s="24" t="s">
        <v>240</v>
      </c>
      <c r="B16" s="27">
        <f t="shared" si="0"/>
        <v>44139</v>
      </c>
      <c r="C16" s="19" t="s">
        <v>27</v>
      </c>
      <c r="D16" s="39">
        <f>IFERROR(INT(TRIM(SUBSTITUTE(VLOOKUP($A16&amp;"*",各都道府県の状況!$A:$I,D$3,FALSE), "※5", ""))), "")</f>
        <v>5149</v>
      </c>
      <c r="E16" s="39">
        <f>IFERROR(INT(TRIM(SUBSTITUTE(VLOOKUP($A16&amp;"*",各都道府県の状況!$A:$I,E$3,FALSE), "※5", ""))), "")</f>
        <v>128861</v>
      </c>
      <c r="F16" s="39">
        <f>IFERROR(INT(TRIM(SUBSTITUTE(VLOOKUP($A16&amp;"*",各都道府県の状況!$A:$I,F$3,FALSE), "※5", ""))), "")</f>
        <v>4745</v>
      </c>
      <c r="G16" s="39">
        <f>IFERROR(INT(TRIM(SUBSTITUTE(VLOOKUP($A16&amp;"*",各都道府県の状況!$A:$I,G$3,FALSE), "※5", ""))), "")</f>
        <v>81</v>
      </c>
      <c r="H16" s="39">
        <f>IFERROR(INT(TRIM(SUBSTITUTE(VLOOKUP($A16&amp;"*",各都道府県の状況!$A:$I,H$3,FALSE), "※5", ""))), "")</f>
        <v>323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44139</v>
      </c>
      <c r="C17" s="19" t="s">
        <v>28</v>
      </c>
      <c r="D17" s="39">
        <f>IFERROR(INT(TRIM(SUBSTITUTE(VLOOKUP($A17&amp;"*",各都道府県の状況!$A:$I,D$3,FALSE), "※5", ""))), "")</f>
        <v>31624</v>
      </c>
      <c r="E17" s="39">
        <f>IFERROR(INT(TRIM(SUBSTITUTE(VLOOKUP($A17&amp;"*",各都道府県の状況!$A:$I,E$3,FALSE), "※5", ""))), "")</f>
        <v>607855</v>
      </c>
      <c r="F17" s="39">
        <f>IFERROR(INT(TRIM(SUBSTITUTE(VLOOKUP($A17&amp;"*",各都道府県の状況!$A:$I,F$3,FALSE), "※5", ""))), "")</f>
        <v>29411</v>
      </c>
      <c r="G17" s="39">
        <f>IFERROR(INT(TRIM(SUBSTITUTE(VLOOKUP($A17&amp;"*",各都道府県の状況!$A:$I,G$3,FALSE), "※5", ""))), "")</f>
        <v>459</v>
      </c>
      <c r="H17" s="39">
        <f>IFERROR(INT(TRIM(SUBSTITUTE(VLOOKUP($A17&amp;"*",各都道府県の状況!$A:$I,H$3,FALSE), "※5", ""))), "")</f>
        <v>1754</v>
      </c>
      <c r="I17" s="39">
        <f>IFERROR(INT(TRIM(SUBSTITUTE(VLOOKUP($A17&amp;"*",各都道府県の状況!$A:$I,I$3,FALSE), "※5", ""))), "")</f>
        <v>35</v>
      </c>
    </row>
    <row r="18" spans="1:9" x14ac:dyDescent="0.55000000000000004">
      <c r="A18" s="24" t="s">
        <v>242</v>
      </c>
      <c r="B18" s="27">
        <f t="shared" si="0"/>
        <v>44139</v>
      </c>
      <c r="C18" s="19" t="s">
        <v>29</v>
      </c>
      <c r="D18" s="39">
        <f>IFERROR(INT(TRIM(SUBSTITUTE(VLOOKUP($A18&amp;"*",各都道府県の状況!$A:$I,D$3,FALSE), "※5", ""))), "")</f>
        <v>8912</v>
      </c>
      <c r="E18" s="39">
        <f>IFERROR(INT(TRIM(SUBSTITUTE(VLOOKUP($A18&amp;"*",各都道府県の状況!$A:$I,E$3,FALSE), "※5", ""))), "")</f>
        <v>205488</v>
      </c>
      <c r="F18" s="39">
        <f>IFERROR(INT(TRIM(SUBSTITUTE(VLOOKUP($A18&amp;"*",各都道府県の状況!$A:$I,F$3,FALSE), "※5", ""))), "")</f>
        <v>8198</v>
      </c>
      <c r="G18" s="39">
        <f>IFERROR(INT(TRIM(SUBSTITUTE(VLOOKUP($A18&amp;"*",各都道府県の状況!$A:$I,G$3,FALSE), "※5", ""))), "")</f>
        <v>173</v>
      </c>
      <c r="H18" s="39">
        <f>IFERROR(INT(TRIM(SUBSTITUTE(VLOOKUP($A18&amp;"*",各都道府県の状況!$A:$I,H$3,FALSE), "※5", ""))), "")</f>
        <v>541</v>
      </c>
      <c r="I18" s="39">
        <f>IFERROR(INT(TRIM(SUBSTITUTE(VLOOKUP($A18&amp;"*",各都道府県の状況!$A:$I,I$3,FALSE), "※5", ""))), "")</f>
        <v>26</v>
      </c>
    </row>
    <row r="19" spans="1:9" x14ac:dyDescent="0.55000000000000004">
      <c r="A19" s="24" t="s">
        <v>243</v>
      </c>
      <c r="B19" s="27">
        <f t="shared" si="0"/>
        <v>44139</v>
      </c>
      <c r="C19" s="19" t="s">
        <v>61</v>
      </c>
      <c r="D19" s="39">
        <f>IFERROR(INT(TRIM(SUBSTITUTE(VLOOKUP($A19&amp;"*",各都道府県の状況!$A:$I,D$3,FALSE), "※5", ""))), "")</f>
        <v>184</v>
      </c>
      <c r="E19" s="39">
        <f>IFERROR(INT(TRIM(SUBSTITUTE(VLOOKUP($A19&amp;"*",各都道府県の状況!$A:$I,E$3,FALSE), "※5", ""))), "")</f>
        <v>18006</v>
      </c>
      <c r="F19" s="39">
        <f>IFERROR(INT(TRIM(SUBSTITUTE(VLOOKUP($A19&amp;"*",各都道府県の状況!$A:$I,F$3,FALSE), "※5", ""))), "")</f>
        <v>180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4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44139</v>
      </c>
      <c r="C20" s="19" t="s">
        <v>30</v>
      </c>
      <c r="D20" s="39">
        <f>IFERROR(INT(TRIM(SUBSTITUTE(VLOOKUP($A20&amp;"*",各都道府県の状況!$A:$I,D$3,FALSE), "※5", ""))), "")</f>
        <v>423</v>
      </c>
      <c r="E20" s="39">
        <f>IFERROR(INT(TRIM(SUBSTITUTE(VLOOKUP($A20&amp;"*",各都道府県の状況!$A:$I,E$3,FALSE), "※5", ""))), "")</f>
        <v>14656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44139</v>
      </c>
      <c r="C21" s="19" t="s">
        <v>31</v>
      </c>
      <c r="D21" s="39">
        <f>IFERROR(INT(TRIM(SUBSTITUTE(VLOOKUP($A21&amp;"*",各都道府県の状況!$A:$I,D$3,FALSE), "※5", ""))), "")</f>
        <v>813</v>
      </c>
      <c r="E21" s="39">
        <f>IFERROR(INT(TRIM(SUBSTITUTE(VLOOKUP($A21&amp;"*",各都道府県の状況!$A:$I,E$3,FALSE), "※5", ""))), "")</f>
        <v>17770</v>
      </c>
      <c r="F21" s="39">
        <f>IFERROR(INT(TRIM(SUBSTITUTE(VLOOKUP($A21&amp;"*",各都道府県の状況!$A:$I,F$3,FALSE), "※5", ""))), "")</f>
        <v>746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18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44139</v>
      </c>
      <c r="C22" s="19" t="s">
        <v>32</v>
      </c>
      <c r="D22" s="39">
        <f>IFERROR(INT(TRIM(SUBSTITUTE(VLOOKUP($A22&amp;"*",各都道府県の状況!$A:$I,D$3,FALSE), "※5", ""))), "")</f>
        <v>257</v>
      </c>
      <c r="E22" s="39">
        <f>IFERROR(INT(TRIM(SUBSTITUTE(VLOOKUP($A22&amp;"*",各都道府県の状況!$A:$I,E$3,FALSE), "※5", ""))), "")</f>
        <v>11164</v>
      </c>
      <c r="F22" s="39">
        <f>IFERROR(INT(TRIM(SUBSTITUTE(VLOOKUP($A22&amp;"*",各都道府県の状況!$A:$I,F$3,FALSE), "※5", ""))), "")</f>
        <v>245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44139</v>
      </c>
      <c r="C23" s="19" t="s">
        <v>33</v>
      </c>
      <c r="D23" s="39">
        <f>IFERROR(INT(TRIM(SUBSTITUTE(VLOOKUP($A23&amp;"*",各都道府県の状況!$A:$I,D$3,FALSE), "※5", ""))), "")</f>
        <v>218</v>
      </c>
      <c r="E23" s="39">
        <f>IFERROR(INT(TRIM(SUBSTITUTE(VLOOKUP($A23&amp;"*",各都道府県の状況!$A:$I,E$3,FALSE), "※5", ""))), "")</f>
        <v>11867</v>
      </c>
      <c r="F23" s="39">
        <f>IFERROR(INT(TRIM(SUBSTITUTE(VLOOKUP($A23&amp;"*",各都道府県の状況!$A:$I,F$3,FALSE), "※5", ""))), "")</f>
        <v>197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15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44139</v>
      </c>
      <c r="C24" s="19" t="s">
        <v>34</v>
      </c>
      <c r="D24" s="39">
        <f>IFERROR(INT(TRIM(SUBSTITUTE(VLOOKUP($A24&amp;"*",各都道府県の状況!$A:$I,D$3,FALSE), "※5", ""))), "")</f>
        <v>350</v>
      </c>
      <c r="E24" s="39">
        <f>IFERROR(INT(TRIM(SUBSTITUTE(VLOOKUP($A24&amp;"*",各都道府県の状況!$A:$I,E$3,FALSE), "※5", ""))), "")</f>
        <v>23785</v>
      </c>
      <c r="F24" s="39">
        <f>IFERROR(INT(TRIM(SUBSTITUTE(VLOOKUP($A24&amp;"*",各都道府県の状況!$A:$I,F$3,FALSE), "※5", ""))), "")</f>
        <v>336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13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44139</v>
      </c>
      <c r="C25" s="19" t="s">
        <v>35</v>
      </c>
      <c r="D25" s="39">
        <f>IFERROR(INT(TRIM(SUBSTITUTE(VLOOKUP($A25&amp;"*",各都道府県の状況!$A:$I,D$3,FALSE), "※5", ""))), "")</f>
        <v>700</v>
      </c>
      <c r="E25" s="39">
        <f>IFERROR(INT(TRIM(SUBSTITUTE(VLOOKUP($A25&amp;"*",各都道府県の状況!$A:$I,E$3,FALSE), "※5", ""))), "")</f>
        <v>27237</v>
      </c>
      <c r="F25" s="39">
        <f>IFERROR(INT(TRIM(SUBSTITUTE(VLOOKUP($A25&amp;"*",各都道府県の状況!$A:$I,F$3,FALSE), "※5", ""))), "")</f>
        <v>650</v>
      </c>
      <c r="G25" s="39">
        <f>IFERROR(INT(TRIM(SUBSTITUTE(VLOOKUP($A25&amp;"*",各都道府県の状況!$A:$I,G$3,FALSE), "※5", ""))), "")</f>
        <v>12</v>
      </c>
      <c r="H25" s="39">
        <f>IFERROR(INT(TRIM(SUBSTITUTE(VLOOKUP($A25&amp;"*",各都道府県の状況!$A:$I,H$3,FALSE), "※5", ""))), "")</f>
        <v>38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44139</v>
      </c>
      <c r="C26" s="19" t="s">
        <v>36</v>
      </c>
      <c r="D26" s="39">
        <f>IFERROR(INT(TRIM(SUBSTITUTE(VLOOKUP($A26&amp;"*",各都道府県の状況!$A:$I,D$3,FALSE), "※5", ""))), "")</f>
        <v>680</v>
      </c>
      <c r="E26" s="39">
        <f>IFERROR(INT(TRIM(SUBSTITUTE(VLOOKUP($A26&amp;"*",各都道府県の状況!$A:$I,E$3,FALSE), "※5", ""))), "")</f>
        <v>44121</v>
      </c>
      <c r="F26" s="39">
        <f>IFERROR(INT(TRIM(SUBSTITUTE(VLOOKUP($A26&amp;"*",各都道府県の状況!$A:$I,F$3,FALSE), "※5", ""))), "")</f>
        <v>596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82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44139</v>
      </c>
      <c r="C27" s="19" t="s">
        <v>37</v>
      </c>
      <c r="D27" s="39">
        <f>IFERROR(INT(TRIM(SUBSTITUTE(VLOOKUP($A27&amp;"*",各都道府県の状況!$A:$I,D$3,FALSE), "※5", ""))), "")</f>
        <v>6404</v>
      </c>
      <c r="E27" s="39">
        <f>IFERROR(INT(TRIM(SUBSTITUTE(VLOOKUP($A27&amp;"*",各都道府県の状況!$A:$I,E$3,FALSE), "※5", ""))), "")</f>
        <v>102238</v>
      </c>
      <c r="F27" s="39">
        <f>IFERROR(INT(TRIM(SUBSTITUTE(VLOOKUP($A27&amp;"*",各都道府県の状況!$A:$I,F$3,FALSE), "※5", ""))), "")</f>
        <v>5729</v>
      </c>
      <c r="G27" s="39">
        <f>IFERROR(INT(TRIM(SUBSTITUTE(VLOOKUP($A27&amp;"*",各都道府県の状況!$A:$I,G$3,FALSE), "※5", ""))), "")</f>
        <v>96</v>
      </c>
      <c r="H27" s="39">
        <f>IFERROR(INT(TRIM(SUBSTITUTE(VLOOKUP($A27&amp;"*",各都道府県の状況!$A:$I,H$3,FALSE), "※5", ""))), "")</f>
        <v>579</v>
      </c>
      <c r="I27" s="39">
        <f>IFERROR(INT(TRIM(SUBSTITUTE(VLOOKUP($A27&amp;"*",各都道府県の状況!$A:$I,I$3,FALSE), "※5", ""))), "")</f>
        <v>11</v>
      </c>
    </row>
    <row r="28" spans="1:9" x14ac:dyDescent="0.55000000000000004">
      <c r="A28" s="24" t="s">
        <v>252</v>
      </c>
      <c r="B28" s="26">
        <f t="shared" si="0"/>
        <v>44139</v>
      </c>
      <c r="C28" s="28" t="s">
        <v>38</v>
      </c>
      <c r="D28" s="39">
        <f>IFERROR(INT(TRIM(SUBSTITUTE(VLOOKUP($A28&amp;"*",各都道府県の状況!$A:$I,D$3,FALSE), "※5", ""))), "")</f>
        <v>574</v>
      </c>
      <c r="E28" s="39">
        <f>IFERROR(INT(TRIM(SUBSTITUTE(VLOOKUP($A28&amp;"*",各都道府県の状況!$A:$I,E$3,FALSE), "※5", ""))), "")</f>
        <v>15683</v>
      </c>
      <c r="F28" s="39">
        <f>IFERROR(INT(TRIM(SUBSTITUTE(VLOOKUP($A28&amp;"*",各都道府県の状況!$A:$I,F$3,FALSE), "※5", ""))), "")</f>
        <v>543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24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44139</v>
      </c>
      <c r="C29" s="19" t="s">
        <v>39</v>
      </c>
      <c r="D29" s="39">
        <f>IFERROR(INT(TRIM(SUBSTITUTE(VLOOKUP($A29&amp;"*",各都道府県の状況!$A:$I,D$3,FALSE), "※5", ""))), "")</f>
        <v>563</v>
      </c>
      <c r="E29" s="39">
        <f>IFERROR(INT(TRIM(SUBSTITUTE(VLOOKUP($A29&amp;"*",各都道府県の状況!$A:$I,E$3,FALSE), "※5", ""))), "")</f>
        <v>14528</v>
      </c>
      <c r="F29" s="39">
        <f>IFERROR(INT(TRIM(SUBSTITUTE(VLOOKUP($A29&amp;"*",各都道府県の状況!$A:$I,F$3,FALSE), "※5", ""))), "")</f>
        <v>530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24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44139</v>
      </c>
      <c r="C30" s="19" t="s">
        <v>40</v>
      </c>
      <c r="D30" s="39">
        <f>IFERROR(INT(TRIM(SUBSTITUTE(VLOOKUP($A30&amp;"*",各都道府県の状況!$A:$I,D$3,FALSE), "※5", ""))), "")</f>
        <v>2081</v>
      </c>
      <c r="E30" s="39">
        <f>IFERROR(INT(TRIM(SUBSTITUTE(VLOOKUP($A30&amp;"*",各都道府県の状況!$A:$I,E$3,FALSE), "※5", ""))), "")</f>
        <v>53884</v>
      </c>
      <c r="F30" s="39">
        <f>IFERROR(INT(TRIM(SUBSTITUTE(VLOOKUP($A30&amp;"*",各都道府県の状況!$A:$I,F$3,FALSE), "※5", ""))), "")</f>
        <v>1953</v>
      </c>
      <c r="G30" s="39">
        <f>IFERROR(INT(TRIM(SUBSTITUTE(VLOOKUP($A30&amp;"*",各都道府県の状況!$A:$I,G$3,FALSE), "※5", ""))), "")</f>
        <v>30</v>
      </c>
      <c r="H30" s="39">
        <f>IFERROR(INT(TRIM(SUBSTITUTE(VLOOKUP($A30&amp;"*",各都道府県の状況!$A:$I,H$3,FALSE), "※5", ""))), "")</f>
        <v>98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44139</v>
      </c>
      <c r="C31" s="19" t="s">
        <v>41</v>
      </c>
      <c r="D31" s="39">
        <f>IFERROR(INT(TRIM(SUBSTITUTE(VLOOKUP($A31&amp;"*",各都道府県の状況!$A:$I,D$3,FALSE), "※5", ""))), "")</f>
        <v>13191</v>
      </c>
      <c r="E31" s="39">
        <f>IFERROR(INT(TRIM(SUBSTITUTE(VLOOKUP($A31&amp;"*",各都道府県の状況!$A:$I,E$3,FALSE), "※5", ""))), "")</f>
        <v>242761</v>
      </c>
      <c r="F31" s="39">
        <f>IFERROR(INT(TRIM(SUBSTITUTE(VLOOKUP($A31&amp;"*",各都道府県の状況!$A:$I,F$3,FALSE), "※5", ""))), "")</f>
        <v>11923</v>
      </c>
      <c r="G31" s="39">
        <f>IFERROR(INT(TRIM(SUBSTITUTE(VLOOKUP($A31&amp;"*",各都道府県の状況!$A:$I,G$3,FALSE), "※5", ""))), "")</f>
        <v>247</v>
      </c>
      <c r="H31" s="39">
        <f>IFERROR(INT(TRIM(SUBSTITUTE(VLOOKUP($A31&amp;"*",各都道府県の状況!$A:$I,H$3,FALSE), "※5", ""))), "")</f>
        <v>1002</v>
      </c>
      <c r="I31" s="39">
        <f>IFERROR(INT(TRIM(SUBSTITUTE(VLOOKUP($A31&amp;"*",各都道府県の状況!$A:$I,I$3,FALSE), "※5", ""))), "")</f>
        <v>37</v>
      </c>
    </row>
    <row r="32" spans="1:9" x14ac:dyDescent="0.55000000000000004">
      <c r="A32" s="24" t="s">
        <v>256</v>
      </c>
      <c r="B32" s="27">
        <f t="shared" si="0"/>
        <v>44139</v>
      </c>
      <c r="C32" s="19" t="s">
        <v>42</v>
      </c>
      <c r="D32" s="39">
        <f>IFERROR(INT(TRIM(SUBSTITUTE(VLOOKUP($A32&amp;"*",各都道府県の状況!$A:$I,D$3,FALSE), "※5", ""))), "")</f>
        <v>3327</v>
      </c>
      <c r="E32" s="39">
        <f>IFERROR(INT(TRIM(SUBSTITUTE(VLOOKUP($A32&amp;"*",各都道府県の状況!$A:$I,E$3,FALSE), "※5", ""))), "")</f>
        <v>70081</v>
      </c>
      <c r="F32" s="39">
        <f>IFERROR(INT(TRIM(SUBSTITUTE(VLOOKUP($A32&amp;"*",各都道府県の状況!$A:$I,F$3,FALSE), "※5", ""))), "")</f>
        <v>3071</v>
      </c>
      <c r="G32" s="39">
        <f>IFERROR(INT(TRIM(SUBSTITUTE(VLOOKUP($A32&amp;"*",各都道府県の状況!$A:$I,G$3,FALSE), "※5", ""))), "")</f>
        <v>66</v>
      </c>
      <c r="H32" s="39">
        <f>IFERROR(INT(TRIM(SUBSTITUTE(VLOOKUP($A32&amp;"*",各都道府県の状況!$A:$I,H$3,FALSE), "※5", ""))), "")</f>
        <v>178</v>
      </c>
      <c r="I32" s="39">
        <f>IFERROR(INT(TRIM(SUBSTITUTE(VLOOKUP($A32&amp;"*",各都道府県の状況!$A:$I,I$3,FALSE), "※5", ""))), "")</f>
        <v>16</v>
      </c>
    </row>
    <row r="33" spans="1:9" x14ac:dyDescent="0.55000000000000004">
      <c r="A33" s="24" t="s">
        <v>257</v>
      </c>
      <c r="B33" s="27">
        <f t="shared" si="0"/>
        <v>44139</v>
      </c>
      <c r="C33" s="19" t="s">
        <v>43</v>
      </c>
      <c r="D33" s="39">
        <f>IFERROR(INT(TRIM(SUBSTITUTE(VLOOKUP($A33&amp;"*",各都道府県の状況!$A:$I,D$3,FALSE), "※5", ""))), "")</f>
        <v>679</v>
      </c>
      <c r="E33" s="39">
        <f>IFERROR(INT(TRIM(SUBSTITUTE(VLOOKUP($A33&amp;"*",各都道府県の状況!$A:$I,E$3,FALSE), "※5", ""))), "")</f>
        <v>25178</v>
      </c>
      <c r="F33" s="39">
        <f>IFERROR(INT(TRIM(SUBSTITUTE(VLOOKUP($A33&amp;"*",各都道府県の状況!$A:$I,F$3,FALSE), "※5", ""))), "")</f>
        <v>615</v>
      </c>
      <c r="G33" s="39">
        <f>IFERROR(INT(TRIM(SUBSTITUTE(VLOOKUP($A33&amp;"*",各都道府県の状況!$A:$I,G$3,FALSE), "※5", ""))), "")</f>
        <v>10</v>
      </c>
      <c r="H33" s="39">
        <f>IFERROR(INT(TRIM(SUBSTITUTE(VLOOKUP($A33&amp;"*",各都道府県の状況!$A:$I,H$3,FALSE), "※5", ""))), "")</f>
        <v>54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44139</v>
      </c>
      <c r="C34" s="19" t="s">
        <v>44</v>
      </c>
      <c r="D34" s="39">
        <f>IFERROR(INT(TRIM(SUBSTITUTE(VLOOKUP($A34&amp;"*",各都道府県の状況!$A:$I,D$3,FALSE), "※5", ""))), "")</f>
        <v>278</v>
      </c>
      <c r="E34" s="39">
        <f>IFERROR(INT(TRIM(SUBSTITUTE(VLOOKUP($A34&amp;"*",各都道府県の状況!$A:$I,E$3,FALSE), "※5", ""))), "")</f>
        <v>10513</v>
      </c>
      <c r="F34" s="39">
        <f>IFERROR(INT(TRIM(SUBSTITUTE(VLOOKUP($A34&amp;"*",各都道府県の状況!$A:$I,F$3,FALSE), "※5", ""))), "")</f>
        <v>263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6</v>
      </c>
      <c r="I34" s="39">
        <f>IFERROR(INT(TRIM(SUBSTITUTE(VLOOKUP($A34&amp;"*",各都道府県の状況!$A:$I,I$3,FALSE), "※5", ""))), "")</f>
        <v>2</v>
      </c>
    </row>
    <row r="35" spans="1:9" x14ac:dyDescent="0.55000000000000004">
      <c r="A35" s="24" t="s">
        <v>226</v>
      </c>
      <c r="B35" s="27">
        <f t="shared" si="0"/>
        <v>44139</v>
      </c>
      <c r="C35" s="19" t="s">
        <v>45</v>
      </c>
      <c r="D35" s="39">
        <f>IFERROR(INT(TRIM(SUBSTITUTE(VLOOKUP($A35&amp;"*",各都道府県の状況!$A:$I,D$3,FALSE), "※5", ""))), "")</f>
        <v>38</v>
      </c>
      <c r="E35" s="39">
        <f>IFERROR(INT(TRIM(SUBSTITUTE(VLOOKUP($A35&amp;"*",各都道府県の状況!$A:$I,E$3,FALSE), "※5", ""))), "")</f>
        <v>5784</v>
      </c>
      <c r="F35" s="39">
        <f>IFERROR(INT(TRIM(SUBSTITUTE(VLOOKUP($A35&amp;"*",各都道府県の状況!$A:$I,F$3,FALSE), "※5", ""))), "")</f>
        <v>36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44139</v>
      </c>
      <c r="C36" s="19" t="s">
        <v>46</v>
      </c>
      <c r="D36" s="39">
        <f>IFERROR(INT(TRIM(SUBSTITUTE(VLOOKUP($A36&amp;"*",各都道府県の状況!$A:$I,D$3,FALSE), "※5", ""))), "")</f>
        <v>141</v>
      </c>
      <c r="E36" s="39">
        <f>IFERROR(INT(TRIM(SUBSTITUTE(VLOOKUP($A36&amp;"*",各都道府県の状況!$A:$I,E$3,FALSE), "※5", ""))), "")</f>
        <v>6281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44139</v>
      </c>
      <c r="C37" s="19" t="s">
        <v>47</v>
      </c>
      <c r="D37" s="39">
        <f>IFERROR(INT(TRIM(SUBSTITUTE(VLOOKUP($A37&amp;"*",各都道府県の状況!$A:$I,D$3,FALSE), "※5", ""))), "")</f>
        <v>309</v>
      </c>
      <c r="E37" s="39">
        <f>IFERROR(INT(TRIM(SUBSTITUTE(VLOOKUP($A37&amp;"*",各都道府県の状況!$A:$I,E$3,FALSE), "※5", ""))), "")</f>
        <v>11198</v>
      </c>
      <c r="F37" s="39">
        <f>IFERROR(INT(TRIM(SUBSTITUTE(VLOOKUP($A37&amp;"*",各都道府県の状況!$A:$I,F$3,FALSE), "※5", ""))), "")</f>
        <v>172</v>
      </c>
      <c r="G37" s="39">
        <f>IFERROR(INT(TRIM(SUBSTITUTE(VLOOKUP($A37&amp;"*",各都道府県の状況!$A:$I,G$3,FALSE), "※5", ""))), "")</f>
        <v>4</v>
      </c>
      <c r="H37" s="39">
        <f>IFERROR(INT(TRIM(SUBSTITUTE(VLOOKUP($A37&amp;"*",各都道府県の状況!$A:$I,H$3,FALSE), "※5", ""))), "")</f>
        <v>54</v>
      </c>
      <c r="I37" s="39">
        <f>IFERROR(INT(TRIM(SUBSTITUTE(VLOOKUP($A37&amp;"*",各都道府県の状況!$A:$I,I$3,FALSE), "※5", ""))), "")</f>
        <v>0</v>
      </c>
    </row>
    <row r="38" spans="1:9" x14ac:dyDescent="0.55000000000000004">
      <c r="A38" s="24" t="s">
        <v>260</v>
      </c>
      <c r="B38" s="27">
        <f t="shared" si="0"/>
        <v>44139</v>
      </c>
      <c r="C38" s="19" t="s">
        <v>48</v>
      </c>
      <c r="D38" s="39">
        <f>IFERROR(INT(TRIM(SUBSTITUTE(VLOOKUP($A38&amp;"*",各都道府県の状況!$A:$I,D$3,FALSE), "※5", ""))), "")</f>
        <v>663</v>
      </c>
      <c r="E38" s="39">
        <f>IFERROR(INT(TRIM(SUBSTITUTE(VLOOKUP($A38&amp;"*",各都道府県の状況!$A:$I,E$3,FALSE), "※5", ""))), "")</f>
        <v>28179</v>
      </c>
      <c r="F38" s="39">
        <f>IFERROR(INT(TRIM(SUBSTITUTE(VLOOKUP($A38&amp;"*",各都道府県の状況!$A:$I,F$3,FALSE), "※5", ""))), "")</f>
        <v>646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11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44139</v>
      </c>
      <c r="C39" s="19" t="s">
        <v>49</v>
      </c>
      <c r="D39" s="39">
        <f>IFERROR(INT(TRIM(SUBSTITUTE(VLOOKUP($A39&amp;"*",各都道府県の状況!$A:$I,D$3,FALSE), "※5", ""))), "")</f>
        <v>215</v>
      </c>
      <c r="E39" s="39">
        <f>IFERROR(INT(TRIM(SUBSTITUTE(VLOOKUP($A39&amp;"*",各都道府県の状況!$A:$I,E$3,FALSE), "※5", ""))), "")</f>
        <v>11960</v>
      </c>
      <c r="F39" s="39">
        <f>IFERROR(INT(TRIM(SUBSTITUTE(VLOOKUP($A39&amp;"*",各都道府県の状況!$A:$I,F$3,FALSE), "※5", ""))), "")</f>
        <v>209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4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44139</v>
      </c>
      <c r="C40" s="19" t="s">
        <v>50</v>
      </c>
      <c r="D40" s="39">
        <f>IFERROR(INT(TRIM(SUBSTITUTE(VLOOKUP($A40&amp;"*",各都道府県の状況!$A:$I,D$3,FALSE), "※5", ""))), "")</f>
        <v>164</v>
      </c>
      <c r="E40" s="39">
        <f>IFERROR(INT(TRIM(SUBSTITUTE(VLOOKUP($A40&amp;"*",各都道府県の状況!$A:$I,E$3,FALSE), "※5", ""))), "")</f>
        <v>7520</v>
      </c>
      <c r="F40" s="39">
        <f>IFERROR(INT(TRIM(SUBSTITUTE(VLOOKUP($A40&amp;"*",各都道府県の状況!$A:$I,F$3,FALSE), "※5", ""))), "")</f>
        <v>155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44139</v>
      </c>
      <c r="C41" s="19" t="s">
        <v>51</v>
      </c>
      <c r="D41" s="39">
        <f>IFERROR(INT(TRIM(SUBSTITUTE(VLOOKUP($A41&amp;"*",各都道府県の状況!$A:$I,D$3,FALSE), "※5", ""))), "")</f>
        <v>102</v>
      </c>
      <c r="E41" s="39">
        <f>IFERROR(INT(TRIM(SUBSTITUTE(VLOOKUP($A41&amp;"*",各都道府県の状況!$A:$I,E$3,FALSE), "※5", ""))), "")</f>
        <v>13732</v>
      </c>
      <c r="F41" s="39">
        <f>IFERROR(INT(TRIM(SUBSTITUTE(VLOOKUP($A41&amp;"*",各都道府県の状況!$A:$I,F$3,FALSE), "※5", ""))), "")</f>
        <v>97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44139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4406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44139</v>
      </c>
      <c r="C43" s="19" t="s">
        <v>169</v>
      </c>
      <c r="D43" s="39">
        <f>IFERROR(INT(TRIM(SUBSTITUTE(VLOOKUP($A43&amp;"*",各都道府県の状況!$A:$I,D$3,FALSE), "※5", ""))), "")</f>
        <v>144</v>
      </c>
      <c r="E43" s="39">
        <f>IFERROR(INT(TRIM(SUBSTITUTE(VLOOKUP($A43&amp;"*",各都道府県の状況!$A:$I,E$3,FALSE), "※5", ""))), "")</f>
        <v>3651</v>
      </c>
      <c r="F43" s="39">
        <f>IFERROR(INT(TRIM(SUBSTITUTE(VLOOKUP($A43&amp;"*",各都道府県の状況!$A:$I,F$3,FALSE), "※5", ""))), "")</f>
        <v>139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44139</v>
      </c>
      <c r="C44" s="19" t="s">
        <v>53</v>
      </c>
      <c r="D44" s="39">
        <f>IFERROR(INT(TRIM(SUBSTITUTE(VLOOKUP($A44&amp;"*",各都道府県の状況!$A:$I,D$3,FALSE), "※5", ""))), "")</f>
        <v>5246</v>
      </c>
      <c r="E44" s="39">
        <f>IFERROR(INT(TRIM(SUBSTITUTE(VLOOKUP($A44&amp;"*",各都道府県の状況!$A:$I,E$3,FALSE), "※5", ""))), "")</f>
        <v>167340</v>
      </c>
      <c r="F44" s="39">
        <f>IFERROR(INT(TRIM(SUBSTITUTE(VLOOKUP($A44&amp;"*",各都道府県の状況!$A:$I,F$3,FALSE), "※5", ""))), "")</f>
        <v>5070</v>
      </c>
      <c r="G44" s="39">
        <f>IFERROR(INT(TRIM(SUBSTITUTE(VLOOKUP($A44&amp;"*",各都道府県の状況!$A:$I,G$3,FALSE), "※5", ""))), "")</f>
        <v>103</v>
      </c>
      <c r="H44" s="39">
        <f>IFERROR(INT(TRIM(SUBSTITUTE(VLOOKUP($A44&amp;"*",各都道府県の状況!$A:$I,H$3,FALSE), "※5", ""))), "")</f>
        <v>73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44139</v>
      </c>
      <c r="C45" s="19" t="s">
        <v>54</v>
      </c>
      <c r="D45" s="39">
        <f>IFERROR(INT(TRIM(SUBSTITUTE(VLOOKUP($A45&amp;"*",各都道府県の状況!$A:$I,D$3,FALSE), "※5", ""))), "")</f>
        <v>266</v>
      </c>
      <c r="E45" s="39">
        <f>IFERROR(INT(TRIM(SUBSTITUTE(VLOOKUP($A45&amp;"*",各都道府県の状況!$A:$I,E$3,FALSE), "※5", ""))), "")</f>
        <v>7350</v>
      </c>
      <c r="F45" s="39">
        <f>IFERROR(INT(TRIM(SUBSTITUTE(VLOOKUP($A45&amp;"*",各都道府県の状況!$A:$I,F$3,FALSE), "※5", ""))), "")</f>
        <v>256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44139</v>
      </c>
      <c r="C46" s="19" t="s">
        <v>55</v>
      </c>
      <c r="D46" s="39">
        <f>IFERROR(INT(TRIM(SUBSTITUTE(VLOOKUP($A46&amp;"*",各都道府県の状況!$A:$I,D$3,FALSE), "※5", ""))), "")</f>
        <v>245</v>
      </c>
      <c r="E46" s="39">
        <f>IFERROR(INT(TRIM(SUBSTITUTE(VLOOKUP($A46&amp;"*",各都道府県の状況!$A:$I,E$3,FALSE), "※5", ""))), "")</f>
        <v>23010</v>
      </c>
      <c r="F46" s="39">
        <f>IFERROR(INT(TRIM(SUBSTITUTE(VLOOKUP($A46&amp;"*",各都道府県の状況!$A:$I,F$3,FALSE), "※5", ""))), "")</f>
        <v>241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0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44139</v>
      </c>
      <c r="C47" s="19" t="s">
        <v>56</v>
      </c>
      <c r="D47" s="39">
        <f>IFERROR(INT(TRIM(SUBSTITUTE(VLOOKUP($A47&amp;"*",各都道府県の状況!$A:$I,D$3,FALSE), "※5", ""))), "")</f>
        <v>824</v>
      </c>
      <c r="E47" s="39">
        <f>IFERROR(INT(TRIM(SUBSTITUTE(VLOOKUP($A47&amp;"*",各都道府県の状況!$A:$I,E$3,FALSE), "※5", ""))), "")</f>
        <v>19986</v>
      </c>
      <c r="F47" s="39">
        <f>IFERROR(INT(TRIM(SUBSTITUTE(VLOOKUP($A47&amp;"*",各都道府県の状況!$A:$I,F$3,FALSE), "※5", ""))), "")</f>
        <v>755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45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44139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21275</v>
      </c>
      <c r="F48" s="39">
        <f>IFERROR(INT(TRIM(SUBSTITUTE(VLOOKUP($A48&amp;"*",各都道府県の状況!$A:$I,F$3,FALSE), "※5", ""))), "")</f>
        <v>156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44139</v>
      </c>
      <c r="C49" s="19" t="s">
        <v>58</v>
      </c>
      <c r="D49" s="39">
        <f>IFERROR(INT(TRIM(SUBSTITUTE(VLOOKUP($A49&amp;"*",各都道府県の状況!$A:$I,D$3,FALSE), "※5", ""))), "")</f>
        <v>371</v>
      </c>
      <c r="E49" s="39">
        <f>IFERROR(INT(TRIM(SUBSTITUTE(VLOOKUP($A49&amp;"*",各都道府県の状況!$A:$I,E$3,FALSE), "※5", ""))), "")</f>
        <v>8803</v>
      </c>
      <c r="F49" s="39">
        <f>IFERROR(INT(TRIM(SUBSTITUTE(VLOOKUP($A49&amp;"*",各都道府県の状況!$A:$I,F$3,FALSE), "※5", ""))), "")</f>
        <v>367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4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44139</v>
      </c>
      <c r="C50" s="19" t="s">
        <v>59</v>
      </c>
      <c r="D50" s="39">
        <f>IFERROR(INT(TRIM(SUBSTITUTE(VLOOKUP($A50&amp;"*",各都道府県の状況!$A:$I,D$3,FALSE), "※5", ""))), "")</f>
        <v>488</v>
      </c>
      <c r="E50" s="39">
        <f>IFERROR(INT(TRIM(SUBSTITUTE(VLOOKUP($A50&amp;"*",各都道府県の状況!$A:$I,E$3,FALSE), "※5", ""))), "")</f>
        <v>22896</v>
      </c>
      <c r="F50" s="39">
        <f>IFERROR(INT(TRIM(SUBSTITUTE(VLOOKUP($A50&amp;"*",各都道府県の状況!$A:$I,F$3,FALSE), "※5", ""))), "")</f>
        <v>463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20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44139</v>
      </c>
      <c r="C51" s="19" t="s">
        <v>60</v>
      </c>
      <c r="D51" s="39">
        <f>IFERROR(INT(TRIM(SUBSTITUTE(VLOOKUP($A51&amp;"*",各都道府県の状況!$A:$I,D$3,FALSE), "※5", ""))), "")</f>
        <v>3408</v>
      </c>
      <c r="E51" s="39">
        <f>IFERROR(INT(TRIM(SUBSTITUTE(VLOOKUP($A51&amp;"*",各都道府県の状況!$A:$I,E$3,FALSE), "※5", ""))), "")</f>
        <v>59589</v>
      </c>
      <c r="F51" s="39">
        <f>IFERROR(INT(TRIM(SUBSTITUTE(VLOOKUP($A51&amp;"*",各都道府県の状況!$A:$I,F$3,FALSE), "※5", ""))), "")</f>
        <v>3053</v>
      </c>
      <c r="G51" s="39">
        <f>IFERROR(INT(TRIM(SUBSTITUTE(VLOOKUP($A51&amp;"*",各都道府県の状況!$A:$I,G$3,FALSE), "※5", ""))), "")</f>
        <v>63</v>
      </c>
      <c r="H51" s="39">
        <f>IFERROR(INT(TRIM(SUBSTITUTE(VLOOKUP($A51&amp;"*",各都道府県の状況!$A:$I,H$3,FALSE), "※5", ""))), "")</f>
        <v>297</v>
      </c>
      <c r="I51" s="39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3372</v>
      </c>
      <c r="D6" s="62">
        <v>85892</v>
      </c>
      <c r="E6" s="63">
        <v>570</v>
      </c>
      <c r="F6" s="63">
        <v>6</v>
      </c>
      <c r="G6" s="62">
        <v>2690</v>
      </c>
      <c r="H6" s="63">
        <v>112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256</v>
      </c>
      <c r="D7" s="62">
        <v>5350</v>
      </c>
      <c r="E7" s="63">
        <v>80</v>
      </c>
      <c r="F7" s="63">
        <v>3</v>
      </c>
      <c r="G7" s="63">
        <v>172</v>
      </c>
      <c r="H7" s="63">
        <v>4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29</v>
      </c>
      <c r="D8" s="62">
        <v>5410</v>
      </c>
      <c r="E8" s="63">
        <v>4</v>
      </c>
      <c r="F8" s="63">
        <v>0</v>
      </c>
      <c r="G8" s="63">
        <v>25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788</v>
      </c>
      <c r="D9" s="62">
        <v>14577</v>
      </c>
      <c r="E9" s="63">
        <v>219</v>
      </c>
      <c r="F9" s="63">
        <v>4</v>
      </c>
      <c r="G9" s="63">
        <v>567</v>
      </c>
      <c r="H9" s="63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64</v>
      </c>
      <c r="D10" s="62">
        <v>2585</v>
      </c>
      <c r="E10" s="63">
        <v>4</v>
      </c>
      <c r="F10" s="63">
        <v>1</v>
      </c>
      <c r="G10" s="63">
        <v>60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86</v>
      </c>
      <c r="D11" s="62">
        <v>6330</v>
      </c>
      <c r="E11" s="63">
        <v>4</v>
      </c>
      <c r="F11" s="63">
        <v>0</v>
      </c>
      <c r="G11" s="63">
        <v>81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401</v>
      </c>
      <c r="D12" s="62">
        <v>29997</v>
      </c>
      <c r="E12" s="63">
        <v>28</v>
      </c>
      <c r="F12" s="63">
        <v>3</v>
      </c>
      <c r="G12" s="63">
        <v>367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779</v>
      </c>
      <c r="D13" s="62">
        <v>14025</v>
      </c>
      <c r="E13" s="63">
        <v>38</v>
      </c>
      <c r="F13" s="63">
        <v>0</v>
      </c>
      <c r="G13" s="63">
        <v>723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493</v>
      </c>
      <c r="D14" s="62">
        <v>44009</v>
      </c>
      <c r="E14" s="63">
        <v>24</v>
      </c>
      <c r="F14" s="63">
        <v>1</v>
      </c>
      <c r="G14" s="63">
        <v>469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910</v>
      </c>
      <c r="D15" s="62">
        <v>29852</v>
      </c>
      <c r="E15" s="63">
        <v>47</v>
      </c>
      <c r="F15" s="63">
        <v>4</v>
      </c>
      <c r="G15" s="63">
        <v>838</v>
      </c>
      <c r="H15" s="63">
        <v>20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5986</v>
      </c>
      <c r="D16" s="62">
        <v>189663</v>
      </c>
      <c r="E16" s="63">
        <v>408</v>
      </c>
      <c r="F16" s="63">
        <v>8</v>
      </c>
      <c r="G16" s="62">
        <v>5469</v>
      </c>
      <c r="H16" s="63">
        <v>109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5149</v>
      </c>
      <c r="D17" s="62">
        <v>128861</v>
      </c>
      <c r="E17" s="63">
        <v>323</v>
      </c>
      <c r="F17" s="63">
        <v>9</v>
      </c>
      <c r="G17" s="62">
        <v>4745</v>
      </c>
      <c r="H17" s="63">
        <v>81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31624</v>
      </c>
      <c r="D18" s="62">
        <v>607855</v>
      </c>
      <c r="E18" s="62">
        <v>1754</v>
      </c>
      <c r="F18" s="63">
        <v>35</v>
      </c>
      <c r="G18" s="62">
        <v>29411</v>
      </c>
      <c r="H18" s="63">
        <v>459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8912</v>
      </c>
      <c r="D19" s="62">
        <v>205488</v>
      </c>
      <c r="E19" s="63">
        <v>541</v>
      </c>
      <c r="F19" s="63">
        <v>26</v>
      </c>
      <c r="G19" s="62">
        <v>8198</v>
      </c>
      <c r="H19" s="63">
        <v>173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184</v>
      </c>
      <c r="D20" s="62">
        <v>18006</v>
      </c>
      <c r="E20" s="63">
        <v>4</v>
      </c>
      <c r="F20" s="63">
        <v>0</v>
      </c>
      <c r="G20" s="63">
        <v>180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423</v>
      </c>
      <c r="D21" s="62">
        <v>14656</v>
      </c>
      <c r="E21" s="63">
        <v>1</v>
      </c>
      <c r="F21" s="63">
        <v>0</v>
      </c>
      <c r="G21" s="63">
        <v>396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813</v>
      </c>
      <c r="D22" s="62">
        <v>17770</v>
      </c>
      <c r="E22" s="63">
        <v>18</v>
      </c>
      <c r="F22" s="63">
        <v>0</v>
      </c>
      <c r="G22" s="63">
        <v>746</v>
      </c>
      <c r="H22" s="63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257</v>
      </c>
      <c r="D23" s="62">
        <v>11164</v>
      </c>
      <c r="E23" s="63">
        <v>1</v>
      </c>
      <c r="F23" s="63">
        <v>1</v>
      </c>
      <c r="G23" s="63">
        <v>245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218</v>
      </c>
      <c r="D24" s="62">
        <v>11867</v>
      </c>
      <c r="E24" s="63">
        <v>15</v>
      </c>
      <c r="F24" s="63">
        <v>0</v>
      </c>
      <c r="G24" s="63">
        <v>197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350</v>
      </c>
      <c r="D25" s="62">
        <v>23785</v>
      </c>
      <c r="E25" s="63">
        <v>13</v>
      </c>
      <c r="F25" s="63">
        <v>0</v>
      </c>
      <c r="G25" s="63">
        <v>336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700</v>
      </c>
      <c r="D26" s="62">
        <v>27237</v>
      </c>
      <c r="E26" s="63">
        <v>38</v>
      </c>
      <c r="F26" s="63">
        <v>0</v>
      </c>
      <c r="G26" s="63">
        <v>650</v>
      </c>
      <c r="H26" s="63">
        <v>12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680</v>
      </c>
      <c r="D27" s="62">
        <v>44121</v>
      </c>
      <c r="E27" s="63">
        <v>82</v>
      </c>
      <c r="F27" s="63">
        <v>0</v>
      </c>
      <c r="G27" s="63">
        <v>596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6404</v>
      </c>
      <c r="D28" s="62">
        <v>102238</v>
      </c>
      <c r="E28" s="63">
        <v>579</v>
      </c>
      <c r="F28" s="63">
        <v>11</v>
      </c>
      <c r="G28" s="62">
        <v>5729</v>
      </c>
      <c r="H28" s="63">
        <v>96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574</v>
      </c>
      <c r="D29" s="62">
        <v>15683</v>
      </c>
      <c r="E29" s="63">
        <v>24</v>
      </c>
      <c r="F29" s="63">
        <v>3</v>
      </c>
      <c r="G29" s="63">
        <v>543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563</v>
      </c>
      <c r="D30" s="62">
        <v>14528</v>
      </c>
      <c r="E30" s="63">
        <v>24</v>
      </c>
      <c r="F30" s="63">
        <v>0</v>
      </c>
      <c r="G30" s="63">
        <v>530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2081</v>
      </c>
      <c r="D31" s="62">
        <v>53884</v>
      </c>
      <c r="E31" s="63">
        <v>98</v>
      </c>
      <c r="F31" s="63">
        <v>2</v>
      </c>
      <c r="G31" s="62">
        <v>1953</v>
      </c>
      <c r="H31" s="63">
        <v>30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13191</v>
      </c>
      <c r="D32" s="62">
        <v>242761</v>
      </c>
      <c r="E32" s="62">
        <v>1002</v>
      </c>
      <c r="F32" s="63">
        <v>37</v>
      </c>
      <c r="G32" s="62">
        <v>11923</v>
      </c>
      <c r="H32" s="63">
        <v>247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3327</v>
      </c>
      <c r="D33" s="62">
        <v>70081</v>
      </c>
      <c r="E33" s="63">
        <v>178</v>
      </c>
      <c r="F33" s="63">
        <v>16</v>
      </c>
      <c r="G33" s="62">
        <v>3071</v>
      </c>
      <c r="H33" s="63">
        <v>66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679</v>
      </c>
      <c r="D34" s="62">
        <v>25178</v>
      </c>
      <c r="E34" s="63">
        <v>54</v>
      </c>
      <c r="F34" s="63">
        <v>0</v>
      </c>
      <c r="G34" s="63">
        <v>615</v>
      </c>
      <c r="H34" s="63">
        <v>10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278</v>
      </c>
      <c r="D35" s="62">
        <v>10513</v>
      </c>
      <c r="E35" s="63">
        <v>6</v>
      </c>
      <c r="F35" s="63">
        <v>2</v>
      </c>
      <c r="G35" s="63">
        <v>263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38</v>
      </c>
      <c r="D36" s="62">
        <v>5784</v>
      </c>
      <c r="E36" s="63">
        <v>2</v>
      </c>
      <c r="F36" s="63">
        <v>0</v>
      </c>
      <c r="G36" s="63">
        <v>36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141</v>
      </c>
      <c r="D37" s="62">
        <v>6281</v>
      </c>
      <c r="E37" s="63">
        <v>0</v>
      </c>
      <c r="F37" s="63">
        <v>0</v>
      </c>
      <c r="G37" s="63">
        <v>141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309</v>
      </c>
      <c r="D38" s="62">
        <v>11198</v>
      </c>
      <c r="E38" s="63">
        <v>54</v>
      </c>
      <c r="F38" s="63">
        <v>0</v>
      </c>
      <c r="G38" s="63">
        <v>172</v>
      </c>
      <c r="H38" s="63">
        <v>4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663</v>
      </c>
      <c r="D39" s="62">
        <v>28179</v>
      </c>
      <c r="E39" s="63">
        <v>11</v>
      </c>
      <c r="F39" s="63">
        <v>0</v>
      </c>
      <c r="G39" s="63">
        <v>646</v>
      </c>
      <c r="H39" s="63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215</v>
      </c>
      <c r="D40" s="62">
        <v>11960</v>
      </c>
      <c r="E40" s="63">
        <v>4</v>
      </c>
      <c r="F40" s="63">
        <v>0</v>
      </c>
      <c r="G40" s="63">
        <v>209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164</v>
      </c>
      <c r="D41" s="62">
        <v>7520</v>
      </c>
      <c r="E41" s="63">
        <v>0</v>
      </c>
      <c r="F41" s="63">
        <v>0</v>
      </c>
      <c r="G41" s="63">
        <v>155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102</v>
      </c>
      <c r="D42" s="62">
        <v>13732</v>
      </c>
      <c r="E42" s="63">
        <v>3</v>
      </c>
      <c r="F42" s="63">
        <v>0</v>
      </c>
      <c r="G42" s="63">
        <v>97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116</v>
      </c>
      <c r="D43" s="62">
        <v>4406</v>
      </c>
      <c r="E43" s="63">
        <v>0</v>
      </c>
      <c r="F43" s="63">
        <v>0</v>
      </c>
      <c r="G43" s="63">
        <v>110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144</v>
      </c>
      <c r="D44" s="62">
        <v>3651</v>
      </c>
      <c r="E44" s="63">
        <v>1</v>
      </c>
      <c r="F44" s="63">
        <v>0</v>
      </c>
      <c r="G44" s="63">
        <v>139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5246</v>
      </c>
      <c r="D45" s="62">
        <v>167340</v>
      </c>
      <c r="E45" s="63">
        <v>73</v>
      </c>
      <c r="F45" s="63">
        <v>4</v>
      </c>
      <c r="G45" s="62">
        <v>5070</v>
      </c>
      <c r="H45" s="63">
        <v>103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266</v>
      </c>
      <c r="D46" s="62">
        <v>7350</v>
      </c>
      <c r="E46" s="63">
        <v>12</v>
      </c>
      <c r="F46" s="63">
        <v>0</v>
      </c>
      <c r="G46" s="63">
        <v>256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245</v>
      </c>
      <c r="D47" s="62">
        <v>23010</v>
      </c>
      <c r="E47" s="63">
        <v>0</v>
      </c>
      <c r="F47" s="63">
        <v>0</v>
      </c>
      <c r="G47" s="63">
        <v>241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824</v>
      </c>
      <c r="D48" s="62">
        <v>19986</v>
      </c>
      <c r="E48" s="63">
        <v>45</v>
      </c>
      <c r="F48" s="63">
        <v>1</v>
      </c>
      <c r="G48" s="63">
        <v>755</v>
      </c>
      <c r="H48" s="63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159</v>
      </c>
      <c r="D49" s="62">
        <v>21275</v>
      </c>
      <c r="E49" s="63">
        <v>0</v>
      </c>
      <c r="F49" s="63">
        <v>0</v>
      </c>
      <c r="G49" s="63">
        <v>156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371</v>
      </c>
      <c r="D50" s="62">
        <v>8803</v>
      </c>
      <c r="E50" s="63">
        <v>4</v>
      </c>
      <c r="F50" s="63">
        <v>1</v>
      </c>
      <c r="G50" s="63">
        <v>367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488</v>
      </c>
      <c r="D51" s="62">
        <v>22896</v>
      </c>
      <c r="E51" s="63">
        <v>20</v>
      </c>
      <c r="F51" s="63">
        <v>0</v>
      </c>
      <c r="G51" s="63">
        <v>463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3408</v>
      </c>
      <c r="D52" s="62">
        <v>59589</v>
      </c>
      <c r="E52" s="63">
        <v>297</v>
      </c>
      <c r="F52" s="63">
        <v>5</v>
      </c>
      <c r="G52" s="62">
        <v>3053</v>
      </c>
      <c r="H52" s="63">
        <v>63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102619</v>
      </c>
      <c r="D54" s="62">
        <v>2496326</v>
      </c>
      <c r="E54" s="62">
        <v>6707</v>
      </c>
      <c r="F54" s="63">
        <v>183</v>
      </c>
      <c r="G54" s="62">
        <v>94003</v>
      </c>
      <c r="H54" s="62">
        <v>1793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2020-11-05T09:11:44Z</dcterms:modified>
</cp:coreProperties>
</file>