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D2E89931-3EDD-417F-8C90-211F4B4CD2F3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<sst xmlns="http://schemas.openxmlformats.org/spreadsheetml/2006/main" count="20735" uniqueCount="342">
  <si>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</si>
  <si>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</si>
  <si>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</si>
  <si>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</si>
  <si>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</si>
  <si>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</si>
  <si>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</si>
  <si>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</si>
  <si>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</si>
  <si>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</si>
  <si>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</si>
  <si>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</si>
  <si>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</si>
  <si>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</si>
  <si>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</si>
  <si>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</si>
  <si>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</si>
  <si>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</si>
  <si>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</si>
  <si>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</si>
  <si>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</si>
  <si>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</si>
  <si>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</si>
  <si>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</si>
  <si>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</si>
  <si>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</si>
  <si>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</si>
  <si>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</si>
  <si>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</si>
  <si>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</si>
  <si>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</si>
  <si>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</si>
  <si>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</si>
  <si>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</si>
  <si>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</si>
  <si>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</si>
  <si>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</si>
  <si>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</si>
  <si>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</si>
  <si>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</si>
  <si>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</si>
  <si>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</si>
  <si>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</si>
  <si>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</si>
  <si>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</si>
  <si>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</si>
  <si>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</si>
  <si>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</si>
  <si>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</si>
  <si>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</si>
  <si>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</si>
  <si>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</si>
  <si>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</si>
  <si>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</si>
  <si>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</si>
  <si>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</si>
  <si>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</si>
  <si>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</si>
  <si>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</si>
  <si>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</si>
  <si>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</si>
  <si>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</si>
  <si>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</si>
  <si>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</si>
  <si>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</si>
  <si>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</si>
  <si>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</si>
  <si>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</si>
  <si>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</si>
  <si>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</si>
  <si>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</si>
  <si>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</si>
  <si>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</si>
  <si>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</si>
  <si>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</si>
  <si>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</si>
  <si>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</si>
  <si>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</si>
  <si>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</si>
  <si>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</si>
  <si>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</si>
  <si>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</si>
  <si>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</si>
  <si>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</si>
  <si>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</si>
  <si>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</si>
  <si>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</si>
  <si>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</si>
  <si>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</si>
  <si>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</si>
  <si>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</si>
  <si>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</si>
  <si>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</si>
  <si>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</si>
  <si>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</si>
  <si>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</si>
  <si>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</si>
  <si>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</si>
  <si>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</si>
  <si>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</si>
  <si>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</si>
  <si>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</si>
  <si>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</si>
  <si>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</si>
  <si>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</si>
  <si>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</si>
  <si>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</si>
  <si>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</si>
  <si>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</si>
  <si>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</si>
  <si>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</si>
  <si>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</si>
  <si>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</si>
  <si>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</si>
  <si>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</si>
  <si>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</si>
  <si>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</si>
  <si>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</si>
  <si>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</si>
  <si>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</si>
  <si>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</si>
  <si>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</si>
  <si>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</si>
  <si>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</si>
  <si>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</si>
  <si>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</si>
  <si>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</si>
  <si>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</si>
  <si>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</si>
  <si>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</si>
  <si>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</si>
  <si>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</si>
  <si>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</si>
  <si>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</si>
  <si>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</si>
  <si>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</si>
  <si>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</si>
  <si>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</si>
  <si>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</si>
  <si>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</si>
  <si>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</si>
  <si>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</si>
  <si>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</si>
  <si>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</si>
  <si>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</si>
  <si>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</si>
  <si>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</si>
  <si>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</si>
  <si>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</si>
  <si>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</si>
  <si>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</si>
  <si>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</si>
  <si>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</si>
  <si>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</si>
  <si>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</si>
  <si>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</si>
  <si>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</si>
  <si>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</si>
  <si>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</si>
  <si>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</si>
  <si>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</si>
  <si>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</si>
  <si>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</si>
  <si>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</si>
  <si>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</si>
  <si>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</si>
  <si>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</si>
  <si>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</si>
  <si>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</si>
  <si>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</si>
  <si>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</si>
  <si>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</si>
  <si>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</si>
  <si>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</si>
  <si>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</si>
  <si>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</si>
  <si>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</si>
  <si>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</si>
  <si>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</si>
  <si>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</si>
  <si>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</si>
  <si>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</si>
  <si>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</si>
  <si>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</si>
  <si>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</si>
  <si>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</si>
  <si>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</si>
  <si>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</si>
  <si>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</si>
  <si>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</si>
  <si>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</si>
  <si>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</si>
  <si>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</si>
  <si>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</si>
  <si>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</si>
  <si>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</si>
  <si>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</si>
  <si>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</si>
  <si>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</si>
  <si>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</si>
  <si>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</si>
  <si>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</si>
  <si>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</si>
  <si>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</si>
  <si>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</si>
  <si>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</si>
  <si>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</si>
  <si>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</si>
  <si>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</si>
  <si>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</si>
  <si>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</si>
  <si>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</si>
  <si>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</si>
  <si>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</si>
  <si>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</si>
  <si>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</si>
  <si>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</si>
  <si>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</si>
  <si>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</si>
  <si>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</si>
  <si>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</si>
  <si>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</si>
  <si>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</si>
  <si>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</si>
  <si>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</si>
  <si>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</si>
  <si>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</si>
  <si>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</si>
  <si>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</si>
  <si>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</si>
  <si>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</si>
  <si>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</si>
  <si>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</si>
  <si>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</si>
  <si>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</si>
  <si>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</si>
  <si>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</si>
  <si>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</si>
  <si>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</si>
  <si>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</si>
  <si>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</si>
  <si>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</si>
  <si>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</si>
  <si>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</si>
  <si>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</si>
  <si>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</si>
  <si>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</si>
  <si>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</si>
  <si>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</si>
  <si>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</si>
  <si>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</si>
  <si>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</si>
  <si>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</si>
  <si>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</si>
  <si>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</si>
  <si>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</si>
  <si>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</si>
  <si>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</si>
  <si>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</si>
  <si>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</si>
  <si>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</si>
  <si>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</si>
  <si>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</si>
  <si>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</si>
  <si>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</si>
  <si>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</si>
  <si>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</si>
  <si>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</si>
  <si>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</si>
  <si>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</si>
  <si>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</si>
  <si>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</si>
  <si>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</si>
  <si>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</si>
  <si>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</si>
  <si>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</si>
  <si>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</si>
  <si>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</si>
  <si>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</si>
  <si>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</si>
  <si>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</si>
  <si>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</si>
  <si>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</si>
  <si>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</si>
  <si>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</si>
  <si>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</si>
  <si>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</si>
  <si>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</si>
  <si>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</si>
  <si>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</si>
  <si>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</si>
  <si>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</si>
  <si>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</si>
  <si>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</si>
  <si>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</si>
  <si>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</si>
  <si>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</si>
  <si>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</si>
  <si>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</si>
  <si>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</si>
  <si>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</si>
  <si>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</si>
  <si>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</si>
  <si>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</si>
  <si>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</si>
  <si>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</si>
  <si>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</si>
  <si>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</si>
  <si>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</si>
  <si>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</si>
  <si>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</si>
  <si>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</si>
  <si>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</si>
  <si>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</si>
  <si>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</si>
  <si>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</si>
  <si>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</si>
  <si>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</si>
  <si>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</si>
  <si>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</si>
  <si>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</si>
  <si>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</si>
  <si>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</si>
  <si>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</si>
  <si>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</si>
  <si>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</si>
  <si>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</si>
  <si>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</si>
  <si>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</si>
  <si>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</si>
  <si>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</si>
  <si>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</si>
  <si>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</si>
  <si>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</si>
  <si>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SimSun"/>
        <charset val="134"/>
      </rPr>
      <t>陽性者数</t>
    </r>
  </si>
  <si>
    <r>
      <rPr>
        <sz val="11"/>
        <rFont val="Verdana"/>
        <family val="2"/>
      </rPr>
      <t>PCR</t>
    </r>
    <r>
      <rPr>
        <sz val="11"/>
        <rFont val="SimSun"/>
        <charset val="134"/>
      </rPr>
      <t>検査実施人数※</t>
    </r>
    <r>
      <rPr>
        <sz val="11"/>
        <rFont val="Verdana"/>
        <family val="2"/>
      </rPr>
      <t>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</si>
  <si>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</si>
  <si>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</si>
  <si>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</si>
  <si>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</si>
  <si>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</t>
    </r>
    <r>
      <rPr>
        <sz val="11"/>
        <rFont val="Verdana"/>
        <family val="2"/>
      </rPr>
      <t>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</si>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</sst>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name val="SimSun"/>
      <charset val="134"/>
    </font>
    <font>
      <sz val="11"/>
      <name val="Verdana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 indent="1"/>
    </xf>
    <xf numFmtId="0" fontId="14" fillId="0" borderId="9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3"/>
    </xf>
    <xf numFmtId="0" fontId="0" fillId="0" borderId="1" xfId="0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48"/>
  <sheetViews>
    <sheetView zoomScaleNormal="100" workbookViewId="0">
      <pane xSplit="1" ySplit="1" topLeftCell="B840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849" sqref="A84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892"/>
  <sheetViews>
    <sheetView tabSelected="1" workbookViewId="0">
      <pane xSplit="1" ySplit="1" topLeftCell="B11884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1893" sqref="A1189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44161</v>
      </c>
      <c r="B3" s="7" t="s">
        <v>6</v>
      </c>
      <c r="C3" s="7">
        <f>IF(C13="", "", C13)</f>
        <v>135787</v>
      </c>
      <c r="D3" s="7">
        <f>IF(B13="", "", B13)</f>
        <v>3051275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18565</v>
      </c>
      <c r="I3" s="7" t="str">
        <f>IF(I13="", "", I13)</f>
        <v/>
      </c>
      <c r="J3" s="7">
        <f t="shared" ref="J3:L3" si="1">IF(J13="", "", J13)</f>
        <v>410</v>
      </c>
      <c r="K3" s="7" t="str">
        <f t="shared" si="1"/>
        <v/>
      </c>
      <c r="L3" s="7" t="str">
        <f t="shared" si="1"/>
        <v/>
      </c>
      <c r="M3" s="7">
        <f>IF(N13="", "", N13)</f>
        <v>115032</v>
      </c>
      <c r="N3" s="7">
        <f>IF(O13="", "", O13)</f>
        <v>2021</v>
      </c>
    </row>
    <row r="4" spans="1:15" x14ac:dyDescent="0.55000000000000004">
      <c r="A4" s="6">
        <f t="shared" ref="A4:A5" si="2">DATE($B$9, $C$9, $D$9)</f>
        <v>44161</v>
      </c>
      <c r="B4" s="7" t="s">
        <v>7</v>
      </c>
      <c r="C4" s="7">
        <f t="shared" ref="C4:C5" si="3">IF(C14="", "", C14)</f>
        <v>1459</v>
      </c>
      <c r="D4" s="7">
        <f t="shared" ref="D4:D5" si="4">IF(B14="", "", B14)</f>
        <v>321959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1331</v>
      </c>
      <c r="N4" s="7">
        <f t="shared" si="8"/>
        <v>1</v>
      </c>
    </row>
    <row r="5" spans="1:15" x14ac:dyDescent="0.55000000000000004">
      <c r="A5" s="6">
        <f t="shared" si="2"/>
        <v>44161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26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3051275</v>
      </c>
      <c r="C13" s="9">
        <v>135787</v>
      </c>
      <c r="D13" s="8"/>
      <c r="E13" s="8"/>
      <c r="F13" s="8"/>
      <c r="G13" s="8"/>
      <c r="H13" s="9">
        <v>18565</v>
      </c>
      <c r="I13" s="8"/>
      <c r="J13" s="9">
        <v>410</v>
      </c>
      <c r="K13" s="8"/>
      <c r="L13" s="8"/>
      <c r="M13" s="31">
        <f>F13</f>
        <v>0</v>
      </c>
      <c r="N13" s="9">
        <v>115032</v>
      </c>
      <c r="O13" s="9">
        <v>2021</v>
      </c>
    </row>
    <row r="14" spans="1:15" x14ac:dyDescent="0.55000000000000004">
      <c r="A14" s="7" t="s">
        <v>64</v>
      </c>
      <c r="B14" s="9">
        <v>321959</v>
      </c>
      <c r="C14" s="9">
        <v>1459</v>
      </c>
      <c r="D14" s="8"/>
      <c r="E14" s="8"/>
      <c r="F14" s="8"/>
      <c r="G14" s="8"/>
      <c r="H14" s="9">
        <v>127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1331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3374063</v>
      </c>
      <c r="C16" s="7">
        <f t="shared" ref="C16:O16" si="13">SUM(C13:C15)</f>
        <v>137261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18692</v>
      </c>
      <c r="I16" s="7">
        <f t="shared" si="13"/>
        <v>0</v>
      </c>
      <c r="J16" s="7">
        <f t="shared" si="13"/>
        <v>410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116378</v>
      </c>
      <c r="O16" s="7">
        <f t="shared" si="13"/>
        <v>2022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25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44160</v>
      </c>
      <c r="C5" s="28" t="s">
        <v>17</v>
      </c>
      <c r="D5" s="39">
        <f>IFERROR(INT(TRIM(SUBSTITUTE(VLOOKUP($A5&amp;"*",各都道府県の状況!$A:$I,D$3,FALSE), "※5", ""))), "")</f>
        <v>7585</v>
      </c>
      <c r="E5" s="39">
        <f>IFERROR(INT(TRIM(SUBSTITUTE(VLOOKUP($A5&amp;"*",各都道府県の状況!$A:$I,E$3,FALSE), "※5", ""))), "")</f>
        <v>133167</v>
      </c>
      <c r="F5" s="39">
        <f>IFERROR(INT(TRIM(SUBSTITUTE(VLOOKUP($A5&amp;"*",各都道府県の状況!$A:$I,F$3,FALSE), "※5", ""))), "")</f>
        <v>5068</v>
      </c>
      <c r="G5" s="39">
        <f>IFERROR(INT(TRIM(SUBSTITUTE(VLOOKUP($A5&amp;"*",各都道府県の状況!$A:$I,G$3,FALSE), "※5", ""))), "")</f>
        <v>158</v>
      </c>
      <c r="H5" s="39">
        <f>IFERROR(INT(TRIM(SUBSTITUTE(VLOOKUP($A5&amp;"*",各都道府県の状況!$A:$I,H$3,FALSE), "※5", ""))), "")</f>
        <v>2359</v>
      </c>
      <c r="I5" s="39">
        <f>IFERROR(INT(TRIM(SUBSTITUTE(VLOOKUP($A5&amp;"*",各都道府県の状況!$A:$I,I$3,FALSE), "※5", ""))), "")</f>
        <v>22</v>
      </c>
      <c r="J5" s="5"/>
    </row>
    <row r="6" spans="1:10" x14ac:dyDescent="0.55000000000000004">
      <c r="A6" s="24" t="s">
        <v>231</v>
      </c>
      <c r="B6" s="27">
        <f t="shared" si="0"/>
        <v>44160</v>
      </c>
      <c r="C6" s="19" t="s">
        <v>18</v>
      </c>
      <c r="D6" s="39">
        <f>IFERROR(INT(TRIM(SUBSTITUTE(VLOOKUP($A6&amp;"*",各都道府県の状況!$A:$I,D$3,FALSE), "※5", ""))), "")</f>
        <v>282</v>
      </c>
      <c r="E6" s="39">
        <f>IFERROR(INT(TRIM(SUBSTITUTE(VLOOKUP($A6&amp;"*",各都道府県の状況!$A:$I,E$3,FALSE), "※5", ""))), "")</f>
        <v>6445</v>
      </c>
      <c r="F6" s="39">
        <f>IFERROR(INT(TRIM(SUBSTITUTE(VLOOKUP($A6&amp;"*",各都道府県の状況!$A:$I,F$3,FALSE), "※5", ""))), "")</f>
        <v>262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14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44160</v>
      </c>
      <c r="C7" s="19" t="s">
        <v>19</v>
      </c>
      <c r="D7" s="39">
        <f>IFERROR(INT(TRIM(SUBSTITUTE(VLOOKUP($A7&amp;"*",各都道府県の状況!$A:$I,D$3,FALSE), "※5", ""))), "")</f>
        <v>162</v>
      </c>
      <c r="E7" s="39">
        <f>IFERROR(INT(TRIM(SUBSTITUTE(VLOOKUP($A7&amp;"*",各都道府県の状況!$A:$I,E$3,FALSE), "※5", ""))), "")</f>
        <v>8426</v>
      </c>
      <c r="F7" s="39">
        <f>IFERROR(INT(TRIM(SUBSTITUTE(VLOOKUP($A7&amp;"*",各都道府県の状況!$A:$I,F$3,FALSE), "※5", ""))), "")</f>
        <v>64</v>
      </c>
      <c r="G7" s="39">
        <f>IFERROR(INT(TRIM(SUBSTITUTE(VLOOKUP($A7&amp;"*",各都道府県の状況!$A:$I,G$3,FALSE), "※5", ""))), "")</f>
        <v>1</v>
      </c>
      <c r="H7" s="39">
        <f>IFERROR(INT(TRIM(SUBSTITUTE(VLOOKUP($A7&amp;"*",各都道府県の状況!$A:$I,H$3,FALSE), "※5", ""))), "")</f>
        <v>97</v>
      </c>
      <c r="I7" s="39">
        <f>IFERROR(INT(TRIM(SUBSTITUTE(VLOOKUP($A7&amp;"*",各都道府県の状況!$A:$I,I$3,FALSE), "※5", ""))), "")</f>
        <v>1</v>
      </c>
    </row>
    <row r="8" spans="1:10" x14ac:dyDescent="0.55000000000000004">
      <c r="A8" s="24" t="s">
        <v>232</v>
      </c>
      <c r="B8" s="27">
        <f t="shared" si="0"/>
        <v>44160</v>
      </c>
      <c r="C8" s="19" t="s">
        <v>20</v>
      </c>
      <c r="D8" s="39">
        <f>IFERROR(INT(TRIM(SUBSTITUTE(VLOOKUP($A8&amp;"*",各都道府県の状況!$A:$I,D$3,FALSE), "※5", ""))), "")</f>
        <v>1128</v>
      </c>
      <c r="E8" s="39">
        <f>IFERROR(INT(TRIM(SUBSTITUTE(VLOOKUP($A8&amp;"*",各都道府県の状況!$A:$I,E$3,FALSE), "※5", ""))), "")</f>
        <v>18212</v>
      </c>
      <c r="F8" s="39">
        <f>IFERROR(INT(TRIM(SUBSTITUTE(VLOOKUP($A8&amp;"*",各都道府県の状況!$A:$I,F$3,FALSE), "※5", ""))), "")</f>
        <v>930</v>
      </c>
      <c r="G8" s="39">
        <f>IFERROR(INT(TRIM(SUBSTITUTE(VLOOKUP($A8&amp;"*",各都道府県の状況!$A:$I,G$3,FALSE), "※5", ""))), "")</f>
        <v>9</v>
      </c>
      <c r="H8" s="39">
        <f>IFERROR(INT(TRIM(SUBSTITUTE(VLOOKUP($A8&amp;"*",各都道府県の状況!$A:$I,H$3,FALSE), "※5", ""))), "")</f>
        <v>189</v>
      </c>
      <c r="I8" s="39">
        <f>IFERROR(INT(TRIM(SUBSTITUTE(VLOOKUP($A8&amp;"*",各都道府県の状況!$A:$I,I$3,FALSE), "※5", ""))), "")</f>
        <v>8</v>
      </c>
    </row>
    <row r="9" spans="1:10" ht="21" customHeight="1" x14ac:dyDescent="0.55000000000000004">
      <c r="A9" s="24" t="s">
        <v>233</v>
      </c>
      <c r="B9" s="27">
        <f t="shared" si="0"/>
        <v>44160</v>
      </c>
      <c r="C9" s="19" t="s">
        <v>21</v>
      </c>
      <c r="D9" s="39">
        <f>IFERROR(INT(TRIM(SUBSTITUTE(VLOOKUP($A9&amp;"*",各都道府県の状況!$A:$I,D$3,FALSE), "※5", ""))), "")</f>
        <v>83</v>
      </c>
      <c r="E9" s="39">
        <f>IFERROR(INT(TRIM(SUBSTITUTE(VLOOKUP($A9&amp;"*",各都道府県の状況!$A:$I,E$3,FALSE), "※5", ""))), "")</f>
        <v>3451</v>
      </c>
      <c r="F9" s="39">
        <f>IFERROR(INT(TRIM(SUBSTITUTE(VLOOKUP($A9&amp;"*",各都道府県の状況!$A:$I,F$3,FALSE), "※5", ""))), "")</f>
        <v>69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44160</v>
      </c>
      <c r="C10" s="19" t="s">
        <v>22</v>
      </c>
      <c r="D10" s="39">
        <f>IFERROR(INT(TRIM(SUBSTITUTE(VLOOKUP($A10&amp;"*",各都道府県の状況!$A:$I,D$3,FALSE), "※5", ""))), "")</f>
        <v>110</v>
      </c>
      <c r="E10" s="39">
        <f>IFERROR(INT(TRIM(SUBSTITUTE(VLOOKUP($A10&amp;"*",各都道府県の状況!$A:$I,E$3,FALSE), "※5", ""))), "")</f>
        <v>7344</v>
      </c>
      <c r="F10" s="39">
        <f>IFERROR(INT(TRIM(SUBSTITUTE(VLOOKUP($A10&amp;"*",各都道府県の状況!$A:$I,F$3,FALSE), "※5", ""))), "")</f>
        <v>93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17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44160</v>
      </c>
      <c r="C11" s="19" t="s">
        <v>62</v>
      </c>
      <c r="D11" s="39">
        <f>IFERROR(INT(TRIM(SUBSTITUTE(VLOOKUP($A11&amp;"*",各都道府県の状況!$A:$I,D$3,FALSE), "※5", ""))), "")</f>
        <v>480</v>
      </c>
      <c r="E11" s="39">
        <f>IFERROR(INT(TRIM(SUBSTITUTE(VLOOKUP($A11&amp;"*",各都道府県の状況!$A:$I,E$3,FALSE), "※5", ""))), "")</f>
        <v>38310</v>
      </c>
      <c r="F11" s="39">
        <f>IFERROR(INT(TRIM(SUBSTITUTE(VLOOKUP($A11&amp;"*",各都道府県の状況!$A:$I,F$3,FALSE), "※5", ""))), "")</f>
        <v>416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58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44160</v>
      </c>
      <c r="C12" s="19" t="s">
        <v>23</v>
      </c>
      <c r="D12" s="39">
        <f>IFERROR(INT(TRIM(SUBSTITUTE(VLOOKUP($A12&amp;"*",各都道府県の状況!$A:$I,D$3,FALSE), "※5", ""))), "")</f>
        <v>1347</v>
      </c>
      <c r="E12" s="39">
        <f>IFERROR(INT(TRIM(SUBSTITUTE(VLOOKUP($A12&amp;"*",各都道府県の状況!$A:$I,E$3,FALSE), "※5", ""))), "")</f>
        <v>16138</v>
      </c>
      <c r="F12" s="39">
        <f>IFERROR(INT(TRIM(SUBSTITUTE(VLOOKUP($A12&amp;"*",各都道府県の状況!$A:$I,F$3,FALSE), "※5", ""))), "")</f>
        <v>1007</v>
      </c>
      <c r="G12" s="39">
        <f>IFERROR(INT(TRIM(SUBSTITUTE(VLOOKUP($A12&amp;"*",各都道府県の状況!$A:$I,G$3,FALSE), "※5", ""))), "")</f>
        <v>19</v>
      </c>
      <c r="H12" s="39">
        <f>IFERROR(INT(TRIM(SUBSTITUTE(VLOOKUP($A12&amp;"*",各都道府県の状況!$A:$I,H$3,FALSE), "※5", ""))), "")</f>
        <v>321</v>
      </c>
      <c r="I12" s="39">
        <f>IFERROR(INT(TRIM(SUBSTITUTE(VLOOKUP($A12&amp;"*",各都道府県の状況!$A:$I,I$3,FALSE), "※5", ""))), "")</f>
        <v>9</v>
      </c>
    </row>
    <row r="13" spans="1:10" x14ac:dyDescent="0.55000000000000004">
      <c r="A13" s="24" t="s">
        <v>237</v>
      </c>
      <c r="B13" s="27">
        <f t="shared" si="0"/>
        <v>44160</v>
      </c>
      <c r="C13" s="19" t="s">
        <v>24</v>
      </c>
      <c r="D13" s="39">
        <f>IFERROR(INT(TRIM(SUBSTITUTE(VLOOKUP($A13&amp;"*",各都道府県の状況!$A:$I,D$3,FALSE), "※5", ""))), "")</f>
        <v>595</v>
      </c>
      <c r="E13" s="39">
        <f>IFERROR(INT(TRIM(SUBSTITUTE(VLOOKUP($A13&amp;"*",各都道府県の状況!$A:$I,E$3,FALSE), "※5", ""))), "")</f>
        <v>52696</v>
      </c>
      <c r="F13" s="39">
        <f>IFERROR(INT(TRIM(SUBSTITUTE(VLOOKUP($A13&amp;"*",各都道府県の状況!$A:$I,F$3,FALSE), "※5", ""))), "")</f>
        <v>517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78</v>
      </c>
      <c r="I13" s="39">
        <f>IFERROR(INT(TRIM(SUBSTITUTE(VLOOKUP($A13&amp;"*",各都道府県の状況!$A:$I,I$3,FALSE), "※5", ""))), "")</f>
        <v>6</v>
      </c>
    </row>
    <row r="14" spans="1:10" x14ac:dyDescent="0.55000000000000004">
      <c r="A14" s="24" t="s">
        <v>238</v>
      </c>
      <c r="B14" s="27">
        <f t="shared" si="0"/>
        <v>44160</v>
      </c>
      <c r="C14" s="19" t="s">
        <v>25</v>
      </c>
      <c r="D14" s="39">
        <f>IFERROR(INT(TRIM(SUBSTITUTE(VLOOKUP($A14&amp;"*",各都道府県の状況!$A:$I,D$3,FALSE), "※5", ""))), "")</f>
        <v>1087</v>
      </c>
      <c r="E14" s="39">
        <f>IFERROR(INT(TRIM(SUBSTITUTE(VLOOKUP($A14&amp;"*",各都道府県の状況!$A:$I,E$3,FALSE), "※5", ""))), "")</f>
        <v>34753</v>
      </c>
      <c r="F14" s="39">
        <f>IFERROR(INT(TRIM(SUBSTITUTE(VLOOKUP($A14&amp;"*",各都道府県の状況!$A:$I,F$3,FALSE), "※5", ""))), "")</f>
        <v>938</v>
      </c>
      <c r="G14" s="39">
        <f>IFERROR(INT(TRIM(SUBSTITUTE(VLOOKUP($A14&amp;"*",各都道府県の状況!$A:$I,G$3,FALSE), "※5", ""))), "")</f>
        <v>21</v>
      </c>
      <c r="H14" s="39">
        <f>IFERROR(INT(TRIM(SUBSTITUTE(VLOOKUP($A14&amp;"*",各都道府県の状況!$A:$I,H$3,FALSE), "※5", ""))), "")</f>
        <v>110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44160</v>
      </c>
      <c r="C15" s="19" t="s">
        <v>26</v>
      </c>
      <c r="D15" s="39">
        <f>IFERROR(INT(TRIM(SUBSTITUTE(VLOOKUP($A15&amp;"*",各都道府県の状況!$A:$I,D$3,FALSE), "※5", ""))), "")</f>
        <v>7842</v>
      </c>
      <c r="E15" s="39">
        <f>IFERROR(INT(TRIM(SUBSTITUTE(VLOOKUP($A15&amp;"*",各都道府県の状況!$A:$I,E$3,FALSE), "※5", ""))), "")</f>
        <v>225315</v>
      </c>
      <c r="F15" s="39">
        <f>IFERROR(INT(TRIM(SUBSTITUTE(VLOOKUP($A15&amp;"*",各都道府県の状況!$A:$I,F$3,FALSE), "※5", ""))), "")</f>
        <v>6679</v>
      </c>
      <c r="G15" s="39">
        <f>IFERROR(INT(TRIM(SUBSTITUTE(VLOOKUP($A15&amp;"*",各都道府県の状況!$A:$I,G$3,FALSE), "※5", ""))), "")</f>
        <v>136</v>
      </c>
      <c r="H15" s="39">
        <f>IFERROR(INT(TRIM(SUBSTITUTE(VLOOKUP($A15&amp;"*",各都道府県の状況!$A:$I,H$3,FALSE), "※5", ""))), "")</f>
        <v>1027</v>
      </c>
      <c r="I15" s="39">
        <f>IFERROR(INT(TRIM(SUBSTITUTE(VLOOKUP($A15&amp;"*",各都道府県の状況!$A:$I,I$3,FALSE), "※5", ""))), "")</f>
        <v>24</v>
      </c>
    </row>
    <row r="16" spans="1:10" x14ac:dyDescent="0.55000000000000004">
      <c r="A16" s="24" t="s">
        <v>240</v>
      </c>
      <c r="B16" s="27">
        <f t="shared" si="0"/>
        <v>44160</v>
      </c>
      <c r="C16" s="19" t="s">
        <v>27</v>
      </c>
      <c r="D16" s="39">
        <f>IFERROR(INT(TRIM(SUBSTITUTE(VLOOKUP($A16&amp;"*",各都道府県の状況!$A:$I,D$3,FALSE), "※5", ""))), "")</f>
        <v>6562</v>
      </c>
      <c r="E16" s="39">
        <f>IFERROR(INT(TRIM(SUBSTITUTE(VLOOKUP($A16&amp;"*",各都道府県の状況!$A:$I,E$3,FALSE), "※5", ""))), "")</f>
        <v>158518</v>
      </c>
      <c r="F16" s="39">
        <f>IFERROR(INT(TRIM(SUBSTITUTE(VLOOKUP($A16&amp;"*",各都道府県の状況!$A:$I,F$3,FALSE), "※5", ""))), "")</f>
        <v>5712</v>
      </c>
      <c r="G16" s="39">
        <f>IFERROR(INT(TRIM(SUBSTITUTE(VLOOKUP($A16&amp;"*",各都道府県の状況!$A:$I,G$3,FALSE), "※5", ""))), "")</f>
        <v>86</v>
      </c>
      <c r="H16" s="39">
        <f>IFERROR(INT(TRIM(SUBSTITUTE(VLOOKUP($A16&amp;"*",各都道府県の状況!$A:$I,H$3,FALSE), "※5", ""))), "")</f>
        <v>764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44160</v>
      </c>
      <c r="C17" s="19" t="s">
        <v>28</v>
      </c>
      <c r="D17" s="39">
        <f>IFERROR(INT(TRIM(SUBSTITUTE(VLOOKUP($A17&amp;"*",各都道府県の状況!$A:$I,D$3,FALSE), "※5", ""))), "")</f>
        <v>38598</v>
      </c>
      <c r="E17" s="39">
        <f>IFERROR(INT(TRIM(SUBSTITUTE(VLOOKUP($A17&amp;"*",各都道府県の状況!$A:$I,E$3,FALSE), "※5", ""))), "")</f>
        <v>728630</v>
      </c>
      <c r="F17" s="39">
        <f>IFERROR(INT(TRIM(SUBSTITUTE(VLOOKUP($A17&amp;"*",各都道府県の状況!$A:$I,F$3,FALSE), "※5", ""))), "")</f>
        <v>34405</v>
      </c>
      <c r="G17" s="39">
        <f>IFERROR(INT(TRIM(SUBSTITUTE(VLOOKUP($A17&amp;"*",各都道府県の状況!$A:$I,G$3,FALSE), "※5", ""))), "")</f>
        <v>482</v>
      </c>
      <c r="H17" s="39">
        <f>IFERROR(INT(TRIM(SUBSTITUTE(VLOOKUP($A17&amp;"*",各都道府県の状況!$A:$I,H$3,FALSE), "※5", ""))), "")</f>
        <v>3711</v>
      </c>
      <c r="I17" s="39">
        <f>IFERROR(INT(TRIM(SUBSTITUTE(VLOOKUP($A17&amp;"*",各都道府県の状況!$A:$I,I$3,FALSE), "※5", ""))), "")</f>
        <v>54</v>
      </c>
    </row>
    <row r="18" spans="1:9" x14ac:dyDescent="0.55000000000000004">
      <c r="A18" s="24" t="s">
        <v>242</v>
      </c>
      <c r="B18" s="27">
        <f t="shared" si="0"/>
        <v>44160</v>
      </c>
      <c r="C18" s="19" t="s">
        <v>29</v>
      </c>
      <c r="D18" s="39">
        <f>IFERROR(INT(TRIM(SUBSTITUTE(VLOOKUP($A18&amp;"*",各都道府県の状況!$A:$I,D$3,FALSE), "※5", ""))), "")</f>
        <v>11640</v>
      </c>
      <c r="E18" s="39">
        <f>IFERROR(INT(TRIM(SUBSTITUTE(VLOOKUP($A18&amp;"*",各都道府県の状況!$A:$I,E$3,FALSE), "※5", ""))), "")</f>
        <v>241723</v>
      </c>
      <c r="F18" s="39">
        <f>IFERROR(INT(TRIM(SUBSTITUTE(VLOOKUP($A18&amp;"*",各都道府県の状況!$A:$I,F$3,FALSE), "※5", ""))), "")</f>
        <v>10162</v>
      </c>
      <c r="G18" s="39">
        <f>IFERROR(INT(TRIM(SUBSTITUTE(VLOOKUP($A18&amp;"*",各都道府県の状況!$A:$I,G$3,FALSE), "※5", ""))), "")</f>
        <v>188</v>
      </c>
      <c r="H18" s="39">
        <f>IFERROR(INT(TRIM(SUBSTITUTE(VLOOKUP($A18&amp;"*",各都道府県の状況!$A:$I,H$3,FALSE), "※5", ""))), "")</f>
        <v>1290</v>
      </c>
      <c r="I18" s="39">
        <f>IFERROR(INT(TRIM(SUBSTITUTE(VLOOKUP($A18&amp;"*",各都道府県の状況!$A:$I,I$3,FALSE), "※5", ""))), "")</f>
        <v>58</v>
      </c>
    </row>
    <row r="19" spans="1:9" x14ac:dyDescent="0.55000000000000004">
      <c r="A19" s="24" t="s">
        <v>243</v>
      </c>
      <c r="B19" s="27">
        <f t="shared" si="0"/>
        <v>44160</v>
      </c>
      <c r="C19" s="19" t="s">
        <v>61</v>
      </c>
      <c r="D19" s="39">
        <f>IFERROR(INT(TRIM(SUBSTITUTE(VLOOKUP($A19&amp;"*",各都道府県の状況!$A:$I,D$3,FALSE), "※5", ""))), "")</f>
        <v>324</v>
      </c>
      <c r="E19" s="39">
        <f>IFERROR(INT(TRIM(SUBSTITUTE(VLOOKUP($A19&amp;"*",各都道府県の状況!$A:$I,E$3,FALSE), "※5", ""))), "")</f>
        <v>21588</v>
      </c>
      <c r="F19" s="39">
        <f>IFERROR(INT(TRIM(SUBSTITUTE(VLOOKUP($A19&amp;"*",各都道府県の状況!$A:$I,F$3,FALSE), "※5", ""))), "")</f>
        <v>222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44160</v>
      </c>
      <c r="C20" s="19" t="s">
        <v>30</v>
      </c>
      <c r="D20" s="39">
        <f>IFERROR(INT(TRIM(SUBSTITUTE(VLOOKUP($A20&amp;"*",各都道府県の状況!$A:$I,D$3,FALSE), "※5", ""))), "")</f>
        <v>447</v>
      </c>
      <c r="E20" s="39">
        <f>IFERROR(INT(TRIM(SUBSTITUTE(VLOOKUP($A20&amp;"*",各都道府県の状況!$A:$I,E$3,FALSE), "※5", ""))), "")</f>
        <v>16529</v>
      </c>
      <c r="F20" s="39">
        <f>IFERROR(INT(TRIM(SUBSTITUTE(VLOOKUP($A20&amp;"*",各都道府県の状況!$A:$I,F$3,FALSE), "※5", ""))), "")</f>
        <v>402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19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44160</v>
      </c>
      <c r="C21" s="19" t="s">
        <v>31</v>
      </c>
      <c r="D21" s="39">
        <f>IFERROR(INT(TRIM(SUBSTITUTE(VLOOKUP($A21&amp;"*",各都道府県の状況!$A:$I,D$3,FALSE), "※5", ""))), "")</f>
        <v>838</v>
      </c>
      <c r="E21" s="39">
        <f>IFERROR(INT(TRIM(SUBSTITUTE(VLOOKUP($A21&amp;"*",各都道府県の状況!$A:$I,E$3,FALSE), "※5", ""))), "")</f>
        <v>20975</v>
      </c>
      <c r="F21" s="39">
        <f>IFERROR(INT(TRIM(SUBSTITUTE(VLOOKUP($A21&amp;"*",各都道府県の状況!$A:$I,F$3,FALSE), "※5", ""))), "")</f>
        <v>780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44160</v>
      </c>
      <c r="C22" s="19" t="s">
        <v>32</v>
      </c>
      <c r="D22" s="39">
        <f>IFERROR(INT(TRIM(SUBSTITUTE(VLOOKUP($A22&amp;"*",各都道府県の状況!$A:$I,D$3,FALSE), "※5", ""))), "")</f>
        <v>305</v>
      </c>
      <c r="E22" s="39">
        <f>IFERROR(INT(TRIM(SUBSTITUTE(VLOOKUP($A22&amp;"*",各都道府県の状況!$A:$I,E$3,FALSE), "※5", ""))), "")</f>
        <v>14164</v>
      </c>
      <c r="F22" s="39">
        <f>IFERROR(INT(TRIM(SUBSTITUTE(VLOOKUP($A22&amp;"*",各都道府県の状況!$A:$I,F$3,FALSE), "※5", ""))), "")</f>
        <v>265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29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44160</v>
      </c>
      <c r="C23" s="19" t="s">
        <v>33</v>
      </c>
      <c r="D23" s="39">
        <f>IFERROR(INT(TRIM(SUBSTITUTE(VLOOKUP($A23&amp;"*",各都道府県の状況!$A:$I,D$3,FALSE), "※5", ""))), "")</f>
        <v>332</v>
      </c>
      <c r="E23" s="39">
        <f>IFERROR(INT(TRIM(SUBSTITUTE(VLOOKUP($A23&amp;"*",各都道府県の状況!$A:$I,E$3,FALSE), "※5", ""))), "")</f>
        <v>13263</v>
      </c>
      <c r="F23" s="39">
        <f>IFERROR(INT(TRIM(SUBSTITUTE(VLOOKUP($A23&amp;"*",各都道府県の状況!$A:$I,F$3,FALSE), "※5", ""))), "")</f>
        <v>273</v>
      </c>
      <c r="G23" s="39">
        <f>IFERROR(INT(TRIM(SUBSTITUTE(VLOOKUP($A23&amp;"*",各都道府県の状況!$A:$I,G$3,FALSE), "※5", ""))), "")</f>
        <v>7</v>
      </c>
      <c r="H23" s="39">
        <f>IFERROR(INT(TRIM(SUBSTITUTE(VLOOKUP($A23&amp;"*",各都道府県の状況!$A:$I,H$3,FALSE), "※5", ""))), "")</f>
        <v>52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44160</v>
      </c>
      <c r="C24" s="19" t="s">
        <v>34</v>
      </c>
      <c r="D24" s="39">
        <f>IFERROR(INT(TRIM(SUBSTITUTE(VLOOKUP($A24&amp;"*",各都道府県の状況!$A:$I,D$3,FALSE), "※5", ""))), "")</f>
        <v>638</v>
      </c>
      <c r="E24" s="39">
        <f>IFERROR(INT(TRIM(SUBSTITUTE(VLOOKUP($A24&amp;"*",各都道府県の状況!$A:$I,E$3,FALSE), "※5", ""))), "")</f>
        <v>29443</v>
      </c>
      <c r="F24" s="39">
        <f>IFERROR(INT(TRIM(SUBSTITUTE(VLOOKUP($A24&amp;"*",各都道府県の状況!$A:$I,F$3,FALSE), "※5", ""))), "")</f>
        <v>506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44160</v>
      </c>
      <c r="C25" s="19" t="s">
        <v>35</v>
      </c>
      <c r="D25" s="39">
        <f>IFERROR(INT(TRIM(SUBSTITUTE(VLOOKUP($A25&amp;"*",各都道府県の状況!$A:$I,D$3,FALSE), "※5", ""))), "")</f>
        <v>969</v>
      </c>
      <c r="E25" s="39">
        <f>IFERROR(INT(TRIM(SUBSTITUTE(VLOOKUP($A25&amp;"*",各都道府県の状況!$A:$I,E$3,FALSE), "※5", ""))), "")</f>
        <v>32174</v>
      </c>
      <c r="F25" s="39">
        <f>IFERROR(INT(TRIM(SUBSTITUTE(VLOOKUP($A25&amp;"*",各都道府県の状況!$A:$I,F$3,FALSE), "※5", ""))), "")</f>
        <v>811</v>
      </c>
      <c r="G25" s="39">
        <f>IFERROR(INT(TRIM(SUBSTITUTE(VLOOKUP($A25&amp;"*",各都道府県の状況!$A:$I,G$3,FALSE), "※5", ""))), "")</f>
        <v>13</v>
      </c>
      <c r="H25" s="39">
        <f>IFERROR(INT(TRIM(SUBSTITUTE(VLOOKUP($A25&amp;"*",各都道府県の状況!$A:$I,H$3,FALSE), "※5", ""))), "")</f>
        <v>145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44160</v>
      </c>
      <c r="C26" s="19" t="s">
        <v>36</v>
      </c>
      <c r="D26" s="39">
        <f>IFERROR(INT(TRIM(SUBSTITUTE(VLOOKUP($A26&amp;"*",各都道府県の状況!$A:$I,D$3,FALSE), "※5", ""))), "")</f>
        <v>1334</v>
      </c>
      <c r="E26" s="39">
        <f>IFERROR(INT(TRIM(SUBSTITUTE(VLOOKUP($A26&amp;"*",各都道府県の状況!$A:$I,E$3,FALSE), "※5", ""))), "")</f>
        <v>53923</v>
      </c>
      <c r="F26" s="39">
        <f>IFERROR(INT(TRIM(SUBSTITUTE(VLOOKUP($A26&amp;"*",各都道府県の状況!$A:$I,F$3,FALSE), "※5", ""))), "")</f>
        <v>860</v>
      </c>
      <c r="G26" s="39">
        <f>IFERROR(INT(TRIM(SUBSTITUTE(VLOOKUP($A26&amp;"*",各都道府県の状況!$A:$I,G$3,FALSE), "※5", ""))), "")</f>
        <v>4</v>
      </c>
      <c r="H26" s="39">
        <f>IFERROR(INT(TRIM(SUBSTITUTE(VLOOKUP($A26&amp;"*",各都道府県の状況!$A:$I,H$3,FALSE), "※5", ""))), "")</f>
        <v>470</v>
      </c>
      <c r="I26" s="39">
        <f>IFERROR(INT(TRIM(SUBSTITUTE(VLOOKUP($A26&amp;"*",各都道府県の状況!$A:$I,I$3,FALSE), "※5", ""))), "")</f>
        <v>4</v>
      </c>
    </row>
    <row r="27" spans="1:9" x14ac:dyDescent="0.55000000000000004">
      <c r="A27" s="24" t="s">
        <v>251</v>
      </c>
      <c r="B27" s="27">
        <f t="shared" si="0"/>
        <v>44160</v>
      </c>
      <c r="C27" s="19" t="s">
        <v>37</v>
      </c>
      <c r="D27" s="39">
        <f>IFERROR(INT(TRIM(SUBSTITUTE(VLOOKUP($A27&amp;"*",各都道府県の状況!$A:$I,D$3,FALSE), "※5", ""))), "")</f>
        <v>9023</v>
      </c>
      <c r="E27" s="39">
        <f>IFERROR(INT(TRIM(SUBSTITUTE(VLOOKUP($A27&amp;"*",各都道府県の状況!$A:$I,E$3,FALSE), "※5", ""))), "")</f>
        <v>127454</v>
      </c>
      <c r="F27" s="39">
        <f>IFERROR(INT(TRIM(SUBSTITUTE(VLOOKUP($A27&amp;"*",各都道府県の状況!$A:$I,F$3,FALSE), "※5", ""))), "")</f>
        <v>7331</v>
      </c>
      <c r="G27" s="39">
        <f>IFERROR(INT(TRIM(SUBSTITUTE(VLOOKUP($A27&amp;"*",各都道府県の状況!$A:$I,G$3,FALSE), "※5", ""))), "")</f>
        <v>110</v>
      </c>
      <c r="H27" s="39">
        <f>IFERROR(INT(TRIM(SUBSTITUTE(VLOOKUP($A27&amp;"*",各都道府県の状況!$A:$I,H$3,FALSE), "※5", ""))), "")</f>
        <v>1582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44160</v>
      </c>
      <c r="C28" s="28" t="s">
        <v>38</v>
      </c>
      <c r="D28" s="39">
        <f>IFERROR(INT(TRIM(SUBSTITUTE(VLOOKUP($A28&amp;"*",各都道府県の状況!$A:$I,D$3,FALSE), "※5", ""))), "")</f>
        <v>755</v>
      </c>
      <c r="E28" s="39">
        <f>IFERROR(INT(TRIM(SUBSTITUTE(VLOOKUP($A28&amp;"*",各都道府県の状況!$A:$I,E$3,FALSE), "※5", ""))), "")</f>
        <v>18271</v>
      </c>
      <c r="F28" s="39">
        <f>IFERROR(INT(TRIM(SUBSTITUTE(VLOOKUP($A28&amp;"*",各都道府県の状況!$A:$I,F$3,FALSE), "※5", ""))), "")</f>
        <v>600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148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44160</v>
      </c>
      <c r="C29" s="19" t="s">
        <v>39</v>
      </c>
      <c r="D29" s="39">
        <f>IFERROR(INT(TRIM(SUBSTITUTE(VLOOKUP($A29&amp;"*",各都道府県の状況!$A:$I,D$3,FALSE), "※5", ""))), "")</f>
        <v>756</v>
      </c>
      <c r="E29" s="39">
        <f>IFERROR(INT(TRIM(SUBSTITUTE(VLOOKUP($A29&amp;"*",各都道府県の状況!$A:$I,E$3,FALSE), "※5", ""))), "")</f>
        <v>26058</v>
      </c>
      <c r="F29" s="39">
        <f>IFERROR(INT(TRIM(SUBSTITUTE(VLOOKUP($A29&amp;"*",各都道府県の状況!$A:$I,F$3,FALSE), "※5", ""))), "")</f>
        <v>656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91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44160</v>
      </c>
      <c r="C30" s="19" t="s">
        <v>40</v>
      </c>
      <c r="D30" s="39">
        <f>IFERROR(INT(TRIM(SUBSTITUTE(VLOOKUP($A30&amp;"*",各都道府県の状況!$A:$I,D$3,FALSE), "※5", ""))), "")</f>
        <v>2521</v>
      </c>
      <c r="E30" s="39">
        <f>IFERROR(INT(TRIM(SUBSTITUTE(VLOOKUP($A30&amp;"*",各都道府県の状況!$A:$I,E$3,FALSE), "※5", ""))), "")</f>
        <v>62771</v>
      </c>
      <c r="F30" s="39">
        <f>IFERROR(INT(TRIM(SUBSTITUTE(VLOOKUP($A30&amp;"*",各都道府県の状況!$A:$I,F$3,FALSE), "※5", ""))), "")</f>
        <v>2242</v>
      </c>
      <c r="G30" s="39">
        <f>IFERROR(INT(TRIM(SUBSTITUTE(VLOOKUP($A30&amp;"*",各都道府県の状況!$A:$I,G$3,FALSE), "※5", ""))), "")</f>
        <v>36</v>
      </c>
      <c r="H30" s="39">
        <f>IFERROR(INT(TRIM(SUBSTITUTE(VLOOKUP($A30&amp;"*",各都道府県の状況!$A:$I,H$3,FALSE), "※5", ""))), "")</f>
        <v>243</v>
      </c>
      <c r="I30" s="39">
        <f>IFERROR(INT(TRIM(SUBSTITUTE(VLOOKUP($A30&amp;"*",各都道府県の状況!$A:$I,I$3,FALSE), "※5", ""))), "")</f>
        <v>4</v>
      </c>
    </row>
    <row r="31" spans="1:9" x14ac:dyDescent="0.55000000000000004">
      <c r="A31" s="24" t="s">
        <v>255</v>
      </c>
      <c r="B31" s="27">
        <f t="shared" si="0"/>
        <v>44160</v>
      </c>
      <c r="C31" s="19" t="s">
        <v>41</v>
      </c>
      <c r="D31" s="39">
        <f>IFERROR(INT(TRIM(SUBSTITUTE(VLOOKUP($A31&amp;"*",各都道府県の状況!$A:$I,D$3,FALSE), "※5", ""))), "")</f>
        <v>18458</v>
      </c>
      <c r="E31" s="39">
        <f>IFERROR(INT(TRIM(SUBSTITUTE(VLOOKUP($A31&amp;"*",各都道府県の状況!$A:$I,E$3,FALSE), "※5", ""))), "")</f>
        <v>304268</v>
      </c>
      <c r="F31" s="39">
        <f>IFERROR(INT(TRIM(SUBSTITUTE(VLOOKUP($A31&amp;"*",各都道府県の状況!$A:$I,F$3,FALSE), "※5", ""))), "")</f>
        <v>14858</v>
      </c>
      <c r="G31" s="39">
        <f>IFERROR(INT(TRIM(SUBSTITUTE(VLOOKUP($A31&amp;"*",各都道府県の状況!$A:$I,G$3,FALSE), "※5", ""))), "")</f>
        <v>285</v>
      </c>
      <c r="H31" s="39">
        <f>IFERROR(INT(TRIM(SUBSTITUTE(VLOOKUP($A31&amp;"*",各都道府県の状況!$A:$I,H$3,FALSE), "※5", ""))), "")</f>
        <v>3296</v>
      </c>
      <c r="I31" s="39">
        <f>IFERROR(INT(TRIM(SUBSTITUTE(VLOOKUP($A31&amp;"*",各都道府県の状況!$A:$I,I$3,FALSE), "※5", ""))), "")</f>
        <v>107</v>
      </c>
    </row>
    <row r="32" spans="1:9" x14ac:dyDescent="0.55000000000000004">
      <c r="A32" s="24" t="s">
        <v>256</v>
      </c>
      <c r="B32" s="27">
        <f t="shared" si="0"/>
        <v>44160</v>
      </c>
      <c r="C32" s="19" t="s">
        <v>42</v>
      </c>
      <c r="D32" s="39">
        <f>IFERROR(INT(TRIM(SUBSTITUTE(VLOOKUP($A32&amp;"*",各都道府県の状況!$A:$I,D$3,FALSE), "※5", ""))), "")</f>
        <v>4928</v>
      </c>
      <c r="E32" s="39">
        <f>IFERROR(INT(TRIM(SUBSTITUTE(VLOOKUP($A32&amp;"*",各都道府県の状況!$A:$I,E$3,FALSE), "※5", ""))), "")</f>
        <v>88077</v>
      </c>
      <c r="F32" s="39">
        <f>IFERROR(INT(TRIM(SUBSTITUTE(VLOOKUP($A32&amp;"*",各都道府県の状況!$A:$I,F$3,FALSE), "※5", ""))), "")</f>
        <v>4152</v>
      </c>
      <c r="G32" s="39">
        <f>IFERROR(INT(TRIM(SUBSTITUTE(VLOOKUP($A32&amp;"*",各都道府県の状況!$A:$I,G$3,FALSE), "※5", ""))), "")</f>
        <v>79</v>
      </c>
      <c r="H32" s="39">
        <f>IFERROR(INT(TRIM(SUBSTITUTE(VLOOKUP($A32&amp;"*",各都道府県の状況!$A:$I,H$3,FALSE), "※5", ""))), "")</f>
        <v>697</v>
      </c>
      <c r="I32" s="39">
        <f>IFERROR(INT(TRIM(SUBSTITUTE(VLOOKUP($A32&amp;"*",各都道府県の状況!$A:$I,I$3,FALSE), "※5", ""))), "")</f>
        <v>32</v>
      </c>
    </row>
    <row r="33" spans="1:9" x14ac:dyDescent="0.55000000000000004">
      <c r="A33" s="24" t="s">
        <v>257</v>
      </c>
      <c r="B33" s="27">
        <f t="shared" si="0"/>
        <v>44160</v>
      </c>
      <c r="C33" s="19" t="s">
        <v>43</v>
      </c>
      <c r="D33" s="39">
        <f>IFERROR(INT(TRIM(SUBSTITUTE(VLOOKUP($A33&amp;"*",各都道府県の状況!$A:$I,D$3,FALSE), "※5", ""))), "")</f>
        <v>1038</v>
      </c>
      <c r="E33" s="39">
        <f>IFERROR(INT(TRIM(SUBSTITUTE(VLOOKUP($A33&amp;"*",各都道府県の状況!$A:$I,E$3,FALSE), "※5", ""))), "")</f>
        <v>31252</v>
      </c>
      <c r="F33" s="39">
        <f>IFERROR(INT(TRIM(SUBSTITUTE(VLOOKUP($A33&amp;"*",各都道府県の状況!$A:$I,F$3,FALSE), "※5", ""))), "")</f>
        <v>833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194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44160</v>
      </c>
      <c r="C34" s="19" t="s">
        <v>44</v>
      </c>
      <c r="D34" s="39">
        <f>IFERROR(INT(TRIM(SUBSTITUTE(VLOOKUP($A34&amp;"*",各都道府県の状況!$A:$I,D$3,FALSE), "※5", ""))), "")</f>
        <v>408</v>
      </c>
      <c r="E34" s="39">
        <f>IFERROR(INT(TRIM(SUBSTITUTE(VLOOKUP($A34&amp;"*",各都道府県の状況!$A:$I,E$3,FALSE), "※5", ""))), "")</f>
        <v>12760</v>
      </c>
      <c r="F34" s="39">
        <f>IFERROR(INT(TRIM(SUBSTITUTE(VLOOKUP($A34&amp;"*",各都道府県の状況!$A:$I,F$3,FALSE), "※5", ""))), "")</f>
        <v>321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77</v>
      </c>
      <c r="I34" s="39">
        <f>IFERROR(INT(TRIM(SUBSTITUTE(VLOOKUP($A34&amp;"*",各都道府県の状況!$A:$I,I$3,FALSE), "※5", ""))), "")</f>
        <v>11</v>
      </c>
    </row>
    <row r="35" spans="1:9" x14ac:dyDescent="0.55000000000000004">
      <c r="A35" s="24" t="s">
        <v>226</v>
      </c>
      <c r="B35" s="27">
        <f t="shared" si="0"/>
        <v>44160</v>
      </c>
      <c r="C35" s="19" t="s">
        <v>45</v>
      </c>
      <c r="D35" s="39">
        <f>IFERROR(INT(TRIM(SUBSTITUTE(VLOOKUP($A35&amp;"*",各都道府県の状況!$A:$I,D$3,FALSE), "※5", ""))), "")</f>
        <v>56</v>
      </c>
      <c r="E35" s="39">
        <f>IFERROR(INT(TRIM(SUBSTITUTE(VLOOKUP($A35&amp;"*",各都道府県の状況!$A:$I,E$3,FALSE), "※5", ""))), "")</f>
        <v>15952</v>
      </c>
      <c r="F35" s="39">
        <f>IFERROR(INT(TRIM(SUBSTITUTE(VLOOKUP($A35&amp;"*",各都道府県の状況!$A:$I,F$3,FALSE), "※5", ""))), "")</f>
        <v>48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44160</v>
      </c>
      <c r="C36" s="19" t="s">
        <v>46</v>
      </c>
      <c r="D36" s="39">
        <f>IFERROR(INT(TRIM(SUBSTITUTE(VLOOKUP($A36&amp;"*",各都道府県の状況!$A:$I,D$3,FALSE), "※5", ""))), "")</f>
        <v>143</v>
      </c>
      <c r="E36" s="39">
        <f>IFERROR(INT(TRIM(SUBSTITUTE(VLOOKUP($A36&amp;"*",各都道府県の状況!$A:$I,E$3,FALSE), "※5", ""))), "")</f>
        <v>6498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44160</v>
      </c>
      <c r="C37" s="19" t="s">
        <v>47</v>
      </c>
      <c r="D37" s="39">
        <f>IFERROR(INT(TRIM(SUBSTITUTE(VLOOKUP($A37&amp;"*",各都道府県の状況!$A:$I,D$3,FALSE), "※5", ""))), "")</f>
        <v>530</v>
      </c>
      <c r="E37" s="39">
        <f>IFERROR(INT(TRIM(SUBSTITUTE(VLOOKUP($A37&amp;"*",各都道府県の状況!$A:$I,E$3,FALSE), "※5", ""))), "")</f>
        <v>17220</v>
      </c>
      <c r="F37" s="39">
        <f>IFERROR(INT(TRIM(SUBSTITUTE(VLOOKUP($A37&amp;"*",各都道府県の状況!$A:$I,F$3,FALSE), "※5", ""))), "")</f>
        <v>310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109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44160</v>
      </c>
      <c r="C38" s="19" t="s">
        <v>48</v>
      </c>
      <c r="D38" s="39">
        <f>IFERROR(INT(TRIM(SUBSTITUTE(VLOOKUP($A38&amp;"*",各都道府県の状況!$A:$I,D$3,FALSE), "※5", ""))), "")</f>
        <v>770</v>
      </c>
      <c r="E38" s="39">
        <f>IFERROR(INT(TRIM(SUBSTITUTE(VLOOKUP($A38&amp;"*",各都道府県の状況!$A:$I,E$3,FALSE), "※5", ""))), "")</f>
        <v>33227</v>
      </c>
      <c r="F38" s="39">
        <f>IFERROR(INT(TRIM(SUBSTITUTE(VLOOKUP($A38&amp;"*",各都道府県の状況!$A:$I,F$3,FALSE), "※5", ""))), "")</f>
        <v>699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62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44160</v>
      </c>
      <c r="C39" s="19" t="s">
        <v>49</v>
      </c>
      <c r="D39" s="39">
        <f>IFERROR(INT(TRIM(SUBSTITUTE(VLOOKUP($A39&amp;"*",各都道府県の状況!$A:$I,D$3,FALSE), "※5", ""))), "")</f>
        <v>363</v>
      </c>
      <c r="E39" s="39">
        <f>IFERROR(INT(TRIM(SUBSTITUTE(VLOOKUP($A39&amp;"*",各都道府県の状況!$A:$I,E$3,FALSE), "※5", ""))), "")</f>
        <v>17013</v>
      </c>
      <c r="F39" s="39">
        <f>IFERROR(INT(TRIM(SUBSTITUTE(VLOOKUP($A39&amp;"*",各都道府県の状況!$A:$I,F$3,FALSE), "※5", ""))), "")</f>
        <v>238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119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44160</v>
      </c>
      <c r="C40" s="19" t="s">
        <v>50</v>
      </c>
      <c r="D40" s="39">
        <f>IFERROR(INT(TRIM(SUBSTITUTE(VLOOKUP($A40&amp;"*",各都道府県の状況!$A:$I,D$3,FALSE), "※5", ""))), "")</f>
        <v>179</v>
      </c>
      <c r="E40" s="39">
        <f>IFERROR(INT(TRIM(SUBSTITUTE(VLOOKUP($A40&amp;"*",各都道府県の状況!$A:$I,E$3,FALSE), "※5", ""))), "")</f>
        <v>7755</v>
      </c>
      <c r="F40" s="39">
        <f>IFERROR(INT(TRIM(SUBSTITUTE(VLOOKUP($A40&amp;"*",各都道府県の状況!$A:$I,F$3,FALSE), "※5", ""))), "")</f>
        <v>161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11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44160</v>
      </c>
      <c r="C41" s="19" t="s">
        <v>51</v>
      </c>
      <c r="D41" s="39">
        <f>IFERROR(INT(TRIM(SUBSTITUTE(VLOOKUP($A41&amp;"*",各都道府県の状況!$A:$I,D$3,FALSE), "※5", ""))), "")</f>
        <v>132</v>
      </c>
      <c r="E41" s="39">
        <f>IFERROR(INT(TRIM(SUBSTITUTE(VLOOKUP($A41&amp;"*",各都道府県の状況!$A:$I,E$3,FALSE), "※5", ""))), "")</f>
        <v>16227</v>
      </c>
      <c r="F41" s="39">
        <f>IFERROR(INT(TRIM(SUBSTITUTE(VLOOKUP($A41&amp;"*",各都道府県の状況!$A:$I,F$3,FALSE), "※5", ""))), "")</f>
        <v>108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44160</v>
      </c>
      <c r="C42" s="19" t="s">
        <v>52</v>
      </c>
      <c r="D42" s="39">
        <f>IFERROR(INT(TRIM(SUBSTITUTE(VLOOKUP($A42&amp;"*",各都道府県の状況!$A:$I,D$3,FALSE), "※5", ""))), "")</f>
        <v>265</v>
      </c>
      <c r="E42" s="39">
        <f>IFERROR(INT(TRIM(SUBSTITUTE(VLOOKUP($A42&amp;"*",各都道府県の状況!$A:$I,E$3,FALSE), "※5", ""))), "")</f>
        <v>5827</v>
      </c>
      <c r="F42" s="39">
        <f>IFERROR(INT(TRIM(SUBSTITUTE(VLOOKUP($A42&amp;"*",各都道府県の状況!$A:$I,F$3,FALSE), "※5", ""))), "")</f>
        <v>129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130</v>
      </c>
      <c r="I42" s="39">
        <f>IFERROR(INT(TRIM(SUBSTITUTE(VLOOKUP($A42&amp;"*",各都道府県の状況!$A:$I,I$3,FALSE), "※5", ""))), "")</f>
        <v>3</v>
      </c>
    </row>
    <row r="43" spans="1:9" x14ac:dyDescent="0.55000000000000004">
      <c r="A43" s="24" t="s">
        <v>265</v>
      </c>
      <c r="B43" s="27">
        <f t="shared" si="0"/>
        <v>44160</v>
      </c>
      <c r="C43" s="19" t="s">
        <v>169</v>
      </c>
      <c r="D43" s="39">
        <f>IFERROR(INT(TRIM(SUBSTITUTE(VLOOKUP($A43&amp;"*",各都道府県の状況!$A:$I,D$3,FALSE), "※5", ""))), "")</f>
        <v>149</v>
      </c>
      <c r="E43" s="39">
        <f>IFERROR(INT(TRIM(SUBSTITUTE(VLOOKUP($A43&amp;"*",各都道府県の状況!$A:$I,E$3,FALSE), "※5", ""))), "")</f>
        <v>3739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5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44160</v>
      </c>
      <c r="C44" s="19" t="s">
        <v>53</v>
      </c>
      <c r="D44" s="39">
        <f>IFERROR(INT(TRIM(SUBSTITUTE(VLOOKUP($A44&amp;"*",各都道府県の状況!$A:$I,D$3,FALSE), "※5", ""))), "")</f>
        <v>5591</v>
      </c>
      <c r="E44" s="39">
        <f>IFERROR(INT(TRIM(SUBSTITUTE(VLOOKUP($A44&amp;"*",各都道府県の状況!$A:$I,E$3,FALSE), "※5", ""))), "")</f>
        <v>192668</v>
      </c>
      <c r="F44" s="39">
        <f>IFERROR(INT(TRIM(SUBSTITUTE(VLOOKUP($A44&amp;"*",各都道府県の状況!$A:$I,F$3,FALSE), "※5", ""))), "")</f>
        <v>5281</v>
      </c>
      <c r="G44" s="39">
        <f>IFERROR(INT(TRIM(SUBSTITUTE(VLOOKUP($A44&amp;"*",各都道府県の状況!$A:$I,G$3,FALSE), "※5", ""))), "")</f>
        <v>107</v>
      </c>
      <c r="H44" s="39">
        <f>IFERROR(INT(TRIM(SUBSTITUTE(VLOOKUP($A44&amp;"*",各都道府県の状況!$A:$I,H$3,FALSE), "※5", ""))), "")</f>
        <v>203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44160</v>
      </c>
      <c r="C45" s="19" t="s">
        <v>54</v>
      </c>
      <c r="D45" s="39">
        <f>IFERROR(INT(TRIM(SUBSTITUTE(VLOOKUP($A45&amp;"*",各都道府県の状況!$A:$I,D$3,FALSE), "※5", ""))), "")</f>
        <v>299</v>
      </c>
      <c r="E45" s="39">
        <f>IFERROR(INT(TRIM(SUBSTITUTE(VLOOKUP($A45&amp;"*",各都道府県の状況!$A:$I,E$3,FALSE), "※5", ""))), "")</f>
        <v>9220</v>
      </c>
      <c r="F45" s="39">
        <f>IFERROR(INT(TRIM(SUBSTITUTE(VLOOKUP($A45&amp;"*",各都道府県の状況!$A:$I,F$3,FALSE), "※5", ""))), "")</f>
        <v>282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44160</v>
      </c>
      <c r="C46" s="19" t="s">
        <v>55</v>
      </c>
      <c r="D46" s="39">
        <f>IFERROR(INT(TRIM(SUBSTITUTE(VLOOKUP($A46&amp;"*",各都道府県の状況!$A:$I,D$3,FALSE), "※5", ""))), "")</f>
        <v>263</v>
      </c>
      <c r="E46" s="39">
        <f>IFERROR(INT(TRIM(SUBSTITUTE(VLOOKUP($A46&amp;"*",各都道府県の状況!$A:$I,E$3,FALSE), "※5", ""))), "")</f>
        <v>26087</v>
      </c>
      <c r="F46" s="39">
        <f>IFERROR(INT(TRIM(SUBSTITUTE(VLOOKUP($A46&amp;"*",各都道府県の状況!$A:$I,F$3,FALSE), "※5", ""))), "")</f>
        <v>245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44160</v>
      </c>
      <c r="C47" s="19" t="s">
        <v>56</v>
      </c>
      <c r="D47" s="39">
        <f>IFERROR(INT(TRIM(SUBSTITUTE(VLOOKUP($A47&amp;"*",各都道府県の状況!$A:$I,D$3,FALSE), "※5", ""))), "")</f>
        <v>977</v>
      </c>
      <c r="E47" s="39">
        <f>IFERROR(INT(TRIM(SUBSTITUTE(VLOOKUP($A47&amp;"*",各都道府県の状況!$A:$I,E$3,FALSE), "※5", ""))), "")</f>
        <v>23156</v>
      </c>
      <c r="F47" s="39">
        <f>IFERROR(INT(TRIM(SUBSTITUTE(VLOOKUP($A47&amp;"*",各都道府県の状況!$A:$I,F$3,FALSE), "※5", ""))), "")</f>
        <v>886</v>
      </c>
      <c r="G47" s="39">
        <f>IFERROR(INT(TRIM(SUBSTITUTE(VLOOKUP($A47&amp;"*",各都道府県の状況!$A:$I,G$3,FALSE), "※5", ""))), "")</f>
        <v>12</v>
      </c>
      <c r="H47" s="39">
        <f>IFERROR(INT(TRIM(SUBSTITUTE(VLOOKUP($A47&amp;"*",各都道府県の状況!$A:$I,H$3,FALSE), "※5", ""))), "")</f>
        <v>69</v>
      </c>
      <c r="I47" s="39">
        <f>IFERROR(INT(TRIM(SUBSTITUTE(VLOOKUP($A47&amp;"*",各都道府県の状況!$A:$I,I$3,FALSE), "※5", ""))), "")</f>
        <v>5</v>
      </c>
    </row>
    <row r="48" spans="1:9" x14ac:dyDescent="0.55000000000000004">
      <c r="A48" s="24" t="s">
        <v>270</v>
      </c>
      <c r="B48" s="27">
        <f t="shared" si="0"/>
        <v>44160</v>
      </c>
      <c r="C48" s="19" t="s">
        <v>57</v>
      </c>
      <c r="D48" s="39">
        <f>IFERROR(INT(TRIM(SUBSTITUTE(VLOOKUP($A48&amp;"*",各都道府県の状況!$A:$I,D$3,FALSE), "※5", ""))), "")</f>
        <v>238</v>
      </c>
      <c r="E48" s="39">
        <f>IFERROR(INT(TRIM(SUBSTITUTE(VLOOKUP($A48&amp;"*",各都道府県の状況!$A:$I,E$3,FALSE), "※5", ""))), "")</f>
        <v>25794</v>
      </c>
      <c r="F48" s="39">
        <f>IFERROR(INT(TRIM(SUBSTITUTE(VLOOKUP($A48&amp;"*",各都道府県の状況!$A:$I,F$3,FALSE), "※5", ""))), "")</f>
        <v>165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70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44160</v>
      </c>
      <c r="C49" s="19" t="s">
        <v>58</v>
      </c>
      <c r="D49" s="39">
        <f>IFERROR(INT(TRIM(SUBSTITUTE(VLOOKUP($A49&amp;"*",各都道府県の状況!$A:$I,D$3,FALSE), "※5", ""))), "")</f>
        <v>449</v>
      </c>
      <c r="E49" s="39">
        <f>IFERROR(INT(TRIM(SUBSTITUTE(VLOOKUP($A49&amp;"*",各都道府県の状況!$A:$I,E$3,FALSE), "※5", ""))), "")</f>
        <v>9246</v>
      </c>
      <c r="F49" s="39">
        <f>IFERROR(INT(TRIM(SUBSTITUTE(VLOOKUP($A49&amp;"*",各都道府県の状況!$A:$I,F$3,FALSE), "※5", ""))), "")</f>
        <v>374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75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44160</v>
      </c>
      <c r="C50" s="19" t="s">
        <v>59</v>
      </c>
      <c r="D50" s="39">
        <f>IFERROR(INT(TRIM(SUBSTITUTE(VLOOKUP($A50&amp;"*",各都道府県の状況!$A:$I,D$3,FALSE), "※5", ""))), "")</f>
        <v>602</v>
      </c>
      <c r="E50" s="39">
        <f>IFERROR(INT(TRIM(SUBSTITUTE(VLOOKUP($A50&amp;"*",各都道府県の状況!$A:$I,E$3,FALSE), "※5", ""))), "")</f>
        <v>26737</v>
      </c>
      <c r="F50" s="39">
        <f>IFERROR(INT(TRIM(SUBSTITUTE(VLOOKUP($A50&amp;"*",各都道府県の状況!$A:$I,F$3,FALSE), "※5", ""))), "")</f>
        <v>551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51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44160</v>
      </c>
      <c r="C51" s="19" t="s">
        <v>60</v>
      </c>
      <c r="D51" s="39">
        <f>IFERROR(INT(TRIM(SUBSTITUTE(VLOOKUP($A51&amp;"*",各都道府県の状況!$A:$I,D$3,FALSE), "※5", ""))), "")</f>
        <v>4057</v>
      </c>
      <c r="E51" s="39">
        <f>IFERROR(INT(TRIM(SUBSTITUTE(VLOOKUP($A51&amp;"*",各都道府県の状況!$A:$I,E$3,FALSE), "※5", ""))), "")</f>
        <v>68811</v>
      </c>
      <c r="F51" s="39">
        <f>IFERROR(INT(TRIM(SUBSTITUTE(VLOOKUP($A51&amp;"*",各都道府県の状況!$A:$I,F$3,FALSE), "※5", ""))), "")</f>
        <v>3691</v>
      </c>
      <c r="G51" s="39">
        <f>IFERROR(INT(TRIM(SUBSTITUTE(VLOOKUP($A51&amp;"*",各都道府県の状況!$A:$I,G$3,FALSE), "※5", ""))), "")</f>
        <v>68</v>
      </c>
      <c r="H51" s="39">
        <f>IFERROR(INT(TRIM(SUBSTITUTE(VLOOKUP($A51&amp;"*",各都道府県の状況!$A:$I,H$3,FALSE), "※5", ""))), "")</f>
        <v>303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7585</v>
      </c>
      <c r="D6" s="62">
        <v>133167</v>
      </c>
      <c r="E6" s="62">
        <v>2359</v>
      </c>
      <c r="F6" s="63">
        <v>22</v>
      </c>
      <c r="G6" s="62">
        <v>5068</v>
      </c>
      <c r="H6" s="63">
        <v>158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282</v>
      </c>
      <c r="D7" s="62">
        <v>6445</v>
      </c>
      <c r="E7" s="63">
        <v>14</v>
      </c>
      <c r="F7" s="63">
        <v>2</v>
      </c>
      <c r="G7" s="63">
        <v>262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162</v>
      </c>
      <c r="D8" s="62">
        <v>8426</v>
      </c>
      <c r="E8" s="63">
        <v>97</v>
      </c>
      <c r="F8" s="63">
        <v>1</v>
      </c>
      <c r="G8" s="63">
        <v>64</v>
      </c>
      <c r="H8" s="63">
        <v>1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1128</v>
      </c>
      <c r="D9" s="62">
        <v>18212</v>
      </c>
      <c r="E9" s="63">
        <v>189</v>
      </c>
      <c r="F9" s="63">
        <v>8</v>
      </c>
      <c r="G9" s="63">
        <v>930</v>
      </c>
      <c r="H9" s="63">
        <v>9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83</v>
      </c>
      <c r="D10" s="62">
        <v>3451</v>
      </c>
      <c r="E10" s="63">
        <v>4</v>
      </c>
      <c r="F10" s="63">
        <v>0</v>
      </c>
      <c r="G10" s="63">
        <v>69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110</v>
      </c>
      <c r="D11" s="62">
        <v>7344</v>
      </c>
      <c r="E11" s="63">
        <v>17</v>
      </c>
      <c r="F11" s="63">
        <v>0</v>
      </c>
      <c r="G11" s="63">
        <v>93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480</v>
      </c>
      <c r="D12" s="62">
        <v>38310</v>
      </c>
      <c r="E12" s="63">
        <v>58</v>
      </c>
      <c r="F12" s="63">
        <v>5</v>
      </c>
      <c r="G12" s="63">
        <v>416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1347</v>
      </c>
      <c r="D13" s="62">
        <v>16138</v>
      </c>
      <c r="E13" s="63">
        <v>321</v>
      </c>
      <c r="F13" s="63">
        <v>9</v>
      </c>
      <c r="G13" s="62">
        <v>1007</v>
      </c>
      <c r="H13" s="63">
        <v>19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595</v>
      </c>
      <c r="D14" s="62">
        <v>52696</v>
      </c>
      <c r="E14" s="63">
        <v>78</v>
      </c>
      <c r="F14" s="63">
        <v>6</v>
      </c>
      <c r="G14" s="63">
        <v>517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1087</v>
      </c>
      <c r="D15" s="62">
        <v>34753</v>
      </c>
      <c r="E15" s="63">
        <v>110</v>
      </c>
      <c r="F15" s="63">
        <v>2</v>
      </c>
      <c r="G15" s="63">
        <v>938</v>
      </c>
      <c r="H15" s="63">
        <v>21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7842</v>
      </c>
      <c r="D16" s="62">
        <v>225315</v>
      </c>
      <c r="E16" s="62">
        <v>1027</v>
      </c>
      <c r="F16" s="63">
        <v>24</v>
      </c>
      <c r="G16" s="62">
        <v>6679</v>
      </c>
      <c r="H16" s="63">
        <v>136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6562</v>
      </c>
      <c r="D17" s="62">
        <v>158518</v>
      </c>
      <c r="E17" s="63">
        <v>764</v>
      </c>
      <c r="F17" s="63">
        <v>10</v>
      </c>
      <c r="G17" s="62">
        <v>5712</v>
      </c>
      <c r="H17" s="63">
        <v>86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38598</v>
      </c>
      <c r="D18" s="62">
        <v>728630</v>
      </c>
      <c r="E18" s="62">
        <v>3711</v>
      </c>
      <c r="F18" s="63">
        <v>54</v>
      </c>
      <c r="G18" s="62">
        <v>34405</v>
      </c>
      <c r="H18" s="63">
        <v>482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11640</v>
      </c>
      <c r="D19" s="62">
        <v>241723</v>
      </c>
      <c r="E19" s="62">
        <v>1290</v>
      </c>
      <c r="F19" s="63">
        <v>58</v>
      </c>
      <c r="G19" s="62">
        <v>10162</v>
      </c>
      <c r="H19" s="63">
        <v>188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324</v>
      </c>
      <c r="D20" s="62">
        <v>21588</v>
      </c>
      <c r="E20" s="63">
        <v>102</v>
      </c>
      <c r="F20" s="63">
        <v>0</v>
      </c>
      <c r="G20" s="63">
        <v>222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447</v>
      </c>
      <c r="D21" s="62">
        <v>16529</v>
      </c>
      <c r="E21" s="63">
        <v>19</v>
      </c>
      <c r="F21" s="63">
        <v>0</v>
      </c>
      <c r="G21" s="63">
        <v>402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838</v>
      </c>
      <c r="D22" s="62">
        <v>20975</v>
      </c>
      <c r="E22" s="63">
        <v>9</v>
      </c>
      <c r="F22" s="63">
        <v>0</v>
      </c>
      <c r="G22" s="63">
        <v>780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305</v>
      </c>
      <c r="D23" s="62">
        <v>14164</v>
      </c>
      <c r="E23" s="63">
        <v>29</v>
      </c>
      <c r="F23" s="63">
        <v>0</v>
      </c>
      <c r="G23" s="63">
        <v>265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332</v>
      </c>
      <c r="D24" s="62">
        <v>13263</v>
      </c>
      <c r="E24" s="63">
        <v>52</v>
      </c>
      <c r="F24" s="63">
        <v>2</v>
      </c>
      <c r="G24" s="63">
        <v>273</v>
      </c>
      <c r="H24" s="63">
        <v>7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638</v>
      </c>
      <c r="D25" s="62">
        <v>29443</v>
      </c>
      <c r="E25" s="63">
        <v>102</v>
      </c>
      <c r="F25" s="63">
        <v>0</v>
      </c>
      <c r="G25" s="63">
        <v>506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969</v>
      </c>
      <c r="D26" s="62">
        <v>32174</v>
      </c>
      <c r="E26" s="63">
        <v>145</v>
      </c>
      <c r="F26" s="63">
        <v>1</v>
      </c>
      <c r="G26" s="63">
        <v>811</v>
      </c>
      <c r="H26" s="63">
        <v>13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1334</v>
      </c>
      <c r="D27" s="62">
        <v>53923</v>
      </c>
      <c r="E27" s="63">
        <v>470</v>
      </c>
      <c r="F27" s="63">
        <v>4</v>
      </c>
      <c r="G27" s="63">
        <v>860</v>
      </c>
      <c r="H27" s="63">
        <v>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9023</v>
      </c>
      <c r="D28" s="62">
        <v>127454</v>
      </c>
      <c r="E28" s="62">
        <v>1582</v>
      </c>
      <c r="F28" s="63">
        <v>16</v>
      </c>
      <c r="G28" s="62">
        <v>7331</v>
      </c>
      <c r="H28" s="63">
        <v>110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755</v>
      </c>
      <c r="D29" s="62">
        <v>18271</v>
      </c>
      <c r="E29" s="63">
        <v>148</v>
      </c>
      <c r="F29" s="63">
        <v>5</v>
      </c>
      <c r="G29" s="63">
        <v>600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756</v>
      </c>
      <c r="D30" s="62">
        <v>26058</v>
      </c>
      <c r="E30" s="63">
        <v>91</v>
      </c>
      <c r="F30" s="63">
        <v>0</v>
      </c>
      <c r="G30" s="63">
        <v>656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2521</v>
      </c>
      <c r="D31" s="62">
        <v>62771</v>
      </c>
      <c r="E31" s="63">
        <v>243</v>
      </c>
      <c r="F31" s="63">
        <v>4</v>
      </c>
      <c r="G31" s="62">
        <v>2242</v>
      </c>
      <c r="H31" s="63">
        <v>36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18458</v>
      </c>
      <c r="D32" s="62">
        <v>304268</v>
      </c>
      <c r="E32" s="62">
        <v>3296</v>
      </c>
      <c r="F32" s="63">
        <v>107</v>
      </c>
      <c r="G32" s="62">
        <v>14858</v>
      </c>
      <c r="H32" s="63">
        <v>285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4928</v>
      </c>
      <c r="D33" s="62">
        <v>88077</v>
      </c>
      <c r="E33" s="63">
        <v>697</v>
      </c>
      <c r="F33" s="63">
        <v>32</v>
      </c>
      <c r="G33" s="62">
        <v>4152</v>
      </c>
      <c r="H33" s="63">
        <v>79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1038</v>
      </c>
      <c r="D34" s="62">
        <v>31252</v>
      </c>
      <c r="E34" s="63">
        <v>194</v>
      </c>
      <c r="F34" s="63">
        <v>6</v>
      </c>
      <c r="G34" s="63">
        <v>833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408</v>
      </c>
      <c r="D35" s="62">
        <v>12760</v>
      </c>
      <c r="E35" s="63">
        <v>77</v>
      </c>
      <c r="F35" s="63">
        <v>11</v>
      </c>
      <c r="G35" s="63">
        <v>321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56</v>
      </c>
      <c r="D36" s="62">
        <v>15952</v>
      </c>
      <c r="E36" s="63">
        <v>7</v>
      </c>
      <c r="F36" s="63">
        <v>0</v>
      </c>
      <c r="G36" s="63">
        <v>48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143</v>
      </c>
      <c r="D37" s="62">
        <v>6498</v>
      </c>
      <c r="E37" s="63">
        <v>2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530</v>
      </c>
      <c r="D38" s="62">
        <v>17220</v>
      </c>
      <c r="E38" s="63">
        <v>109</v>
      </c>
      <c r="F38" s="63">
        <v>3</v>
      </c>
      <c r="G38" s="63">
        <v>310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770</v>
      </c>
      <c r="D39" s="62">
        <v>33227</v>
      </c>
      <c r="E39" s="63">
        <v>62</v>
      </c>
      <c r="F39" s="63">
        <v>0</v>
      </c>
      <c r="G39" s="63">
        <v>699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363</v>
      </c>
      <c r="D40" s="62">
        <v>17013</v>
      </c>
      <c r="E40" s="63">
        <v>119</v>
      </c>
      <c r="F40" s="63">
        <v>1</v>
      </c>
      <c r="G40" s="63">
        <v>238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179</v>
      </c>
      <c r="D41" s="62">
        <v>7755</v>
      </c>
      <c r="E41" s="63">
        <v>11</v>
      </c>
      <c r="F41" s="63">
        <v>2</v>
      </c>
      <c r="G41" s="63">
        <v>161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132</v>
      </c>
      <c r="D42" s="62">
        <v>16227</v>
      </c>
      <c r="E42" s="63">
        <v>22</v>
      </c>
      <c r="F42" s="63">
        <v>0</v>
      </c>
      <c r="G42" s="63">
        <v>108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265</v>
      </c>
      <c r="D43" s="62">
        <v>5827</v>
      </c>
      <c r="E43" s="63">
        <v>130</v>
      </c>
      <c r="F43" s="63">
        <v>3</v>
      </c>
      <c r="G43" s="63">
        <v>129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149</v>
      </c>
      <c r="D44" s="62">
        <v>3739</v>
      </c>
      <c r="E44" s="63">
        <v>5</v>
      </c>
      <c r="F44" s="63">
        <v>0</v>
      </c>
      <c r="G44" s="63">
        <v>140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5591</v>
      </c>
      <c r="D45" s="62">
        <v>192668</v>
      </c>
      <c r="E45" s="63">
        <v>203</v>
      </c>
      <c r="F45" s="63">
        <v>3</v>
      </c>
      <c r="G45" s="62">
        <v>5281</v>
      </c>
      <c r="H45" s="63">
        <v>107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299</v>
      </c>
      <c r="D46" s="62">
        <v>9220</v>
      </c>
      <c r="E46" s="63">
        <v>18</v>
      </c>
      <c r="F46" s="63">
        <v>0</v>
      </c>
      <c r="G46" s="63">
        <v>282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263</v>
      </c>
      <c r="D47" s="62">
        <v>26087</v>
      </c>
      <c r="E47" s="63">
        <v>14</v>
      </c>
      <c r="F47" s="63">
        <v>0</v>
      </c>
      <c r="G47" s="63">
        <v>245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977</v>
      </c>
      <c r="D48" s="62">
        <v>23156</v>
      </c>
      <c r="E48" s="63">
        <v>69</v>
      </c>
      <c r="F48" s="63">
        <v>5</v>
      </c>
      <c r="G48" s="63">
        <v>886</v>
      </c>
      <c r="H48" s="63">
        <v>12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238</v>
      </c>
      <c r="D49" s="62">
        <v>25794</v>
      </c>
      <c r="E49" s="63">
        <v>70</v>
      </c>
      <c r="F49" s="63">
        <v>0</v>
      </c>
      <c r="G49" s="63">
        <v>165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449</v>
      </c>
      <c r="D50" s="62">
        <v>9246</v>
      </c>
      <c r="E50" s="63">
        <v>75</v>
      </c>
      <c r="F50" s="63">
        <v>2</v>
      </c>
      <c r="G50" s="63">
        <v>374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602</v>
      </c>
      <c r="D51" s="62">
        <v>26737</v>
      </c>
      <c r="E51" s="63">
        <v>51</v>
      </c>
      <c r="F51" s="63">
        <v>0</v>
      </c>
      <c r="G51" s="63">
        <v>551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4057</v>
      </c>
      <c r="D52" s="62">
        <v>68811</v>
      </c>
      <c r="E52" s="63">
        <v>303</v>
      </c>
      <c r="F52" s="63">
        <v>2</v>
      </c>
      <c r="G52" s="62">
        <v>3691</v>
      </c>
      <c r="H52" s="63">
        <v>68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135787</v>
      </c>
      <c r="D54" s="62">
        <v>3051275</v>
      </c>
      <c r="E54" s="62">
        <v>18565</v>
      </c>
      <c r="F54" s="63">
        <v>410</v>
      </c>
      <c r="G54" s="62">
        <v>115032</v>
      </c>
      <c r="H54" s="62">
        <v>2021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2020-11-26T12:52:34Z</dcterms:modified>
</cp:coreProperties>
</file>