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54ACF6A9-0736-449B-AF45-AD146DCD971E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<sst xmlns="http://schemas.openxmlformats.org/spreadsheetml/2006/main" count="16418" uniqueCount="343">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</sst>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56"/>
  <sheetViews>
    <sheetView zoomScaleNormal="100" workbookViewId="0">
      <pane xSplit="1" ySplit="1" topLeftCell="B648" activePane="bottomRight" state="frozen"/>
      <selection activeCell="A8885" sqref="A8885"/>
      <selection pane="topRight" activeCell="A8885" sqref="A8885"/>
      <selection pane="bottomLeft" activeCell="A8885" sqref="A8885"/>
      <selection pane="bottomRight" activeCell="A8885" sqref="A888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884"/>
  <sheetViews>
    <sheetView workbookViewId="0">
      <pane xSplit="1" ySplit="1" topLeftCell="B8884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885" sqref="A888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44097</v>
      </c>
      <c r="B3" s="7" t="s">
        <v>6</v>
      </c>
      <c r="C3" s="7">
        <f>IF(C13="", "", C13)</f>
        <v>78847</v>
      </c>
      <c r="D3" s="7">
        <f>IF(B13="", "", B13)</f>
        <v>1657103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6125</v>
      </c>
      <c r="I3" s="7" t="str">
        <f>IF(I13="", "", I13)</f>
        <v/>
      </c>
      <c r="J3" s="7">
        <f t="shared" ref="J3:L3" si="1">IF(J13="", "", J13)</f>
        <v>165</v>
      </c>
      <c r="K3" s="7" t="str">
        <f t="shared" si="1"/>
        <v/>
      </c>
      <c r="L3" s="7" t="str">
        <f t="shared" si="1"/>
        <v/>
      </c>
      <c r="M3" s="7">
        <f>IF(N13="", "", N13)</f>
        <v>71174</v>
      </c>
      <c r="N3" s="7">
        <f>IF(O13="", "", O13)</f>
        <v>1511</v>
      </c>
    </row>
    <row r="4" spans="1:15" x14ac:dyDescent="0.55000000000000004">
      <c r="A4" s="6">
        <f t="shared" ref="A4:A5" si="2">DATE($B$9, $C$9, $D$9)</f>
        <v>44097</v>
      </c>
      <c r="B4" s="7" t="s">
        <v>7</v>
      </c>
      <c r="C4" s="7">
        <f t="shared" ref="C4:C5" si="3">IF(C14="", "", C14)</f>
        <v>906</v>
      </c>
      <c r="D4" s="7">
        <f t="shared" ref="D4:D5" si="4">IF(B14="", "", B14)</f>
        <v>201761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792</v>
      </c>
      <c r="N4" s="7">
        <f t="shared" si="8"/>
        <v>1</v>
      </c>
    </row>
    <row r="5" spans="1:15" x14ac:dyDescent="0.55000000000000004">
      <c r="A5" s="6">
        <f t="shared" si="2"/>
        <v>44097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23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1657103</v>
      </c>
      <c r="C13" s="9">
        <v>78847</v>
      </c>
      <c r="D13" s="8"/>
      <c r="E13" s="8"/>
      <c r="F13" s="8"/>
      <c r="G13" s="8"/>
      <c r="H13" s="9">
        <v>6125</v>
      </c>
      <c r="I13" s="8"/>
      <c r="J13" s="9">
        <v>165</v>
      </c>
      <c r="K13" s="8"/>
      <c r="L13" s="8"/>
      <c r="M13" s="31">
        <f>F13</f>
        <v>0</v>
      </c>
      <c r="N13" s="9">
        <v>71174</v>
      </c>
      <c r="O13" s="9">
        <v>1511</v>
      </c>
    </row>
    <row r="14" spans="1:15" x14ac:dyDescent="0.55000000000000004">
      <c r="A14" s="7" t="s">
        <v>64</v>
      </c>
      <c r="B14" s="9">
        <v>201761</v>
      </c>
      <c r="C14" s="9">
        <v>906</v>
      </c>
      <c r="D14" s="8"/>
      <c r="E14" s="8"/>
      <c r="F14" s="8"/>
      <c r="G14" s="8"/>
      <c r="H14" s="9">
        <v>113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792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1859693</v>
      </c>
      <c r="C16" s="7">
        <f t="shared" ref="C16:O16" si="13">SUM(C13:C15)</f>
        <v>79768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6238</v>
      </c>
      <c r="I16" s="7">
        <f t="shared" si="13"/>
        <v>0</v>
      </c>
      <c r="J16" s="7">
        <f t="shared" si="13"/>
        <v>165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71981</v>
      </c>
      <c r="O16" s="7">
        <f t="shared" si="13"/>
        <v>1512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22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44096</v>
      </c>
      <c r="C5" s="28" t="s">
        <v>17</v>
      </c>
      <c r="D5" s="39">
        <f>IFERROR(INT(TRIM(SUBSTITUTE(VLOOKUP($A5&amp;"*",各都道府県の状況!$A:$I,D$3,FALSE), "※5", ""))), "")</f>
        <v>1975</v>
      </c>
      <c r="E5" s="39">
        <f>IFERROR(INT(TRIM(SUBSTITUTE(VLOOKUP($A5&amp;"*",各都道府県の状況!$A:$I,E$3,FALSE), "※5", ""))), "")</f>
        <v>53428</v>
      </c>
      <c r="F5" s="39">
        <f>IFERROR(INT(TRIM(SUBSTITUTE(VLOOKUP($A5&amp;"*",各都道府県の状況!$A:$I,F$3,FALSE), "※5", ""))), "")</f>
        <v>1760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108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44096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2282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44096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3860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44096</v>
      </c>
      <c r="C8" s="19" t="s">
        <v>20</v>
      </c>
      <c r="D8" s="39">
        <f>IFERROR(INT(TRIM(SUBSTITUTE(VLOOKUP($A8&amp;"*",各都道府県の状況!$A:$I,D$3,FALSE), "※5", ""))), "")</f>
        <v>369</v>
      </c>
      <c r="E8" s="39">
        <f>IFERROR(INT(TRIM(SUBSTITUTE(VLOOKUP($A8&amp;"*",各都道府県の状況!$A:$I,E$3,FALSE), "※5", ""))), "")</f>
        <v>9794</v>
      </c>
      <c r="F8" s="39">
        <f>IFERROR(INT(TRIM(SUBSTITUTE(VLOOKUP($A8&amp;"*",各都道府県の状況!$A:$I,F$3,FALSE), "※5", ""))), "")</f>
        <v>294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73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44096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1964</v>
      </c>
      <c r="F9" s="39">
        <f>IFERROR(INT(TRIM(SUBSTITUTE(VLOOKUP($A9&amp;"*",各都道府県の状況!$A:$I,F$3,FALSE), "※5", ""))), "")</f>
        <v>51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44096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5038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44096</v>
      </c>
      <c r="C11" s="19" t="s">
        <v>62</v>
      </c>
      <c r="D11" s="39">
        <f>IFERROR(INT(TRIM(SUBSTITUTE(VLOOKUP($A11&amp;"*",各都道府県の状況!$A:$I,D$3,FALSE), "※5", ""))), "")</f>
        <v>226</v>
      </c>
      <c r="E11" s="39">
        <f>IFERROR(INT(TRIM(SUBSTITUTE(VLOOKUP($A11&amp;"*",各都道府県の状況!$A:$I,E$3,FALSE), "※5", ""))), "")</f>
        <v>18477</v>
      </c>
      <c r="F11" s="39">
        <f>IFERROR(INT(TRIM(SUBSTITUTE(VLOOKUP($A11&amp;"*",各都道府県の状況!$A:$I,F$3,FALSE), "※5", ""))), "")</f>
        <v>186</v>
      </c>
      <c r="G11" s="39">
        <f>IFERROR(INT(TRIM(SUBSTITUTE(VLOOKUP($A11&amp;"*",各都道府県の状況!$A:$I,G$3,FALSE), "※5", ""))), "")</f>
        <v>2</v>
      </c>
      <c r="H11" s="39">
        <f>IFERROR(INT(TRIM(SUBSTITUTE(VLOOKUP($A11&amp;"*",各都道府県の状況!$A:$I,H$3,FALSE), "※5", ""))), "")</f>
        <v>38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44096</v>
      </c>
      <c r="C12" s="19" t="s">
        <v>23</v>
      </c>
      <c r="D12" s="39">
        <f>IFERROR(INT(TRIM(SUBSTITUTE(VLOOKUP($A12&amp;"*",各都道府県の状況!$A:$I,D$3,FALSE), "※5", ""))), "")</f>
        <v>629</v>
      </c>
      <c r="E12" s="39">
        <f>IFERROR(INT(TRIM(SUBSTITUTE(VLOOKUP($A12&amp;"*",各都道府県の状況!$A:$I,E$3,FALSE), "※5", ""))), "")</f>
        <v>12026</v>
      </c>
      <c r="F12" s="39">
        <f>IFERROR(INT(TRIM(SUBSTITUTE(VLOOKUP($A12&amp;"*",各都道府県の状況!$A:$I,F$3,FALSE), "※5", ""))), "")</f>
        <v>579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33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44096</v>
      </c>
      <c r="C13" s="19" t="s">
        <v>24</v>
      </c>
      <c r="D13" s="39">
        <f>IFERROR(INT(TRIM(SUBSTITUTE(VLOOKUP($A13&amp;"*",各都道府県の状況!$A:$I,D$3,FALSE), "※5", ""))), "")</f>
        <v>402</v>
      </c>
      <c r="E13" s="39">
        <f>IFERROR(INT(TRIM(SUBSTITUTE(VLOOKUP($A13&amp;"*",各都道府県の状況!$A:$I,E$3,FALSE), "※5", ""))), "")</f>
        <v>27987</v>
      </c>
      <c r="F13" s="39">
        <f>IFERROR(INT(TRIM(SUBSTITUTE(VLOOKUP($A13&amp;"*",各都道府県の状況!$A:$I,F$3,FALSE), "※5", ""))), "")</f>
        <v>316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61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44096</v>
      </c>
      <c r="C14" s="19" t="s">
        <v>25</v>
      </c>
      <c r="D14" s="39">
        <f>IFERROR(INT(TRIM(SUBSTITUTE(VLOOKUP($A14&amp;"*",各都道府県の状況!$A:$I,D$3,FALSE), "※5", ""))), "")</f>
        <v>683</v>
      </c>
      <c r="E14" s="39">
        <f>IFERROR(INT(TRIM(SUBSTITUTE(VLOOKUP($A14&amp;"*",各都道府県の状況!$A:$I,E$3,FALSE), "※5", ""))), "")</f>
        <v>19079</v>
      </c>
      <c r="F14" s="39">
        <f>IFERROR(INT(TRIM(SUBSTITUTE(VLOOKUP($A14&amp;"*",各都道府県の状況!$A:$I,F$3,FALSE), "※5", ""))), "")</f>
        <v>521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130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44096</v>
      </c>
      <c r="C15" s="19" t="s">
        <v>26</v>
      </c>
      <c r="D15" s="39">
        <f>IFERROR(INT(TRIM(SUBSTITUTE(VLOOKUP($A15&amp;"*",各都道府県の状況!$A:$I,D$3,FALSE), "※5", ""))), "")</f>
        <v>4462</v>
      </c>
      <c r="E15" s="39">
        <f>IFERROR(INT(TRIM(SUBSTITUTE(VLOOKUP($A15&amp;"*",各都道府県の状況!$A:$I,E$3,FALSE), "※5", ""))), "")</f>
        <v>131459</v>
      </c>
      <c r="F15" s="39">
        <f>IFERROR(INT(TRIM(SUBSTITUTE(VLOOKUP($A15&amp;"*",各都道府県の状況!$A:$I,F$3,FALSE), "※5", ""))), "")</f>
        <v>4078</v>
      </c>
      <c r="G15" s="39">
        <f>IFERROR(INT(TRIM(SUBSTITUTE(VLOOKUP($A15&amp;"*",各都道府県の状況!$A:$I,G$3,FALSE), "※5", ""))), "")</f>
        <v>100</v>
      </c>
      <c r="H15" s="39">
        <f>IFERROR(INT(TRIM(SUBSTITUTE(VLOOKUP($A15&amp;"*",各都道府県の状況!$A:$I,H$3,FALSE), "※5", ""))), "")</f>
        <v>284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44096</v>
      </c>
      <c r="C16" s="19" t="s">
        <v>27</v>
      </c>
      <c r="D16" s="39">
        <f>IFERROR(INT(TRIM(SUBSTITUTE(VLOOKUP($A16&amp;"*",各都道府県の状況!$A:$I,D$3,FALSE), "※5", ""))), "")</f>
        <v>3669</v>
      </c>
      <c r="E16" s="39">
        <f>IFERROR(INT(TRIM(SUBSTITUTE(VLOOKUP($A16&amp;"*",各都道府県の状況!$A:$I,E$3,FALSE), "※5", ""))), "")</f>
        <v>75232</v>
      </c>
      <c r="F16" s="39">
        <f>IFERROR(INT(TRIM(SUBSTITUTE(VLOOKUP($A16&amp;"*",各都道府県の状況!$A:$I,F$3,FALSE), "※5", ""))), "")</f>
        <v>3262</v>
      </c>
      <c r="G16" s="39">
        <f>IFERROR(INT(TRIM(SUBSTITUTE(VLOOKUP($A16&amp;"*",各都道府県の状況!$A:$I,G$3,FALSE), "※5", ""))), "")</f>
        <v>68</v>
      </c>
      <c r="H16" s="39">
        <f>IFERROR(INT(TRIM(SUBSTITUTE(VLOOKUP($A16&amp;"*",各都道府県の状況!$A:$I,H$3,FALSE), "※5", ""))), "")</f>
        <v>331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44096</v>
      </c>
      <c r="C17" s="19" t="s">
        <v>28</v>
      </c>
      <c r="D17" s="39">
        <f>IFERROR(INT(TRIM(SUBSTITUTE(VLOOKUP($A17&amp;"*",各都道府県の状況!$A:$I,D$3,FALSE), "※5", ""))), "")</f>
        <v>24394</v>
      </c>
      <c r="E17" s="39">
        <f>IFERROR(INT(TRIM(SUBSTITUTE(VLOOKUP($A17&amp;"*",各都道府県の状況!$A:$I,E$3,FALSE), "※5", ""))), "")</f>
        <v>411359</v>
      </c>
      <c r="F17" s="39">
        <f>IFERROR(INT(TRIM(SUBSTITUTE(VLOOKUP($A17&amp;"*",各都道府県の状況!$A:$I,F$3,FALSE), "※5", ""))), "")</f>
        <v>21654</v>
      </c>
      <c r="G17" s="39">
        <f>IFERROR(INT(TRIM(SUBSTITUTE(VLOOKUP($A17&amp;"*",各都道府県の状況!$A:$I,G$3,FALSE), "※5", ""))), "")</f>
        <v>391</v>
      </c>
      <c r="H17" s="39">
        <f>IFERROR(INT(TRIM(SUBSTITUTE(VLOOKUP($A17&amp;"*",各都道府県の状況!$A:$I,H$3,FALSE), "※5", ""))), "")</f>
        <v>2349</v>
      </c>
      <c r="I17" s="39">
        <f>IFERROR(INT(TRIM(SUBSTITUTE(VLOOKUP($A17&amp;"*",各都道府県の状況!$A:$I,I$3,FALSE), "※5", ""))), "")</f>
        <v>30</v>
      </c>
    </row>
    <row r="18" spans="1:9" x14ac:dyDescent="0.55000000000000004">
      <c r="A18" s="24" t="s">
        <v>242</v>
      </c>
      <c r="B18" s="27">
        <f t="shared" si="0"/>
        <v>44096</v>
      </c>
      <c r="C18" s="19" t="s">
        <v>29</v>
      </c>
      <c r="D18" s="39">
        <f>IFERROR(INT(TRIM(SUBSTITUTE(VLOOKUP($A18&amp;"*",各都道府県の状況!$A:$I,D$3,FALSE), "※5", ""))), "")</f>
        <v>6441</v>
      </c>
      <c r="E18" s="39">
        <f>IFERROR(INT(TRIM(SUBSTITUTE(VLOOKUP($A18&amp;"*",各都道府県の状況!$A:$I,E$3,FALSE), "※5", ""))), "")</f>
        <v>138519</v>
      </c>
      <c r="F18" s="39">
        <f>IFERROR(INT(TRIM(SUBSTITUTE(VLOOKUP($A18&amp;"*",各都道府県の状況!$A:$I,F$3,FALSE), "※5", ""))), "")</f>
        <v>5671</v>
      </c>
      <c r="G18" s="39">
        <f>IFERROR(INT(TRIM(SUBSTITUTE(VLOOKUP($A18&amp;"*",各都道府県の状況!$A:$I,G$3,FALSE), "※5", ""))), "")</f>
        <v>135</v>
      </c>
      <c r="H18" s="39">
        <f>IFERROR(INT(TRIM(SUBSTITUTE(VLOOKUP($A18&amp;"*",各都道府県の状況!$A:$I,H$3,FALSE), "※5", ""))), "")</f>
        <v>635</v>
      </c>
      <c r="I18" s="39">
        <f>IFERROR(INT(TRIM(SUBSTITUTE(VLOOKUP($A18&amp;"*",各都道府県の状況!$A:$I,I$3,FALSE), "※5", ""))), "")</f>
        <v>24</v>
      </c>
    </row>
    <row r="19" spans="1:9" x14ac:dyDescent="0.55000000000000004">
      <c r="A19" s="24" t="s">
        <v>243</v>
      </c>
      <c r="B19" s="27">
        <f t="shared" si="0"/>
        <v>44096</v>
      </c>
      <c r="C19" s="19" t="s">
        <v>61</v>
      </c>
      <c r="D19" s="39">
        <f>IFERROR(INT(TRIM(SUBSTITUTE(VLOOKUP($A19&amp;"*",各都道府県の状況!$A:$I,D$3,FALSE), "※5", ""))), "")</f>
        <v>165</v>
      </c>
      <c r="E19" s="39">
        <f>IFERROR(INT(TRIM(SUBSTITUTE(VLOOKUP($A19&amp;"*",各都道府県の状況!$A:$I,E$3,FALSE), "※5", ""))), "")</f>
        <v>14620</v>
      </c>
      <c r="F19" s="39">
        <f>IFERROR(INT(TRIM(SUBSTITUTE(VLOOKUP($A19&amp;"*",各都道府県の状況!$A:$I,F$3,FALSE), "※5", ""))), "")</f>
        <v>144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21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44096</v>
      </c>
      <c r="C20" s="19" t="s">
        <v>30</v>
      </c>
      <c r="D20" s="39">
        <f>IFERROR(INT(TRIM(SUBSTITUTE(VLOOKUP($A20&amp;"*",各都道府県の状況!$A:$I,D$3,FALSE), "※5", ""))), "")</f>
        <v>410</v>
      </c>
      <c r="E20" s="39">
        <f>IFERROR(INT(TRIM(SUBSTITUTE(VLOOKUP($A20&amp;"*",各都道府県の状況!$A:$I,E$3,FALSE), "※5", ""))), "")</f>
        <v>11364</v>
      </c>
      <c r="F20" s="39">
        <f>IFERROR(INT(TRIM(SUBSTITUTE(VLOOKUP($A20&amp;"*",各都道府県の状況!$A:$I,F$3,FALSE), "※5", ""))), "")</f>
        <v>380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44096</v>
      </c>
      <c r="C21" s="19" t="s">
        <v>31</v>
      </c>
      <c r="D21" s="39">
        <f>IFERROR(INT(TRIM(SUBSTITUTE(VLOOKUP($A21&amp;"*",各都道府県の状況!$A:$I,D$3,FALSE), "※5", ""))), "")</f>
        <v>760</v>
      </c>
      <c r="E21" s="39">
        <f>IFERROR(INT(TRIM(SUBSTITUTE(VLOOKUP($A21&amp;"*",各都道府県の状況!$A:$I,E$3,FALSE), "※5", ""))), "")</f>
        <v>11863</v>
      </c>
      <c r="F21" s="39">
        <f>IFERROR(INT(TRIM(SUBSTITUTE(VLOOKUP($A21&amp;"*",各都道府県の状況!$A:$I,F$3,FALSE), "※5", ""))), "")</f>
        <v>646</v>
      </c>
      <c r="G21" s="39">
        <f>IFERROR(INT(TRIM(SUBSTITUTE(VLOOKUP($A21&amp;"*",各都道府県の状況!$A:$I,G$3,FALSE), "※5", ""))), "")</f>
        <v>45</v>
      </c>
      <c r="H21" s="39">
        <f>IFERROR(INT(TRIM(SUBSTITUTE(VLOOKUP($A21&amp;"*",各都道府県の状況!$A:$I,H$3,FALSE), "※5", ""))), "")</f>
        <v>69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44096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9514</v>
      </c>
      <c r="F22" s="39">
        <f>IFERROR(INT(TRIM(SUBSTITUTE(VLOOKUP($A22&amp;"*",各都道府県の状況!$A:$I,F$3,FALSE), "※5", ""))), "")</f>
        <v>223</v>
      </c>
      <c r="G22" s="39">
        <f>IFERROR(INT(TRIM(SUBSTITUTE(VLOOKUP($A22&amp;"*",各都道府県の状況!$A:$I,G$3,FALSE), "※5", ""))), "")</f>
        <v>10</v>
      </c>
      <c r="H22" s="39">
        <f>IFERROR(INT(TRIM(SUBSTITUTE(VLOOKUP($A22&amp;"*",各都道府県の状況!$A:$I,H$3,FALSE), "※5", ""))), "")</f>
        <v>9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44096</v>
      </c>
      <c r="C23" s="19" t="s">
        <v>33</v>
      </c>
      <c r="D23" s="39">
        <f>IFERROR(INT(TRIM(SUBSTITUTE(VLOOKUP($A23&amp;"*",各都道府県の状況!$A:$I,D$3,FALSE), "※5", ""))), "")</f>
        <v>180</v>
      </c>
      <c r="E23" s="39">
        <f>IFERROR(INT(TRIM(SUBSTITUTE(VLOOKUP($A23&amp;"*",各都道府県の状況!$A:$I,E$3,FALSE), "※5", ""))), "")</f>
        <v>10263</v>
      </c>
      <c r="F23" s="39">
        <f>IFERROR(INT(TRIM(SUBSTITUTE(VLOOKUP($A23&amp;"*",各都道府県の状況!$A:$I,F$3,FALSE), "※5", ""))), "")</f>
        <v>168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7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44096</v>
      </c>
      <c r="C24" s="19" t="s">
        <v>34</v>
      </c>
      <c r="D24" s="39">
        <f>IFERROR(INT(TRIM(SUBSTITUTE(VLOOKUP($A24&amp;"*",各都道府県の状況!$A:$I,D$3,FALSE), "※5", ""))), "")</f>
        <v>303</v>
      </c>
      <c r="E24" s="39">
        <f>IFERROR(INT(TRIM(SUBSTITUTE(VLOOKUP($A24&amp;"*",各都道府県の状況!$A:$I,E$3,FALSE), "※5", ""))), "")</f>
        <v>17873</v>
      </c>
      <c r="F24" s="39">
        <f>IFERROR(INT(TRIM(SUBSTITUTE(VLOOKUP($A24&amp;"*",各都道府県の状況!$A:$I,F$3,FALSE), "※5", ""))), "")</f>
        <v>298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10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44096</v>
      </c>
      <c r="C25" s="19" t="s">
        <v>35</v>
      </c>
      <c r="D25" s="39">
        <f>IFERROR(INT(TRIM(SUBSTITUTE(VLOOKUP($A25&amp;"*",各都道府県の状況!$A:$I,D$3,FALSE), "※5", ""))), "")</f>
        <v>600</v>
      </c>
      <c r="E25" s="39">
        <f>IFERROR(INT(TRIM(SUBSTITUTE(VLOOKUP($A25&amp;"*",各都道府県の状況!$A:$I,E$3,FALSE), "※5", ""))), "")</f>
        <v>21255</v>
      </c>
      <c r="F25" s="39">
        <f>IFERROR(INT(TRIM(SUBSTITUTE(VLOOKUP($A25&amp;"*",各都道府県の状況!$A:$I,F$3,FALSE), "※5", ""))), "")</f>
        <v>572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18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44096</v>
      </c>
      <c r="C26" s="19" t="s">
        <v>36</v>
      </c>
      <c r="D26" s="39">
        <f>IFERROR(INT(TRIM(SUBSTITUTE(VLOOKUP($A26&amp;"*",各都道府県の状況!$A:$I,D$3,FALSE), "※5", ""))), "")</f>
        <v>517</v>
      </c>
      <c r="E26" s="39">
        <f>IFERROR(INT(TRIM(SUBSTITUTE(VLOOKUP($A26&amp;"*",各都道府県の状況!$A:$I,E$3,FALSE), "※5", ""))), "")</f>
        <v>31367</v>
      </c>
      <c r="F26" s="39">
        <f>IFERROR(INT(TRIM(SUBSTITUTE(VLOOKUP($A26&amp;"*",各都道府県の状況!$A:$I,F$3,FALSE), "※5", ""))), "")</f>
        <v>494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22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44096</v>
      </c>
      <c r="C27" s="19" t="s">
        <v>37</v>
      </c>
      <c r="D27" s="39">
        <f>IFERROR(INT(TRIM(SUBSTITUTE(VLOOKUP($A27&amp;"*",各都道府県の状況!$A:$I,D$3,FALSE), "※5", ""))), "")</f>
        <v>5122</v>
      </c>
      <c r="E27" s="39">
        <f>IFERROR(INT(TRIM(SUBSTITUTE(VLOOKUP($A27&amp;"*",各都道府県の状況!$A:$I,E$3,FALSE), "※5", ""))), "")</f>
        <v>69521</v>
      </c>
      <c r="F27" s="39">
        <f>IFERROR(INT(TRIM(SUBSTITUTE(VLOOKUP($A27&amp;"*",各都道府県の状況!$A:$I,F$3,FALSE), "※5", ""))), "")</f>
        <v>4633</v>
      </c>
      <c r="G27" s="39">
        <f>IFERROR(INT(TRIM(SUBSTITUTE(VLOOKUP($A27&amp;"*",各都道府県の状況!$A:$I,G$3,FALSE), "※5", ""))), "")</f>
        <v>81</v>
      </c>
      <c r="H27" s="39">
        <f>IFERROR(INT(TRIM(SUBSTITUTE(VLOOKUP($A27&amp;"*",各都道府県の状況!$A:$I,H$3,FALSE), "※5", ""))), "")</f>
        <v>408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44096</v>
      </c>
      <c r="C28" s="28" t="s">
        <v>38</v>
      </c>
      <c r="D28" s="39">
        <f>IFERROR(INT(TRIM(SUBSTITUTE(VLOOKUP($A28&amp;"*",各都道府県の状況!$A:$I,D$3,FALSE), "※5", ""))), "")</f>
        <v>475</v>
      </c>
      <c r="E28" s="39">
        <f>IFERROR(INT(TRIM(SUBSTITUTE(VLOOKUP($A28&amp;"*",各都道府県の状況!$A:$I,E$3,FALSE), "※5", ""))), "")</f>
        <v>11898</v>
      </c>
      <c r="F28" s="39">
        <f>IFERROR(INT(TRIM(SUBSTITUTE(VLOOKUP($A28&amp;"*",各都道府県の状況!$A:$I,F$3,FALSE), "※5", ""))), "")</f>
        <v>393</v>
      </c>
      <c r="G28" s="39">
        <f>IFERROR(INT(TRIM(SUBSTITUTE(VLOOKUP($A28&amp;"*",各都道府県の状況!$A:$I,G$3,FALSE), "※5", ""))), "")</f>
        <v>5</v>
      </c>
      <c r="H28" s="39">
        <f>IFERROR(INT(TRIM(SUBSTITUTE(VLOOKUP($A28&amp;"*",各都道府県の状況!$A:$I,H$3,FALSE), "※5", ""))), "")</f>
        <v>76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44096</v>
      </c>
      <c r="C29" s="19" t="s">
        <v>39</v>
      </c>
      <c r="D29" s="39">
        <f>IFERROR(INT(TRIM(SUBSTITUTE(VLOOKUP($A29&amp;"*",各都道府県の状況!$A:$I,D$3,FALSE), "※5", ""))), "")</f>
        <v>479</v>
      </c>
      <c r="E29" s="39">
        <f>IFERROR(INT(TRIM(SUBSTITUTE(VLOOKUP($A29&amp;"*",各都道府県の状況!$A:$I,E$3,FALSE), "※5", ""))), "")</f>
        <v>11256</v>
      </c>
      <c r="F29" s="39">
        <f>IFERROR(INT(TRIM(SUBSTITUTE(VLOOKUP($A29&amp;"*",各都道府県の状況!$A:$I,F$3,FALSE), "※5", ""))), "")</f>
        <v>451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20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44096</v>
      </c>
      <c r="C30" s="19" t="s">
        <v>40</v>
      </c>
      <c r="D30" s="39">
        <f>IFERROR(INT(TRIM(SUBSTITUTE(VLOOKUP($A30&amp;"*",各都道府県の状況!$A:$I,D$3,FALSE), "※5", ""))), "")</f>
        <v>1659</v>
      </c>
      <c r="E30" s="39">
        <f>IFERROR(INT(TRIM(SUBSTITUTE(VLOOKUP($A30&amp;"*",各都道府県の状況!$A:$I,E$3,FALSE), "※5", ""))), "")</f>
        <v>38110</v>
      </c>
      <c r="F30" s="39">
        <f>IFERROR(INT(TRIM(SUBSTITUTE(VLOOKUP($A30&amp;"*",各都道府県の状況!$A:$I,F$3,FALSE), "※5", ""))), "")</f>
        <v>1554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80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44096</v>
      </c>
      <c r="C31" s="19" t="s">
        <v>41</v>
      </c>
      <c r="D31" s="39">
        <f>IFERROR(INT(TRIM(SUBSTITUTE(VLOOKUP($A31&amp;"*",各都道府県の状況!$A:$I,D$3,FALSE), "※5", ""))), "")</f>
        <v>10166</v>
      </c>
      <c r="E31" s="39">
        <f>IFERROR(INT(TRIM(SUBSTITUTE(VLOOKUP($A31&amp;"*",各都道府県の状況!$A:$I,E$3,FALSE), "※5", ""))), "")</f>
        <v>171268</v>
      </c>
      <c r="F31" s="39">
        <f>IFERROR(INT(TRIM(SUBSTITUTE(VLOOKUP($A31&amp;"*",各都道府県の状況!$A:$I,F$3,FALSE), "※5", ""))), "")</f>
        <v>9210</v>
      </c>
      <c r="G31" s="39">
        <f>IFERROR(INT(TRIM(SUBSTITUTE(VLOOKUP($A31&amp;"*",各都道府県の状況!$A:$I,G$3,FALSE), "※5", ""))), "")</f>
        <v>194</v>
      </c>
      <c r="H31" s="39">
        <f>IFERROR(INT(TRIM(SUBSTITUTE(VLOOKUP($A31&amp;"*",各都道府県の状況!$A:$I,H$3,FALSE), "※5", ""))), "")</f>
        <v>753</v>
      </c>
      <c r="I31" s="39">
        <f>IFERROR(INT(TRIM(SUBSTITUTE(VLOOKUP($A31&amp;"*",各都道府県の状況!$A:$I,I$3,FALSE), "※5", ""))), "")</f>
        <v>29</v>
      </c>
    </row>
    <row r="32" spans="1:9" x14ac:dyDescent="0.55000000000000004">
      <c r="A32" s="24" t="s">
        <v>256</v>
      </c>
      <c r="B32" s="27">
        <f t="shared" si="0"/>
        <v>44096</v>
      </c>
      <c r="C32" s="19" t="s">
        <v>42</v>
      </c>
      <c r="D32" s="39">
        <f>IFERROR(INT(TRIM(SUBSTITUTE(VLOOKUP($A32&amp;"*",各都道府県の状況!$A:$I,D$3,FALSE), "※5", ""))), "")</f>
        <v>2602</v>
      </c>
      <c r="E32" s="39">
        <f>IFERROR(INT(TRIM(SUBSTITUTE(VLOOKUP($A32&amp;"*",各都道府県の状況!$A:$I,E$3,FALSE), "※5", ""))), "")</f>
        <v>53104</v>
      </c>
      <c r="F32" s="39">
        <f>IFERROR(INT(TRIM(SUBSTITUTE(VLOOKUP($A32&amp;"*",各都道府県の状況!$A:$I,F$3,FALSE), "※5", ""))), "")</f>
        <v>2424</v>
      </c>
      <c r="G32" s="39">
        <f>IFERROR(INT(TRIM(SUBSTITUTE(VLOOKUP($A32&amp;"*",各都道府県の状況!$A:$I,G$3,FALSE), "※5", ""))), "")</f>
        <v>57</v>
      </c>
      <c r="H32" s="39">
        <f>IFERROR(INT(TRIM(SUBSTITUTE(VLOOKUP($A32&amp;"*",各都道府県の状況!$A:$I,H$3,FALSE), "※5", ""))), "")</f>
        <v>121</v>
      </c>
      <c r="I32" s="39">
        <f>IFERROR(INT(TRIM(SUBSTITUTE(VLOOKUP($A32&amp;"*",各都道府県の状況!$A:$I,I$3,FALSE), "※5", ""))), "")</f>
        <v>9</v>
      </c>
    </row>
    <row r="33" spans="1:9" x14ac:dyDescent="0.55000000000000004">
      <c r="A33" s="24" t="s">
        <v>257</v>
      </c>
      <c r="B33" s="27">
        <f t="shared" si="0"/>
        <v>44096</v>
      </c>
      <c r="C33" s="19" t="s">
        <v>43</v>
      </c>
      <c r="D33" s="39">
        <f>IFERROR(INT(TRIM(SUBSTITUTE(VLOOKUP($A33&amp;"*",各都道府県の状況!$A:$I,D$3,FALSE), "※5", ""))), "")</f>
        <v>556</v>
      </c>
      <c r="E33" s="39">
        <f>IFERROR(INT(TRIM(SUBSTITUTE(VLOOKUP($A33&amp;"*",各都道府県の状況!$A:$I,E$3,FALSE), "※5", ""))), "")</f>
        <v>19076</v>
      </c>
      <c r="F33" s="39">
        <f>IFERROR(INT(TRIM(SUBSTITUTE(VLOOKUP($A33&amp;"*",各都道府県の状況!$A:$I,F$3,FALSE), "※5", ""))), "")</f>
        <v>529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18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44096</v>
      </c>
      <c r="C34" s="19" t="s">
        <v>44</v>
      </c>
      <c r="D34" s="39">
        <f>IFERROR(INT(TRIM(SUBSTITUTE(VLOOKUP($A34&amp;"*",各都道府県の状況!$A:$I,D$3,FALSE), "※5", ""))), "")</f>
        <v>237</v>
      </c>
      <c r="E34" s="39">
        <f>IFERROR(INT(TRIM(SUBSTITUTE(VLOOKUP($A34&amp;"*",各都道府県の状況!$A:$I,E$3,FALSE), "※5", ""))), "")</f>
        <v>9039</v>
      </c>
      <c r="F34" s="39">
        <f>IFERROR(INT(TRIM(SUBSTITUTE(VLOOKUP($A34&amp;"*",各都道府県の状況!$A:$I,F$3,FALSE), "※5", ""))), "")</f>
        <v>227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44096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5355</v>
      </c>
      <c r="F35" s="39">
        <f>IFERROR(INT(TRIM(SUBSTITUTE(VLOOKUP($A35&amp;"*",各都道府県の状況!$A:$I,F$3,FALSE), "※5", ""))), "")</f>
        <v>23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44096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5313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44096</v>
      </c>
      <c r="C37" s="19" t="s">
        <v>47</v>
      </c>
      <c r="D37" s="39">
        <f>IFERROR(INT(TRIM(SUBSTITUTE(VLOOKUP($A37&amp;"*",各都道府県の状況!$A:$I,D$3,FALSE), "※5", ""))), "")</f>
        <v>148</v>
      </c>
      <c r="E37" s="39">
        <f>IFERROR(INT(TRIM(SUBSTITUTE(VLOOKUP($A37&amp;"*",各都道府県の状況!$A:$I,E$3,FALSE), "※5", ""))), "")</f>
        <v>7861</v>
      </c>
      <c r="F37" s="39">
        <f>IFERROR(INT(TRIM(SUBSTITUTE(VLOOKUP($A37&amp;"*",各都道府県の状況!$A:$I,F$3,FALSE), "※5", ""))), "")</f>
        <v>146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44096</v>
      </c>
      <c r="C38" s="19" t="s">
        <v>48</v>
      </c>
      <c r="D38" s="39">
        <f>IFERROR(INT(TRIM(SUBSTITUTE(VLOOKUP($A38&amp;"*",各都道府県の状況!$A:$I,D$3,FALSE), "※5", ""))), "")</f>
        <v>479</v>
      </c>
      <c r="E38" s="39">
        <f>IFERROR(INT(TRIM(SUBSTITUTE(VLOOKUP($A38&amp;"*",各都道府県の状況!$A:$I,E$3,FALSE), "※5", ""))), "")</f>
        <v>19573</v>
      </c>
      <c r="F38" s="39">
        <f>IFERROR(INT(TRIM(SUBSTITUTE(VLOOKUP($A38&amp;"*",各都道府県の状況!$A:$I,F$3,FALSE), "※5", ""))), "")</f>
        <v>464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44096</v>
      </c>
      <c r="C39" s="19" t="s">
        <v>49</v>
      </c>
      <c r="D39" s="39">
        <f>IFERROR(INT(TRIM(SUBSTITUTE(VLOOKUP($A39&amp;"*",各都道府県の状況!$A:$I,D$3,FALSE), "※5", ""))), "")</f>
        <v>195</v>
      </c>
      <c r="E39" s="39">
        <f>IFERROR(INT(TRIM(SUBSTITUTE(VLOOKUP($A39&amp;"*",各都道府県の状況!$A:$I,E$3,FALSE), "※5", ""))), "")</f>
        <v>8960</v>
      </c>
      <c r="F39" s="39">
        <f>IFERROR(INT(TRIM(SUBSTITUTE(VLOOKUP($A39&amp;"*",各都道府県の状況!$A:$I,F$3,FALSE), "※5", ""))), "")</f>
        <v>184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9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44096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6786</v>
      </c>
      <c r="F40" s="39">
        <f>IFERROR(INT(TRIM(SUBSTITUTE(VLOOKUP($A40&amp;"*",各都道府県の状況!$A:$I,F$3,FALSE), "※5", ""))), "")</f>
        <v>112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28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44096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10106</v>
      </c>
      <c r="F41" s="39">
        <f>IFERROR(INT(TRIM(SUBSTITUTE(VLOOKUP($A41&amp;"*",各都道府県の状況!$A:$I,F$3,FALSE), "※5", ""))), "")</f>
        <v>82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44096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3973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44096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3405</v>
      </c>
      <c r="F43" s="39">
        <f>IFERROR(INT(TRIM(SUBSTITUTE(VLOOKUP($A43&amp;"*",各都道府県の状況!$A:$I,F$3,FALSE), "※5", ""))), "")</f>
        <v>132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44096</v>
      </c>
      <c r="C44" s="19" t="s">
        <v>53</v>
      </c>
      <c r="D44" s="39">
        <f>IFERROR(INT(TRIM(SUBSTITUTE(VLOOKUP($A44&amp;"*",各都道府県の状況!$A:$I,D$3,FALSE), "※5", ""))), "")</f>
        <v>5004</v>
      </c>
      <c r="E44" s="39">
        <f>IFERROR(INT(TRIM(SUBSTITUTE(VLOOKUP($A44&amp;"*",各都道府県の状況!$A:$I,E$3,FALSE), "※5", ""))), "")</f>
        <v>46615</v>
      </c>
      <c r="F44" s="39">
        <f>IFERROR(INT(TRIM(SUBSTITUTE(VLOOKUP($A44&amp;"*",各都道府県の状況!$A:$I,F$3,FALSE), "※5", ""))), "")</f>
        <v>4734</v>
      </c>
      <c r="G44" s="39">
        <f>IFERROR(INT(TRIM(SUBSTITUTE(VLOOKUP($A44&amp;"*",各都道府県の状況!$A:$I,G$3,FALSE), "※5", ""))), "")</f>
        <v>91</v>
      </c>
      <c r="H44" s="39">
        <f>IFERROR(INT(TRIM(SUBSTITUTE(VLOOKUP($A44&amp;"*",各都道府県の状況!$A:$I,H$3,FALSE), "※5", ""))), "")</f>
        <v>179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44096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5698</v>
      </c>
      <c r="F45" s="39">
        <f>IFERROR(INT(TRIM(SUBSTITUTE(VLOOKUP($A45&amp;"*",各都道府県の状況!$A:$I,F$3,FALSE), "※5", ""))), "")</f>
        <v>244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44096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17306</v>
      </c>
      <c r="F46" s="39">
        <f>IFERROR(INT(TRIM(SUBSTITUTE(VLOOKUP($A46&amp;"*",各都道府県の状況!$A:$I,F$3,FALSE), "※5", ""))), "")</f>
        <v>227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44096</v>
      </c>
      <c r="C47" s="19" t="s">
        <v>56</v>
      </c>
      <c r="D47" s="39">
        <f>IFERROR(INT(TRIM(SUBSTITUTE(VLOOKUP($A47&amp;"*",各都道府県の状況!$A:$I,D$3,FALSE), "※5", ""))), "")</f>
        <v>571</v>
      </c>
      <c r="E47" s="39">
        <f>IFERROR(INT(TRIM(SUBSTITUTE(VLOOKUP($A47&amp;"*",各都道府県の状況!$A:$I,E$3,FALSE), "※5", ""))), "")</f>
        <v>16086</v>
      </c>
      <c r="F47" s="39">
        <f>IFERROR(INT(TRIM(SUBSTITUTE(VLOOKUP($A47&amp;"*",各都道府県の状況!$A:$I,F$3,FALSE), "※5", ""))), "")</f>
        <v>549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14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44096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15655</v>
      </c>
      <c r="F48" s="39">
        <f>IFERROR(INT(TRIM(SUBSTITUTE(VLOOKUP($A48&amp;"*",各都道府県の状況!$A:$I,F$3,FALSE), "※5", ""))), "")</f>
        <v>151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44096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8455</v>
      </c>
      <c r="F49" s="39">
        <f>IFERROR(INT(TRIM(SUBSTITUTE(VLOOKUP($A49&amp;"*",各都道府県の状況!$A:$I,F$3,FALSE), "※5", ""))), "")</f>
        <v>340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44096</v>
      </c>
      <c r="C50" s="19" t="s">
        <v>59</v>
      </c>
      <c r="D50" s="39">
        <f>IFERROR(INT(TRIM(SUBSTITUTE(VLOOKUP($A50&amp;"*",各都道府県の状況!$A:$I,D$3,FALSE), "※5", ""))), "")</f>
        <v>377</v>
      </c>
      <c r="E50" s="39">
        <f>IFERROR(INT(TRIM(SUBSTITUTE(VLOOKUP($A50&amp;"*",各都道府県の状況!$A:$I,E$3,FALSE), "※5", ""))), "")</f>
        <v>17562</v>
      </c>
      <c r="F50" s="39">
        <f>IFERROR(INT(TRIM(SUBSTITUTE(VLOOKUP($A50&amp;"*",各都道府県の状況!$A:$I,F$3,FALSE), "※5", ""))), "")</f>
        <v>370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44096</v>
      </c>
      <c r="C51" s="19" t="s">
        <v>60</v>
      </c>
      <c r="D51" s="39">
        <f>IFERROR(INT(TRIM(SUBSTITUTE(VLOOKUP($A51&amp;"*",各都道府県の状況!$A:$I,D$3,FALSE), "※5", ""))), "")</f>
        <v>2364</v>
      </c>
      <c r="E51" s="39">
        <f>IFERROR(INT(TRIM(SUBSTITUTE(VLOOKUP($A51&amp;"*",各都道府県の状況!$A:$I,E$3,FALSE), "※5", ""))), "")</f>
        <v>36499</v>
      </c>
      <c r="F51" s="39">
        <f>IFERROR(INT(TRIM(SUBSTITUTE(VLOOKUP($A51&amp;"*",各都道府県の状況!$A:$I,F$3,FALSE), "※5", ""))), "")</f>
        <v>2173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150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1975</v>
      </c>
      <c r="D6" s="44">
        <v>53428</v>
      </c>
      <c r="E6" s="45">
        <v>108</v>
      </c>
      <c r="F6" s="45">
        <v>1</v>
      </c>
      <c r="G6" s="44">
        <v>1760</v>
      </c>
      <c r="H6" s="45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2282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3860</v>
      </c>
      <c r="E8" s="45">
        <v>0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369</v>
      </c>
      <c r="D9" s="44">
        <v>9794</v>
      </c>
      <c r="E9" s="45">
        <v>73</v>
      </c>
      <c r="F9" s="45">
        <v>1</v>
      </c>
      <c r="G9" s="45">
        <v>294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53</v>
      </c>
      <c r="D10" s="44">
        <v>1964</v>
      </c>
      <c r="E10" s="45">
        <v>2</v>
      </c>
      <c r="F10" s="45">
        <v>0</v>
      </c>
      <c r="G10" s="45">
        <v>51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5038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226</v>
      </c>
      <c r="D12" s="44">
        <v>18477</v>
      </c>
      <c r="E12" s="45">
        <v>38</v>
      </c>
      <c r="F12" s="45">
        <v>1</v>
      </c>
      <c r="G12" s="45">
        <v>186</v>
      </c>
      <c r="H12" s="45">
        <v>2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629</v>
      </c>
      <c r="D13" s="44">
        <v>12026</v>
      </c>
      <c r="E13" s="45">
        <v>33</v>
      </c>
      <c r="F13" s="45">
        <v>5</v>
      </c>
      <c r="G13" s="45">
        <v>579</v>
      </c>
      <c r="H13" s="45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402</v>
      </c>
      <c r="D14" s="44">
        <v>27987</v>
      </c>
      <c r="E14" s="45">
        <v>61</v>
      </c>
      <c r="F14" s="45">
        <v>1</v>
      </c>
      <c r="G14" s="45">
        <v>316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683</v>
      </c>
      <c r="D15" s="44">
        <v>19079</v>
      </c>
      <c r="E15" s="45">
        <v>130</v>
      </c>
      <c r="F15" s="45">
        <v>0</v>
      </c>
      <c r="G15" s="45">
        <v>521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4462</v>
      </c>
      <c r="D16" s="44">
        <v>131459</v>
      </c>
      <c r="E16" s="45">
        <v>284</v>
      </c>
      <c r="F16" s="45">
        <v>6</v>
      </c>
      <c r="G16" s="44">
        <v>4078</v>
      </c>
      <c r="H16" s="45">
        <v>100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3669</v>
      </c>
      <c r="D17" s="44">
        <v>75232</v>
      </c>
      <c r="E17" s="45">
        <v>331</v>
      </c>
      <c r="F17" s="45">
        <v>6</v>
      </c>
      <c r="G17" s="44">
        <v>3262</v>
      </c>
      <c r="H17" s="45">
        <v>68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24394</v>
      </c>
      <c r="D18" s="44">
        <v>411359</v>
      </c>
      <c r="E18" s="44">
        <v>2349</v>
      </c>
      <c r="F18" s="45">
        <v>30</v>
      </c>
      <c r="G18" s="44">
        <v>21654</v>
      </c>
      <c r="H18" s="45">
        <v>391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6441</v>
      </c>
      <c r="D19" s="44">
        <v>138519</v>
      </c>
      <c r="E19" s="45">
        <v>635</v>
      </c>
      <c r="F19" s="45">
        <v>24</v>
      </c>
      <c r="G19" s="44">
        <v>5671</v>
      </c>
      <c r="H19" s="45">
        <v>135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165</v>
      </c>
      <c r="D20" s="44">
        <v>14620</v>
      </c>
      <c r="E20" s="45">
        <v>21</v>
      </c>
      <c r="F20" s="45">
        <v>1</v>
      </c>
      <c r="G20" s="45">
        <v>144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410</v>
      </c>
      <c r="D21" s="44">
        <v>11364</v>
      </c>
      <c r="E21" s="45">
        <v>5</v>
      </c>
      <c r="F21" s="45">
        <v>0</v>
      </c>
      <c r="G21" s="45">
        <v>380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760</v>
      </c>
      <c r="D22" s="44">
        <v>11863</v>
      </c>
      <c r="E22" s="45">
        <v>69</v>
      </c>
      <c r="F22" s="45">
        <v>0</v>
      </c>
      <c r="G22" s="45">
        <v>646</v>
      </c>
      <c r="H22" s="45">
        <v>45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9514</v>
      </c>
      <c r="E23" s="45">
        <v>9</v>
      </c>
      <c r="F23" s="45">
        <v>2</v>
      </c>
      <c r="G23" s="45">
        <v>223</v>
      </c>
      <c r="H23" s="45">
        <v>10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180</v>
      </c>
      <c r="D24" s="44">
        <v>10263</v>
      </c>
      <c r="E24" s="45">
        <v>7</v>
      </c>
      <c r="F24" s="45">
        <v>2</v>
      </c>
      <c r="G24" s="45">
        <v>168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303</v>
      </c>
      <c r="D25" s="44">
        <v>17873</v>
      </c>
      <c r="E25" s="45">
        <v>10</v>
      </c>
      <c r="F25" s="45">
        <v>0</v>
      </c>
      <c r="G25" s="45">
        <v>298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600</v>
      </c>
      <c r="D26" s="44">
        <v>21255</v>
      </c>
      <c r="E26" s="45">
        <v>18</v>
      </c>
      <c r="F26" s="45">
        <v>1</v>
      </c>
      <c r="G26" s="45">
        <v>572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517</v>
      </c>
      <c r="D27" s="44">
        <v>31367</v>
      </c>
      <c r="E27" s="45">
        <v>22</v>
      </c>
      <c r="F27" s="45">
        <v>1</v>
      </c>
      <c r="G27" s="45">
        <v>494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5122</v>
      </c>
      <c r="D28" s="44">
        <v>69521</v>
      </c>
      <c r="E28" s="45">
        <v>408</v>
      </c>
      <c r="F28" s="45">
        <v>16</v>
      </c>
      <c r="G28" s="44">
        <v>4633</v>
      </c>
      <c r="H28" s="45">
        <v>81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475</v>
      </c>
      <c r="D29" s="44">
        <v>11898</v>
      </c>
      <c r="E29" s="45">
        <v>76</v>
      </c>
      <c r="F29" s="45">
        <v>5</v>
      </c>
      <c r="G29" s="45">
        <v>393</v>
      </c>
      <c r="H29" s="45">
        <v>5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479</v>
      </c>
      <c r="D30" s="44">
        <v>11256</v>
      </c>
      <c r="E30" s="45">
        <v>20</v>
      </c>
      <c r="F30" s="45">
        <v>0</v>
      </c>
      <c r="G30" s="45">
        <v>451</v>
      </c>
      <c r="H30" s="45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1659</v>
      </c>
      <c r="D31" s="44">
        <v>38110</v>
      </c>
      <c r="E31" s="45">
        <v>80</v>
      </c>
      <c r="F31" s="45">
        <v>1</v>
      </c>
      <c r="G31" s="44">
        <v>1554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10166</v>
      </c>
      <c r="D32" s="44">
        <v>171268</v>
      </c>
      <c r="E32" s="45">
        <v>753</v>
      </c>
      <c r="F32" s="45">
        <v>29</v>
      </c>
      <c r="G32" s="44">
        <v>9210</v>
      </c>
      <c r="H32" s="45">
        <v>194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2602</v>
      </c>
      <c r="D33" s="44">
        <v>53104</v>
      </c>
      <c r="E33" s="45">
        <v>121</v>
      </c>
      <c r="F33" s="45">
        <v>9</v>
      </c>
      <c r="G33" s="44">
        <v>2424</v>
      </c>
      <c r="H33" s="45">
        <v>57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556</v>
      </c>
      <c r="D34" s="44">
        <v>19076</v>
      </c>
      <c r="E34" s="45">
        <v>18</v>
      </c>
      <c r="F34" s="45">
        <v>1</v>
      </c>
      <c r="G34" s="45">
        <v>529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237</v>
      </c>
      <c r="D35" s="44">
        <v>9039</v>
      </c>
      <c r="E35" s="45">
        <v>3</v>
      </c>
      <c r="F35" s="45">
        <v>0</v>
      </c>
      <c r="G35" s="45">
        <v>227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36</v>
      </c>
      <c r="D36" s="44">
        <v>5355</v>
      </c>
      <c r="E36" s="45">
        <v>13</v>
      </c>
      <c r="F36" s="45">
        <v>0</v>
      </c>
      <c r="G36" s="45">
        <v>23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5313</v>
      </c>
      <c r="E37" s="45">
        <v>0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148</v>
      </c>
      <c r="D38" s="44">
        <v>7861</v>
      </c>
      <c r="E38" s="45">
        <v>1</v>
      </c>
      <c r="F38" s="46" t="s">
        <v>335</v>
      </c>
      <c r="G38" s="45">
        <v>146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479</v>
      </c>
      <c r="D39" s="44">
        <v>19573</v>
      </c>
      <c r="E39" s="45">
        <v>12</v>
      </c>
      <c r="F39" s="45">
        <v>0</v>
      </c>
      <c r="G39" s="45">
        <v>464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195</v>
      </c>
      <c r="D40" s="44">
        <v>8960</v>
      </c>
      <c r="E40" s="45">
        <v>9</v>
      </c>
      <c r="F40" s="45">
        <v>1</v>
      </c>
      <c r="G40" s="45">
        <v>184</v>
      </c>
      <c r="H40" s="45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6786</v>
      </c>
      <c r="E41" s="45">
        <v>28</v>
      </c>
      <c r="F41" s="45">
        <v>0</v>
      </c>
      <c r="G41" s="45">
        <v>112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10106</v>
      </c>
      <c r="E42" s="45">
        <v>9</v>
      </c>
      <c r="F42" s="45">
        <v>0</v>
      </c>
      <c r="G42" s="45">
        <v>82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3973</v>
      </c>
      <c r="E43" s="45">
        <v>0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3405</v>
      </c>
      <c r="E44" s="45">
        <v>1</v>
      </c>
      <c r="F44" s="45">
        <v>0</v>
      </c>
      <c r="G44" s="45">
        <v>132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5004</v>
      </c>
      <c r="D45" s="44">
        <v>46615</v>
      </c>
      <c r="E45" s="45">
        <v>179</v>
      </c>
      <c r="F45" s="45">
        <v>12</v>
      </c>
      <c r="G45" s="44">
        <v>4734</v>
      </c>
      <c r="H45" s="45">
        <v>91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244</v>
      </c>
      <c r="D46" s="44">
        <v>5698</v>
      </c>
      <c r="E46" s="45">
        <v>2</v>
      </c>
      <c r="F46" s="45">
        <v>0</v>
      </c>
      <c r="G46" s="45">
        <v>244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236</v>
      </c>
      <c r="D47" s="44">
        <v>17306</v>
      </c>
      <c r="E47" s="45">
        <v>3</v>
      </c>
      <c r="F47" s="45">
        <v>0</v>
      </c>
      <c r="G47" s="45">
        <v>227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571</v>
      </c>
      <c r="D48" s="44">
        <v>16086</v>
      </c>
      <c r="E48" s="45">
        <v>14</v>
      </c>
      <c r="F48" s="45">
        <v>0</v>
      </c>
      <c r="G48" s="45">
        <v>549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15655</v>
      </c>
      <c r="E49" s="45">
        <v>5</v>
      </c>
      <c r="F49" s="45">
        <v>0</v>
      </c>
      <c r="G49" s="45">
        <v>151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8455</v>
      </c>
      <c r="E50" s="45">
        <v>4</v>
      </c>
      <c r="F50" s="45">
        <v>0</v>
      </c>
      <c r="G50" s="45">
        <v>340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377</v>
      </c>
      <c r="D51" s="44">
        <v>17562</v>
      </c>
      <c r="E51" s="45">
        <v>7</v>
      </c>
      <c r="F51" s="45">
        <v>0</v>
      </c>
      <c r="G51" s="45">
        <v>370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2364</v>
      </c>
      <c r="D52" s="44">
        <v>36499</v>
      </c>
      <c r="E52" s="45">
        <v>150</v>
      </c>
      <c r="F52" s="45">
        <v>8</v>
      </c>
      <c r="G52" s="44">
        <v>2173</v>
      </c>
      <c r="H52" s="45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78847</v>
      </c>
      <c r="D54" s="44">
        <v>1657103</v>
      </c>
      <c r="E54" s="44">
        <v>6125</v>
      </c>
      <c r="F54" s="45">
        <v>165</v>
      </c>
      <c r="G54" s="44">
        <v>71174</v>
      </c>
      <c r="H54" s="44">
        <v>1511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2020-09-23T10:41:21Z</dcterms:modified>
</cp:coreProperties>
</file>