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0B80A3F-5221-4512-9AAF-CE232A0B31B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<sst xmlns="http://schemas.openxmlformats.org/spreadsheetml/2006/main" count="21070" uniqueCount="342">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</sst>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63"/>
  <sheetViews>
    <sheetView zoomScaleNormal="100" workbookViewId="0">
      <pane xSplit="1" ySplit="1" topLeftCell="B855" activePane="bottomRight" state="frozen"/>
      <selection activeCell="A12128" sqref="A12128"/>
      <selection pane="topRight" activeCell="A12128" sqref="A12128"/>
      <selection pane="bottomLeft" activeCell="A12128" sqref="A12128"/>
      <selection pane="bottomRight" activeCell="A12128" sqref="A1212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127"/>
  <sheetViews>
    <sheetView workbookViewId="0">
      <pane xSplit="1" ySplit="1" topLeftCell="B12124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128" sqref="A1212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44166</v>
      </c>
      <c r="B3" s="7" t="s">
        <v>6</v>
      </c>
      <c r="C3" s="7">
        <f>IF(C13="", "", C13)</f>
        <v>147155</v>
      </c>
      <c r="D3" s="7">
        <f>IF(B13="", "", B13)</f>
        <v>3212877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20900</v>
      </c>
      <c r="I3" s="7" t="str">
        <f>IF(I13="", "", I13)</f>
        <v/>
      </c>
      <c r="J3" s="7">
        <f t="shared" ref="J3:L3" si="1">IF(J13="", "", J13)</f>
        <v>493</v>
      </c>
      <c r="K3" s="7" t="str">
        <f t="shared" si="1"/>
        <v/>
      </c>
      <c r="L3" s="7" t="str">
        <f t="shared" si="1"/>
        <v/>
      </c>
      <c r="M3" s="7">
        <f>IF(N13="", "", N13)</f>
        <v>124088</v>
      </c>
      <c r="N3" s="7">
        <f>IF(O13="", "", O13)</f>
        <v>2138</v>
      </c>
    </row>
    <row r="4" spans="1:15" x14ac:dyDescent="0.55000000000000004">
      <c r="A4" s="6">
        <f t="shared" ref="A4:A5" si="2">DATE($B$9, $C$9, $D$9)</f>
        <v>44166</v>
      </c>
      <c r="B4" s="7" t="s">
        <v>7</v>
      </c>
      <c r="C4" s="7">
        <f t="shared" ref="C4:C5" si="3">IF(C14="", "", C14)</f>
        <v>1524</v>
      </c>
      <c r="D4" s="7">
        <f t="shared" ref="D4:D5" si="4">IF(B14="", "", B14)</f>
        <v>332210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156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1367</v>
      </c>
      <c r="N4" s="7">
        <f t="shared" si="8"/>
        <v>1</v>
      </c>
    </row>
    <row r="5" spans="1:15" x14ac:dyDescent="0.55000000000000004">
      <c r="A5" s="6">
        <f t="shared" si="2"/>
        <v>44166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12</v>
      </c>
      <c r="D9" s="9">
        <v>1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3212877</v>
      </c>
      <c r="C13" s="9">
        <v>147155</v>
      </c>
      <c r="D13" s="8"/>
      <c r="E13" s="8"/>
      <c r="F13" s="8"/>
      <c r="G13" s="8"/>
      <c r="H13" s="9">
        <v>20900</v>
      </c>
      <c r="I13" s="8"/>
      <c r="J13" s="9">
        <v>493</v>
      </c>
      <c r="K13" s="8"/>
      <c r="L13" s="8"/>
      <c r="M13" s="31">
        <f>F13</f>
        <v>0</v>
      </c>
      <c r="N13" s="9">
        <v>124088</v>
      </c>
      <c r="O13" s="9">
        <v>2138</v>
      </c>
    </row>
    <row r="14" spans="1:15" x14ac:dyDescent="0.55000000000000004">
      <c r="A14" s="7" t="s">
        <v>64</v>
      </c>
      <c r="B14" s="9">
        <v>332210</v>
      </c>
      <c r="C14" s="9">
        <v>1524</v>
      </c>
      <c r="D14" s="8"/>
      <c r="E14" s="8"/>
      <c r="F14" s="8"/>
      <c r="G14" s="8"/>
      <c r="H14" s="9">
        <v>156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1367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3545916</v>
      </c>
      <c r="C16" s="7">
        <f t="shared" ref="C16:O16" si="13">SUM(C13:C15)</f>
        <v>148694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21056</v>
      </c>
      <c r="I16" s="7">
        <f t="shared" si="13"/>
        <v>0</v>
      </c>
      <c r="J16" s="7">
        <f t="shared" si="13"/>
        <v>493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125470</v>
      </c>
      <c r="O16" s="7">
        <f t="shared" si="13"/>
        <v>2139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30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44165</v>
      </c>
      <c r="C5" s="28" t="s">
        <v>17</v>
      </c>
      <c r="D5" s="39">
        <f>IFERROR(INT(TRIM(SUBSTITUTE(VLOOKUP($A5&amp;"*",各都道府県の状況!$A:$I,D$3,FALSE), "※5", ""))), "")</f>
        <v>8718</v>
      </c>
      <c r="E5" s="39">
        <f>IFERROR(INT(TRIM(SUBSTITUTE(VLOOKUP($A5&amp;"*",各都道府県の状況!$A:$I,E$3,FALSE), "※5", ""))), "")</f>
        <v>150003</v>
      </c>
      <c r="F5" s="39">
        <f>IFERROR(INT(TRIM(SUBSTITUTE(VLOOKUP($A5&amp;"*",各都道府県の状況!$A:$I,F$3,FALSE), "※5", ""))), "")</f>
        <v>6206</v>
      </c>
      <c r="G5" s="39">
        <f>IFERROR(INT(TRIM(SUBSTITUTE(VLOOKUP($A5&amp;"*",各都道府県の状況!$A:$I,G$3,FALSE), "※5", ""))), "")</f>
        <v>189</v>
      </c>
      <c r="H5" s="39">
        <f>IFERROR(INT(TRIM(SUBSTITUTE(VLOOKUP($A5&amp;"*",各都道府県の状況!$A:$I,H$3,FALSE), "※5", ""))), "")</f>
        <v>2425</v>
      </c>
      <c r="I5" s="39">
        <f>IFERROR(INT(TRIM(SUBSTITUTE(VLOOKUP($A5&amp;"*",各都道府県の状況!$A:$I,I$3,FALSE), "※5", ""))), "")</f>
        <v>27</v>
      </c>
      <c r="J5" s="5"/>
    </row>
    <row r="6" spans="1:10" x14ac:dyDescent="0.55000000000000004">
      <c r="A6" s="24" t="s">
        <v>231</v>
      </c>
      <c r="B6" s="27">
        <f t="shared" si="0"/>
        <v>44165</v>
      </c>
      <c r="C6" s="19" t="s">
        <v>18</v>
      </c>
      <c r="D6" s="39">
        <f>IFERROR(INT(TRIM(SUBSTITUTE(VLOOKUP($A6&amp;"*",各都道府県の状況!$A:$I,D$3,FALSE), "※5", ""))), "")</f>
        <v>295</v>
      </c>
      <c r="E6" s="39">
        <f>IFERROR(INT(TRIM(SUBSTITUTE(VLOOKUP($A6&amp;"*",各都道府県の状況!$A:$I,E$3,FALSE), "※5", ""))), "")</f>
        <v>6697</v>
      </c>
      <c r="F6" s="39">
        <f>IFERROR(INT(TRIM(SUBSTITUTE(VLOOKUP($A6&amp;"*",各都道府県の状況!$A:$I,F$3,FALSE), "※5", ""))), "")</f>
        <v>267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22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44165</v>
      </c>
      <c r="C7" s="19" t="s">
        <v>19</v>
      </c>
      <c r="D7" s="39">
        <f>IFERROR(INT(TRIM(SUBSTITUTE(VLOOKUP($A7&amp;"*",各都道府県の状況!$A:$I,D$3,FALSE), "※5", ""))), "")</f>
        <v>194</v>
      </c>
      <c r="E7" s="39">
        <f>IFERROR(INT(TRIM(SUBSTITUTE(VLOOKUP($A7&amp;"*",各都道府県の状況!$A:$I,E$3,FALSE), "※5", ""))), "")</f>
        <v>9451</v>
      </c>
      <c r="F7" s="39">
        <f>IFERROR(INT(TRIM(SUBSTITUTE(VLOOKUP($A7&amp;"*",各都道府県の状況!$A:$I,F$3,FALSE), "※5", ""))), "")</f>
        <v>98</v>
      </c>
      <c r="G7" s="39">
        <f>IFERROR(INT(TRIM(SUBSTITUTE(VLOOKUP($A7&amp;"*",各都道府県の状況!$A:$I,G$3,FALSE), "※5", ""))), "")</f>
        <v>3</v>
      </c>
      <c r="H7" s="39">
        <f>IFERROR(INT(TRIM(SUBSTITUTE(VLOOKUP($A7&amp;"*",各都道府県の状況!$A:$I,H$3,FALSE), "※5", ""))), "")</f>
        <v>93</v>
      </c>
      <c r="I7" s="39">
        <f>IFERROR(INT(TRIM(SUBSTITUTE(VLOOKUP($A7&amp;"*",各都道府県の状況!$A:$I,I$3,FALSE), "※5", ""))), "")</f>
        <v>2</v>
      </c>
    </row>
    <row r="8" spans="1:10" x14ac:dyDescent="0.55000000000000004">
      <c r="A8" s="24" t="s">
        <v>232</v>
      </c>
      <c r="B8" s="27">
        <f t="shared" si="0"/>
        <v>44165</v>
      </c>
      <c r="C8" s="19" t="s">
        <v>20</v>
      </c>
      <c r="D8" s="39">
        <f>IFERROR(INT(TRIM(SUBSTITUTE(VLOOKUP($A8&amp;"*",各都道府県の状況!$A:$I,D$3,FALSE), "※5", ""))), "")</f>
        <v>1202</v>
      </c>
      <c r="E8" s="39">
        <f>IFERROR(INT(TRIM(SUBSTITUTE(VLOOKUP($A8&amp;"*",各都道府県の状況!$A:$I,E$3,FALSE), "※5", ""))), "")</f>
        <v>18866</v>
      </c>
      <c r="F8" s="39">
        <f>IFERROR(INT(TRIM(SUBSTITUTE(VLOOKUP($A8&amp;"*",各都道府県の状況!$A:$I,F$3,FALSE), "※5", ""))), "")</f>
        <v>1034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158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44165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3668</v>
      </c>
      <c r="F9" s="39">
        <f>IFERROR(INT(TRIM(SUBSTITUTE(VLOOKUP($A9&amp;"*",各都道府県の状況!$A:$I,F$3,FALSE), "※5", ""))), "")</f>
        <v>75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44165</v>
      </c>
      <c r="C10" s="19" t="s">
        <v>22</v>
      </c>
      <c r="D10" s="39">
        <f>IFERROR(INT(TRIM(SUBSTITUTE(VLOOKUP($A10&amp;"*",各都道府県の状況!$A:$I,D$3,FALSE), "※5", ""))), "")</f>
        <v>135</v>
      </c>
      <c r="E10" s="39">
        <f>IFERROR(INT(TRIM(SUBSTITUTE(VLOOKUP($A10&amp;"*",各都道府県の状況!$A:$I,E$3,FALSE), "※5", ""))), "")</f>
        <v>7530</v>
      </c>
      <c r="F10" s="39">
        <f>IFERROR(INT(TRIM(SUBSTITUTE(VLOOKUP($A10&amp;"*",各都道府県の状況!$A:$I,F$3,FALSE), "※5", ""))), "")</f>
        <v>101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33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44165</v>
      </c>
      <c r="C11" s="19" t="s">
        <v>62</v>
      </c>
      <c r="D11" s="39">
        <f>IFERROR(INT(TRIM(SUBSTITUTE(VLOOKUP($A11&amp;"*",各都道府県の状況!$A:$I,D$3,FALSE), "※5", ""))), "")</f>
        <v>501</v>
      </c>
      <c r="E11" s="39">
        <f>IFERROR(INT(TRIM(SUBSTITUTE(VLOOKUP($A11&amp;"*",各都道府県の状況!$A:$I,E$3,FALSE), "※5", ""))), "")</f>
        <v>40014</v>
      </c>
      <c r="F11" s="39">
        <f>IFERROR(INT(TRIM(SUBSTITUTE(VLOOKUP($A11&amp;"*",各都道府県の状況!$A:$I,F$3,FALSE), "※5", ""))), "")</f>
        <v>441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54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44165</v>
      </c>
      <c r="C12" s="19" t="s">
        <v>23</v>
      </c>
      <c r="D12" s="39">
        <f>IFERROR(INT(TRIM(SUBSTITUTE(VLOOKUP($A12&amp;"*",各都道府県の状況!$A:$I,D$3,FALSE), "※5", ""))), "")</f>
        <v>1561</v>
      </c>
      <c r="E12" s="39">
        <f>IFERROR(INT(TRIM(SUBSTITUTE(VLOOKUP($A12&amp;"*",各都道府県の状況!$A:$I,E$3,FALSE), "※5", ""))), "")</f>
        <v>16741</v>
      </c>
      <c r="F12" s="39">
        <f>IFERROR(INT(TRIM(SUBSTITUTE(VLOOKUP($A12&amp;"*",各都道府県の状況!$A:$I,F$3,FALSE), "※5", ""))), "")</f>
        <v>1181</v>
      </c>
      <c r="G12" s="39">
        <f>IFERROR(INT(TRIM(SUBSTITUTE(VLOOKUP($A12&amp;"*",各都道府県の状況!$A:$I,G$3,FALSE), "※5", ""))), "")</f>
        <v>21</v>
      </c>
      <c r="H12" s="39">
        <f>IFERROR(INT(TRIM(SUBSTITUTE(VLOOKUP($A12&amp;"*",各都道府県の状況!$A:$I,H$3,FALSE), "※5", ""))), "")</f>
        <v>359</v>
      </c>
      <c r="I12" s="39">
        <f>IFERROR(INT(TRIM(SUBSTITUTE(VLOOKUP($A12&amp;"*",各都道府県の状況!$A:$I,I$3,FALSE), "※5", ""))), "")</f>
        <v>12</v>
      </c>
    </row>
    <row r="13" spans="1:10" x14ac:dyDescent="0.55000000000000004">
      <c r="A13" s="24" t="s">
        <v>237</v>
      </c>
      <c r="B13" s="27">
        <f t="shared" si="0"/>
        <v>44165</v>
      </c>
      <c r="C13" s="19" t="s">
        <v>24</v>
      </c>
      <c r="D13" s="39">
        <f>IFERROR(INT(TRIM(SUBSTITUTE(VLOOKUP($A13&amp;"*",各都道府県の状況!$A:$I,D$3,FALSE), "※5", ""))), "")</f>
        <v>638</v>
      </c>
      <c r="E13" s="39">
        <f>IFERROR(INT(TRIM(SUBSTITUTE(VLOOKUP($A13&amp;"*",各都道府県の状況!$A:$I,E$3,FALSE), "※5", ""))), "")</f>
        <v>54416</v>
      </c>
      <c r="F13" s="39">
        <f>IFERROR(INT(TRIM(SUBSTITUTE(VLOOKUP($A13&amp;"*",各都道府県の状況!$A:$I,F$3,FALSE), "※5", ""))), "")</f>
        <v>535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103</v>
      </c>
      <c r="I13" s="39">
        <f>IFERROR(INT(TRIM(SUBSTITUTE(VLOOKUP($A13&amp;"*",各都道府県の状況!$A:$I,I$3,FALSE), "※5", ""))), "")</f>
        <v>7</v>
      </c>
    </row>
    <row r="14" spans="1:10" x14ac:dyDescent="0.55000000000000004">
      <c r="A14" s="24" t="s">
        <v>238</v>
      </c>
      <c r="B14" s="27">
        <f t="shared" si="0"/>
        <v>44165</v>
      </c>
      <c r="C14" s="19" t="s">
        <v>25</v>
      </c>
      <c r="D14" s="39">
        <f>IFERROR(INT(TRIM(SUBSTITUTE(VLOOKUP($A14&amp;"*",各都道府県の状況!$A:$I,D$3,FALSE), "※5", ""))), "")</f>
        <v>1207</v>
      </c>
      <c r="E14" s="39">
        <f>IFERROR(INT(TRIM(SUBSTITUTE(VLOOKUP($A14&amp;"*",各都道府県の状況!$A:$I,E$3,FALSE), "※5", ""))), "")</f>
        <v>35606</v>
      </c>
      <c r="F14" s="39">
        <f>IFERROR(INT(TRIM(SUBSTITUTE(VLOOKUP($A14&amp;"*",各都道府県の状況!$A:$I,F$3,FALSE), "※5", ""))), "")</f>
        <v>988</v>
      </c>
      <c r="G14" s="39">
        <f>IFERROR(INT(TRIM(SUBSTITUTE(VLOOKUP($A14&amp;"*",各都道府県の状況!$A:$I,G$3,FALSE), "※5", ""))), "")</f>
        <v>21</v>
      </c>
      <c r="H14" s="39">
        <f>IFERROR(INT(TRIM(SUBSTITUTE(VLOOKUP($A14&amp;"*",各都道府県の状況!$A:$I,H$3,FALSE), "※5", ""))), "")</f>
        <v>186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44165</v>
      </c>
      <c r="C15" s="19" t="s">
        <v>26</v>
      </c>
      <c r="D15" s="39">
        <f>IFERROR(INT(TRIM(SUBSTITUTE(VLOOKUP($A15&amp;"*",各都道府県の状況!$A:$I,D$3,FALSE), "※5", ""))), "")</f>
        <v>8427</v>
      </c>
      <c r="E15" s="39">
        <f>IFERROR(INT(TRIM(SUBSTITUTE(VLOOKUP($A15&amp;"*",各都道府県の状況!$A:$I,E$3,FALSE), "※5", ""))), "")</f>
        <v>235202</v>
      </c>
      <c r="F15" s="39">
        <f>IFERROR(INT(TRIM(SUBSTITUTE(VLOOKUP($A15&amp;"*",各都道府県の状況!$A:$I,F$3,FALSE), "※5", ""))), "")</f>
        <v>7122</v>
      </c>
      <c r="G15" s="39">
        <f>IFERROR(INT(TRIM(SUBSTITUTE(VLOOKUP($A15&amp;"*",各都道府県の状況!$A:$I,G$3,FALSE), "※5", ""))), "")</f>
        <v>139</v>
      </c>
      <c r="H15" s="39">
        <f>IFERROR(INT(TRIM(SUBSTITUTE(VLOOKUP($A15&amp;"*",各都道府県の状況!$A:$I,H$3,FALSE), "※5", ""))), "")</f>
        <v>1166</v>
      </c>
      <c r="I15" s="39">
        <f>IFERROR(INT(TRIM(SUBSTITUTE(VLOOKUP($A15&amp;"*",各都道府県の状況!$A:$I,I$3,FALSE), "※5", ""))), "")</f>
        <v>31</v>
      </c>
    </row>
    <row r="16" spans="1:10" x14ac:dyDescent="0.55000000000000004">
      <c r="A16" s="24" t="s">
        <v>240</v>
      </c>
      <c r="B16" s="27">
        <f t="shared" si="0"/>
        <v>44165</v>
      </c>
      <c r="C16" s="19" t="s">
        <v>27</v>
      </c>
      <c r="D16" s="39">
        <f>IFERROR(INT(TRIM(SUBSTITUTE(VLOOKUP($A16&amp;"*",各都道府県の状況!$A:$I,D$3,FALSE), "※5", ""))), "")</f>
        <v>7008</v>
      </c>
      <c r="E16" s="39">
        <f>IFERROR(INT(TRIM(SUBSTITUTE(VLOOKUP($A16&amp;"*",各都道府県の状況!$A:$I,E$3,FALSE), "※5", ""))), "")</f>
        <v>163547</v>
      </c>
      <c r="F16" s="39">
        <f>IFERROR(INT(TRIM(SUBSTITUTE(VLOOKUP($A16&amp;"*",各都道府県の状況!$A:$I,F$3,FALSE), "※5", ""))), "")</f>
        <v>6037</v>
      </c>
      <c r="G16" s="39">
        <f>IFERROR(INT(TRIM(SUBSTITUTE(VLOOKUP($A16&amp;"*",各都道府県の状況!$A:$I,G$3,FALSE), "※5", ""))), "")</f>
        <v>87</v>
      </c>
      <c r="H16" s="39">
        <f>IFERROR(INT(TRIM(SUBSTITUTE(VLOOKUP($A16&amp;"*",各都道府県の状況!$A:$I,H$3,FALSE), "※5", ""))), "")</f>
        <v>884</v>
      </c>
      <c r="I16" s="39">
        <f>IFERROR(INT(TRIM(SUBSTITUTE(VLOOKUP($A16&amp;"*",各都道府県の状況!$A:$I,I$3,FALSE), "※5", ""))), "")</f>
        <v>11</v>
      </c>
    </row>
    <row r="17" spans="1:9" x14ac:dyDescent="0.55000000000000004">
      <c r="A17" s="24" t="s">
        <v>241</v>
      </c>
      <c r="B17" s="27">
        <f t="shared" si="0"/>
        <v>44165</v>
      </c>
      <c r="C17" s="19" t="s">
        <v>28</v>
      </c>
      <c r="D17" s="39">
        <f>IFERROR(INT(TRIM(SUBSTITUTE(VLOOKUP($A17&amp;"*",各都道府県の状況!$A:$I,D$3,FALSE), "※5", ""))), "")</f>
        <v>40939</v>
      </c>
      <c r="E17" s="39">
        <f>IFERROR(INT(TRIM(SUBSTITUTE(VLOOKUP($A17&amp;"*",各都道府県の状況!$A:$I,E$3,FALSE), "※5", ""))), "")</f>
        <v>760947</v>
      </c>
      <c r="F17" s="39">
        <f>IFERROR(INT(TRIM(SUBSTITUTE(VLOOKUP($A17&amp;"*",各都道府県の状況!$A:$I,F$3,FALSE), "※5", ""))), "")</f>
        <v>36413</v>
      </c>
      <c r="G17" s="39">
        <f>IFERROR(INT(TRIM(SUBSTITUTE(VLOOKUP($A17&amp;"*",各都道府県の状況!$A:$I,G$3,FALSE), "※5", ""))), "")</f>
        <v>489</v>
      </c>
      <c r="H17" s="39">
        <f>IFERROR(INT(TRIM(SUBSTITUTE(VLOOKUP($A17&amp;"*",各都道府県の状況!$A:$I,H$3,FALSE), "※5", ""))), "")</f>
        <v>4037</v>
      </c>
      <c r="I17" s="39">
        <f>IFERROR(INT(TRIM(SUBSTITUTE(VLOOKUP($A17&amp;"*",各都道府県の状況!$A:$I,I$3,FALSE), "※5", ""))), "")</f>
        <v>70</v>
      </c>
    </row>
    <row r="18" spans="1:9" x14ac:dyDescent="0.55000000000000004">
      <c r="A18" s="24" t="s">
        <v>242</v>
      </c>
      <c r="B18" s="27">
        <f t="shared" si="0"/>
        <v>44165</v>
      </c>
      <c r="C18" s="19" t="s">
        <v>29</v>
      </c>
      <c r="D18" s="39">
        <f>IFERROR(INT(TRIM(SUBSTITUTE(VLOOKUP($A18&amp;"*",各都道府県の状況!$A:$I,D$3,FALSE), "※5", ""))), "")</f>
        <v>12559</v>
      </c>
      <c r="E18" s="39">
        <f>IFERROR(INT(TRIM(SUBSTITUTE(VLOOKUP($A18&amp;"*",各都道府県の状況!$A:$I,E$3,FALSE), "※5", ""))), "")</f>
        <v>254992</v>
      </c>
      <c r="F18" s="39">
        <f>IFERROR(INT(TRIM(SUBSTITUTE(VLOOKUP($A18&amp;"*",各都道府県の状況!$A:$I,F$3,FALSE), "※5", ""))), "")</f>
        <v>11011</v>
      </c>
      <c r="G18" s="39">
        <f>IFERROR(INT(TRIM(SUBSTITUTE(VLOOKUP($A18&amp;"*",各都道府県の状況!$A:$I,G$3,FALSE), "※5", ""))), "")</f>
        <v>195</v>
      </c>
      <c r="H18" s="39">
        <f>IFERROR(INT(TRIM(SUBSTITUTE(VLOOKUP($A18&amp;"*",各都道府県の状況!$A:$I,H$3,FALSE), "※5", ""))), "")</f>
        <v>1353</v>
      </c>
      <c r="I18" s="39">
        <f>IFERROR(INT(TRIM(SUBSTITUTE(VLOOKUP($A18&amp;"*",各都道府県の状況!$A:$I,I$3,FALSE), "※5", ""))), "")</f>
        <v>58</v>
      </c>
    </row>
    <row r="19" spans="1:9" x14ac:dyDescent="0.55000000000000004">
      <c r="A19" s="24" t="s">
        <v>243</v>
      </c>
      <c r="B19" s="27">
        <f t="shared" si="0"/>
        <v>44165</v>
      </c>
      <c r="C19" s="19" t="s">
        <v>61</v>
      </c>
      <c r="D19" s="39">
        <f>IFERROR(INT(TRIM(SUBSTITUTE(VLOOKUP($A19&amp;"*",各都道府県の状況!$A:$I,D$3,FALSE), "※5", ""))), "")</f>
        <v>331</v>
      </c>
      <c r="E19" s="39">
        <f>IFERROR(INT(TRIM(SUBSTITUTE(VLOOKUP($A19&amp;"*",各都道府県の状況!$A:$I,E$3,FALSE), "※5", ""))), "")</f>
        <v>22272</v>
      </c>
      <c r="F19" s="39">
        <f>IFERROR(INT(TRIM(SUBSTITUTE(VLOOKUP($A19&amp;"*",各都道府県の状況!$A:$I,F$3,FALSE), "※5", ""))), "")</f>
        <v>234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97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44165</v>
      </c>
      <c r="C20" s="19" t="s">
        <v>30</v>
      </c>
      <c r="D20" s="39">
        <f>IFERROR(INT(TRIM(SUBSTITUTE(VLOOKUP($A20&amp;"*",各都道府県の状況!$A:$I,D$3,FALSE), "※5", ""))), "")</f>
        <v>459</v>
      </c>
      <c r="E20" s="39">
        <f>IFERROR(INT(TRIM(SUBSTITUTE(VLOOKUP($A20&amp;"*",各都道府県の状況!$A:$I,E$3,FALSE), "※5", ""))), "")</f>
        <v>17114</v>
      </c>
      <c r="F20" s="39">
        <f>IFERROR(INT(TRIM(SUBSTITUTE(VLOOKUP($A20&amp;"*",各都道府県の状況!$A:$I,F$3,FALSE), "※5", ""))), "")</f>
        <v>412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44165</v>
      </c>
      <c r="C21" s="19" t="s">
        <v>31</v>
      </c>
      <c r="D21" s="39">
        <f>IFERROR(INT(TRIM(SUBSTITUTE(VLOOKUP($A21&amp;"*",各都道府県の状況!$A:$I,D$3,FALSE), "※5", ""))), "")</f>
        <v>853</v>
      </c>
      <c r="E21" s="39">
        <f>IFERROR(INT(TRIM(SUBSTITUTE(VLOOKUP($A21&amp;"*",各都道府県の状況!$A:$I,E$3,FALSE), "※5", ""))), "")</f>
        <v>21967</v>
      </c>
      <c r="F21" s="39">
        <f>IFERROR(INT(TRIM(SUBSTITUTE(VLOOKUP($A21&amp;"*",各都道府県の状況!$A:$I,F$3,FALSE), "※5", ""))), "")</f>
        <v>783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44165</v>
      </c>
      <c r="C22" s="19" t="s">
        <v>32</v>
      </c>
      <c r="D22" s="39">
        <f>IFERROR(INT(TRIM(SUBSTITUTE(VLOOKUP($A22&amp;"*",各都道府県の状況!$A:$I,D$3,FALSE), "※5", ""))), "")</f>
        <v>316</v>
      </c>
      <c r="E22" s="39">
        <f>IFERROR(INT(TRIM(SUBSTITUTE(VLOOKUP($A22&amp;"*",各都道府県の状況!$A:$I,E$3,FALSE), "※5", ""))), "")</f>
        <v>14684</v>
      </c>
      <c r="F22" s="39">
        <f>IFERROR(INT(TRIM(SUBSTITUTE(VLOOKUP($A22&amp;"*",各都道府県の状況!$A:$I,F$3,FALSE), "※5", ""))), "")</f>
        <v>283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44165</v>
      </c>
      <c r="C23" s="19" t="s">
        <v>33</v>
      </c>
      <c r="D23" s="39">
        <f>IFERROR(INT(TRIM(SUBSTITUTE(VLOOKUP($A23&amp;"*",各都道府県の状況!$A:$I,D$3,FALSE), "※5", ""))), "")</f>
        <v>338</v>
      </c>
      <c r="E23" s="39">
        <f>IFERROR(INT(TRIM(SUBSTITUTE(VLOOKUP($A23&amp;"*",各都道府県の状況!$A:$I,E$3,FALSE), "※5", ""))), "")</f>
        <v>13556</v>
      </c>
      <c r="F23" s="39">
        <f>IFERROR(INT(TRIM(SUBSTITUTE(VLOOKUP($A23&amp;"*",各都道府県の状況!$A:$I,F$3,FALSE), "※5", ""))), "")</f>
        <v>294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44165</v>
      </c>
      <c r="C24" s="19" t="s">
        <v>34</v>
      </c>
      <c r="D24" s="39">
        <f>IFERROR(INT(TRIM(SUBSTITUTE(VLOOKUP($A24&amp;"*",各都道府県の状況!$A:$I,D$3,FALSE), "※5", ""))), "")</f>
        <v>718</v>
      </c>
      <c r="E24" s="39">
        <f>IFERROR(INT(TRIM(SUBSTITUTE(VLOOKUP($A24&amp;"*",各都道府県の状況!$A:$I,E$3,FALSE), "※5", ""))), "")</f>
        <v>31328</v>
      </c>
      <c r="F24" s="39">
        <f>IFERROR(INT(TRIM(SUBSTITUTE(VLOOKUP($A24&amp;"*",各都道府県の状況!$A:$I,F$3,FALSE), "※5", ""))), "")</f>
        <v>587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44165</v>
      </c>
      <c r="C25" s="19" t="s">
        <v>35</v>
      </c>
      <c r="D25" s="39">
        <f>IFERROR(INT(TRIM(SUBSTITUTE(VLOOKUP($A25&amp;"*",各都道府県の状況!$A:$I,D$3,FALSE), "※5", ""))), "")</f>
        <v>1072</v>
      </c>
      <c r="E25" s="39">
        <f>IFERROR(INT(TRIM(SUBSTITUTE(VLOOKUP($A25&amp;"*",各都道府県の状況!$A:$I,E$3,FALSE), "※5", ""))), "")</f>
        <v>33776</v>
      </c>
      <c r="F25" s="39">
        <f>IFERROR(INT(TRIM(SUBSTITUTE(VLOOKUP($A25&amp;"*",各都道府県の状況!$A:$I,F$3,FALSE), "※5", ""))), "")</f>
        <v>879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179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44165</v>
      </c>
      <c r="C26" s="19" t="s">
        <v>36</v>
      </c>
      <c r="D26" s="39">
        <f>IFERROR(INT(TRIM(SUBSTITUTE(VLOOKUP($A26&amp;"*",各都道府県の状況!$A:$I,D$3,FALSE), "※5", ""))), "")</f>
        <v>1620</v>
      </c>
      <c r="E26" s="39">
        <f>IFERROR(INT(TRIM(SUBSTITUTE(VLOOKUP($A26&amp;"*",各都道府県の状況!$A:$I,E$3,FALSE), "※5", ""))), "")</f>
        <v>56892</v>
      </c>
      <c r="F26" s="39">
        <f>IFERROR(INT(TRIM(SUBSTITUTE(VLOOKUP($A26&amp;"*",各都道府県の状況!$A:$I,F$3,FALSE), "※5", ""))), "")</f>
        <v>1042</v>
      </c>
      <c r="G26" s="39">
        <f>IFERROR(INT(TRIM(SUBSTITUTE(VLOOKUP($A26&amp;"*",各都道府県の状況!$A:$I,G$3,FALSE), "※5", ""))), "")</f>
        <v>11</v>
      </c>
      <c r="H26" s="39">
        <f>IFERROR(INT(TRIM(SUBSTITUTE(VLOOKUP($A26&amp;"*",各都道府県の状況!$A:$I,H$3,FALSE), "※5", ""))), "")</f>
        <v>567</v>
      </c>
      <c r="I26" s="39">
        <f>IFERROR(INT(TRIM(SUBSTITUTE(VLOOKUP($A26&amp;"*",各都道府県の状況!$A:$I,I$3,FALSE), "※5", ""))), "")</f>
        <v>7</v>
      </c>
    </row>
    <row r="27" spans="1:9" x14ac:dyDescent="0.55000000000000004">
      <c r="A27" s="24" t="s">
        <v>251</v>
      </c>
      <c r="B27" s="27">
        <f t="shared" si="0"/>
        <v>44165</v>
      </c>
      <c r="C27" s="19" t="s">
        <v>37</v>
      </c>
      <c r="D27" s="39">
        <f>IFERROR(INT(TRIM(SUBSTITUTE(VLOOKUP($A27&amp;"*",各都道府県の状況!$A:$I,D$3,FALSE), "※5", ""))), "")</f>
        <v>10112</v>
      </c>
      <c r="E27" s="39">
        <f>IFERROR(INT(TRIM(SUBSTITUTE(VLOOKUP($A27&amp;"*",各都道府県の状況!$A:$I,E$3,FALSE), "※5", ""))), "")</f>
        <v>135512</v>
      </c>
      <c r="F27" s="39">
        <f>IFERROR(INT(TRIM(SUBSTITUTE(VLOOKUP($A27&amp;"*",各都道府県の状況!$A:$I,F$3,FALSE), "※5", ""))), "")</f>
        <v>8307</v>
      </c>
      <c r="G27" s="39">
        <f>IFERROR(INT(TRIM(SUBSTITUTE(VLOOKUP($A27&amp;"*",各都道府県の状況!$A:$I,G$3,FALSE), "※5", ""))), "")</f>
        <v>119</v>
      </c>
      <c r="H27" s="39">
        <f>IFERROR(INT(TRIM(SUBSTITUTE(VLOOKUP($A27&amp;"*",各都道府県の状況!$A:$I,H$3,FALSE), "※5", ""))), "")</f>
        <v>1686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44165</v>
      </c>
      <c r="C28" s="28" t="s">
        <v>38</v>
      </c>
      <c r="D28" s="39">
        <f>IFERROR(INT(TRIM(SUBSTITUTE(VLOOKUP($A28&amp;"*",各都道府県の状況!$A:$I,D$3,FALSE), "※5", ""))), "")</f>
        <v>858</v>
      </c>
      <c r="E28" s="39">
        <f>IFERROR(INT(TRIM(SUBSTITUTE(VLOOKUP($A28&amp;"*",各都道府県の状況!$A:$I,E$3,FALSE), "※5", ""))), "")</f>
        <v>19848</v>
      </c>
      <c r="F28" s="39">
        <f>IFERROR(INT(TRIM(SUBSTITUTE(VLOOKUP($A28&amp;"*",各都道府県の状況!$A:$I,F$3,FALSE), "※5", ""))), "")</f>
        <v>638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213</v>
      </c>
      <c r="I28" s="39">
        <f>IFERROR(INT(TRIM(SUBSTITUTE(VLOOKUP($A28&amp;"*",各都道府県の状況!$A:$I,I$3,FALSE), "※5", ""))), "")</f>
        <v>7</v>
      </c>
    </row>
    <row r="29" spans="1:9" x14ac:dyDescent="0.55000000000000004">
      <c r="A29" s="24" t="s">
        <v>253</v>
      </c>
      <c r="B29" s="27">
        <f t="shared" si="0"/>
        <v>44165</v>
      </c>
      <c r="C29" s="19" t="s">
        <v>39</v>
      </c>
      <c r="D29" s="39">
        <f>IFERROR(INT(TRIM(SUBSTITUTE(VLOOKUP($A29&amp;"*",各都道府県の状況!$A:$I,D$3,FALSE), "※5", ""))), "")</f>
        <v>783</v>
      </c>
      <c r="E29" s="39">
        <f>IFERROR(INT(TRIM(SUBSTITUTE(VLOOKUP($A29&amp;"*",各都道府県の状況!$A:$I,E$3,FALSE), "※5", ""))), "")</f>
        <v>27762</v>
      </c>
      <c r="F29" s="39">
        <f>IFERROR(INT(TRIM(SUBSTITUTE(VLOOKUP($A29&amp;"*",各都道府県の状況!$A:$I,F$3,FALSE), "※5", ""))), "")</f>
        <v>698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76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44165</v>
      </c>
      <c r="C30" s="19" t="s">
        <v>40</v>
      </c>
      <c r="D30" s="39">
        <f>IFERROR(INT(TRIM(SUBSTITUTE(VLOOKUP($A30&amp;"*",各都道府県の状況!$A:$I,D$3,FALSE), "※5", ""))), "")</f>
        <v>2663</v>
      </c>
      <c r="E30" s="39">
        <f>IFERROR(INT(TRIM(SUBSTITUTE(VLOOKUP($A30&amp;"*",各都道府県の状況!$A:$I,E$3,FALSE), "※5", ""))), "")</f>
        <v>65925</v>
      </c>
      <c r="F30" s="39">
        <f>IFERROR(INT(TRIM(SUBSTITUTE(VLOOKUP($A30&amp;"*",各都道府県の状況!$A:$I,F$3,FALSE), "※5", ""))), "")</f>
        <v>2359</v>
      </c>
      <c r="G30" s="39">
        <f>IFERROR(INT(TRIM(SUBSTITUTE(VLOOKUP($A30&amp;"*",各都道府県の状況!$A:$I,G$3,FALSE), "※5", ""))), "")</f>
        <v>37</v>
      </c>
      <c r="H30" s="39">
        <f>IFERROR(INT(TRIM(SUBSTITUTE(VLOOKUP($A30&amp;"*",各都道府県の状況!$A:$I,H$3,FALSE), "※5", ""))), "")</f>
        <v>267</v>
      </c>
      <c r="I30" s="39">
        <f>IFERROR(INT(TRIM(SUBSTITUTE(VLOOKUP($A30&amp;"*",各都道府県の状況!$A:$I,I$3,FALSE), "※5", ""))), "")</f>
        <v>5</v>
      </c>
    </row>
    <row r="31" spans="1:9" x14ac:dyDescent="0.55000000000000004">
      <c r="A31" s="24" t="s">
        <v>255</v>
      </c>
      <c r="B31" s="27">
        <f t="shared" si="0"/>
        <v>44165</v>
      </c>
      <c r="C31" s="19" t="s">
        <v>41</v>
      </c>
      <c r="D31" s="39">
        <f>IFERROR(INT(TRIM(SUBSTITUTE(VLOOKUP($A31&amp;"*",各都道府県の状況!$A:$I,D$3,FALSE), "※5", ""))), "")</f>
        <v>20273</v>
      </c>
      <c r="E31" s="39">
        <f>IFERROR(INT(TRIM(SUBSTITUTE(VLOOKUP($A31&amp;"*",各都道府県の状況!$A:$I,E$3,FALSE), "※5", ""))), "")</f>
        <v>323566</v>
      </c>
      <c r="F31" s="39">
        <f>IFERROR(INT(TRIM(SUBSTITUTE(VLOOKUP($A31&amp;"*",各都道府県の状況!$A:$I,F$3,FALSE), "※5", ""))), "")</f>
        <v>15815</v>
      </c>
      <c r="G31" s="39">
        <f>IFERROR(INT(TRIM(SUBSTITUTE(VLOOKUP($A31&amp;"*",各都道府県の状況!$A:$I,G$3,FALSE), "※5", ""))), "")</f>
        <v>320</v>
      </c>
      <c r="H31" s="39">
        <f>IFERROR(INT(TRIM(SUBSTITUTE(VLOOKUP($A31&amp;"*",各都道府県の状況!$A:$I,H$3,FALSE), "※5", ""))), "")</f>
        <v>4119</v>
      </c>
      <c r="I31" s="39">
        <f>IFERROR(INT(TRIM(SUBSTITUTE(VLOOKUP($A31&amp;"*",各都道府県の状況!$A:$I,I$3,FALSE), "※5", ""))), "")</f>
        <v>124</v>
      </c>
    </row>
    <row r="32" spans="1:9" x14ac:dyDescent="0.55000000000000004">
      <c r="A32" s="24" t="s">
        <v>256</v>
      </c>
      <c r="B32" s="27">
        <f t="shared" si="0"/>
        <v>44165</v>
      </c>
      <c r="C32" s="19" t="s">
        <v>42</v>
      </c>
      <c r="D32" s="39">
        <f>IFERROR(INT(TRIM(SUBSTITUTE(VLOOKUP($A32&amp;"*",各都道府県の状況!$A:$I,D$3,FALSE), "※5", ""))), "")</f>
        <v>5570</v>
      </c>
      <c r="E32" s="39">
        <f>IFERROR(INT(TRIM(SUBSTITUTE(VLOOKUP($A32&amp;"*",各都道府県の状況!$A:$I,E$3,FALSE), "※5", ""))), "")</f>
        <v>95654</v>
      </c>
      <c r="F32" s="39">
        <f>IFERROR(INT(TRIM(SUBSTITUTE(VLOOKUP($A32&amp;"*",各都道府県の状況!$A:$I,F$3,FALSE), "※5", ""))), "")</f>
        <v>4747</v>
      </c>
      <c r="G32" s="39">
        <f>IFERROR(INT(TRIM(SUBSTITUTE(VLOOKUP($A32&amp;"*",各都道府県の状況!$A:$I,G$3,FALSE), "※5", ""))), "")</f>
        <v>80</v>
      </c>
      <c r="H32" s="39">
        <f>IFERROR(INT(TRIM(SUBSTITUTE(VLOOKUP($A32&amp;"*",各都道府県の状況!$A:$I,H$3,FALSE), "※5", ""))), "")</f>
        <v>743</v>
      </c>
      <c r="I32" s="39">
        <f>IFERROR(INT(TRIM(SUBSTITUTE(VLOOKUP($A32&amp;"*",各都道府県の状況!$A:$I,I$3,FALSE), "※5", ""))), "")</f>
        <v>37</v>
      </c>
    </row>
    <row r="33" spans="1:9" x14ac:dyDescent="0.55000000000000004">
      <c r="A33" s="24" t="s">
        <v>257</v>
      </c>
      <c r="B33" s="27">
        <f t="shared" si="0"/>
        <v>44165</v>
      </c>
      <c r="C33" s="19" t="s">
        <v>43</v>
      </c>
      <c r="D33" s="39">
        <f>IFERROR(INT(TRIM(SUBSTITUTE(VLOOKUP($A33&amp;"*",各都道府県の状況!$A:$I,D$3,FALSE), "※5", ""))), "")</f>
        <v>1141</v>
      </c>
      <c r="E33" s="39">
        <f>IFERROR(INT(TRIM(SUBSTITUTE(VLOOKUP($A33&amp;"*",各都道府県の状況!$A:$I,E$3,FALSE), "※5", ""))), "")</f>
        <v>32940</v>
      </c>
      <c r="F33" s="39">
        <f>IFERROR(INT(TRIM(SUBSTITUTE(VLOOKUP($A33&amp;"*",各都道府県の状況!$A:$I,F$3,FALSE), "※5", ""))), "")</f>
        <v>932</v>
      </c>
      <c r="G33" s="39">
        <f>IFERROR(INT(TRIM(SUBSTITUTE(VLOOKUP($A33&amp;"*",各都道府県の状況!$A:$I,G$3,FALSE), "※5", ""))), "")</f>
        <v>12</v>
      </c>
      <c r="H33" s="39">
        <f>IFERROR(INT(TRIM(SUBSTITUTE(VLOOKUP($A33&amp;"*",各都道府県の状況!$A:$I,H$3,FALSE), "※5", ""))), "")</f>
        <v>197</v>
      </c>
      <c r="I33" s="39">
        <f>IFERROR(INT(TRIM(SUBSTITUTE(VLOOKUP($A33&amp;"*",各都道府県の状況!$A:$I,I$3,FALSE), "※5", ""))), "")</f>
        <v>5</v>
      </c>
    </row>
    <row r="34" spans="1:9" x14ac:dyDescent="0.55000000000000004">
      <c r="A34" s="24" t="s">
        <v>258</v>
      </c>
      <c r="B34" s="27">
        <f t="shared" si="0"/>
        <v>44165</v>
      </c>
      <c r="C34" s="19" t="s">
        <v>44</v>
      </c>
      <c r="D34" s="39">
        <f>IFERROR(INT(TRIM(SUBSTITUTE(VLOOKUP($A34&amp;"*",各都道府県の状況!$A:$I,D$3,FALSE), "※5", ""))), "")</f>
        <v>452</v>
      </c>
      <c r="E34" s="39">
        <f>IFERROR(INT(TRIM(SUBSTITUTE(VLOOKUP($A34&amp;"*",各都道府県の状況!$A:$I,E$3,FALSE), "※5", ""))), "")</f>
        <v>13463</v>
      </c>
      <c r="F34" s="39">
        <f>IFERROR(INT(TRIM(SUBSTITUTE(VLOOKUP($A34&amp;"*",各都道府県の状況!$A:$I,F$3,FALSE), "※5", ""))), "")</f>
        <v>363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73</v>
      </c>
      <c r="I34" s="39">
        <f>IFERROR(INT(TRIM(SUBSTITUTE(VLOOKUP($A34&amp;"*",各都道府県の状況!$A:$I,I$3,FALSE), "※5", ""))), "")</f>
        <v>9</v>
      </c>
    </row>
    <row r="35" spans="1:9" x14ac:dyDescent="0.55000000000000004">
      <c r="A35" s="24" t="s">
        <v>226</v>
      </c>
      <c r="B35" s="27">
        <f t="shared" si="0"/>
        <v>44165</v>
      </c>
      <c r="C35" s="19" t="s">
        <v>45</v>
      </c>
      <c r="D35" s="39">
        <f>IFERROR(INT(TRIM(SUBSTITUTE(VLOOKUP($A35&amp;"*",各都道府県の状況!$A:$I,D$3,FALSE), "※5", ""))), "")</f>
        <v>58</v>
      </c>
      <c r="E35" s="39">
        <f>IFERROR(INT(TRIM(SUBSTITUTE(VLOOKUP($A35&amp;"*",各都道府県の状況!$A:$I,E$3,FALSE), "※5", ""))), "")</f>
        <v>16572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44165</v>
      </c>
      <c r="C36" s="19" t="s">
        <v>46</v>
      </c>
      <c r="D36" s="39">
        <f>IFERROR(INT(TRIM(SUBSTITUTE(VLOOKUP($A36&amp;"*",各都道府県の状況!$A:$I,D$3,FALSE), "※5", ""))), "")</f>
        <v>147</v>
      </c>
      <c r="E36" s="39">
        <f>IFERROR(INT(TRIM(SUBSTITUTE(VLOOKUP($A36&amp;"*",各都道府県の状況!$A:$I,E$3,FALSE), "※5", ""))), "")</f>
        <v>6772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6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44165</v>
      </c>
      <c r="C37" s="19" t="s">
        <v>47</v>
      </c>
      <c r="D37" s="39">
        <f>IFERROR(INT(TRIM(SUBSTITUTE(VLOOKUP($A37&amp;"*",各都道府県の状況!$A:$I,D$3,FALSE), "※5", ""))), "")</f>
        <v>599</v>
      </c>
      <c r="E37" s="39">
        <f>IFERROR(INT(TRIM(SUBSTITUTE(VLOOKUP($A37&amp;"*",各都道府県の状況!$A:$I,E$3,FALSE), "※5", ""))), "")</f>
        <v>19205</v>
      </c>
      <c r="F37" s="39">
        <f>IFERROR(INT(TRIM(SUBSTITUTE(VLOOKUP($A37&amp;"*",各都道府県の状況!$A:$I,F$3,FALSE), "※5", ""))), "")</f>
        <v>363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156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44165</v>
      </c>
      <c r="C38" s="19" t="s">
        <v>48</v>
      </c>
      <c r="D38" s="39">
        <f>IFERROR(INT(TRIM(SUBSTITUTE(VLOOKUP($A38&amp;"*",各都道府県の状況!$A:$I,D$3,FALSE), "※5", ""))), "")</f>
        <v>838</v>
      </c>
      <c r="E38" s="39">
        <f>IFERROR(INT(TRIM(SUBSTITUTE(VLOOKUP($A38&amp;"*",各都道府県の状況!$A:$I,E$3,FALSE), "※5", ""))), "")</f>
        <v>34993</v>
      </c>
      <c r="F38" s="39">
        <f>IFERROR(INT(TRIM(SUBSTITUTE(VLOOKUP($A38&amp;"*",各都道府県の状況!$A:$I,F$3,FALSE), "※5", ""))), "")</f>
        <v>724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101</v>
      </c>
      <c r="I38" s="39">
        <f>IFERROR(INT(TRIM(SUBSTITUTE(VLOOKUP($A38&amp;"*",各都道府県の状況!$A:$I,I$3,FALSE), "※5", ""))), "")</f>
        <v>3</v>
      </c>
    </row>
    <row r="39" spans="1:9" x14ac:dyDescent="0.55000000000000004">
      <c r="A39" s="24" t="s">
        <v>261</v>
      </c>
      <c r="B39" s="27">
        <f t="shared" si="0"/>
        <v>44165</v>
      </c>
      <c r="C39" s="19" t="s">
        <v>49</v>
      </c>
      <c r="D39" s="39">
        <f>IFERROR(INT(TRIM(SUBSTITUTE(VLOOKUP($A39&amp;"*",各都道府県の状況!$A:$I,D$3,FALSE), "※5", ""))), "")</f>
        <v>386</v>
      </c>
      <c r="E39" s="39">
        <f>IFERROR(INT(TRIM(SUBSTITUTE(VLOOKUP($A39&amp;"*",各都道府県の状況!$A:$I,E$3,FALSE), "※5", ""))), "")</f>
        <v>17013</v>
      </c>
      <c r="F39" s="39">
        <f>IFERROR(INT(TRIM(SUBSTITUTE(VLOOKUP($A39&amp;"*",各都道府県の状況!$A:$I,F$3,FALSE), "※5", ""))), "")</f>
        <v>303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77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44165</v>
      </c>
      <c r="C40" s="19" t="s">
        <v>50</v>
      </c>
      <c r="D40" s="39">
        <f>IFERROR(INT(TRIM(SUBSTITUTE(VLOOKUP($A40&amp;"*",各都道府県の状況!$A:$I,D$3,FALSE), "※5", ""))), "")</f>
        <v>181</v>
      </c>
      <c r="E40" s="39">
        <f>IFERROR(INT(TRIM(SUBSTITUTE(VLOOKUP($A40&amp;"*",各都道府県の状況!$A:$I,E$3,FALSE), "※5", ""))), "")</f>
        <v>7826</v>
      </c>
      <c r="F40" s="39">
        <f>IFERROR(INT(TRIM(SUBSTITUTE(VLOOKUP($A40&amp;"*",各都道府県の状況!$A:$I,F$3,FALSE), "※5", ""))), "")</f>
        <v>164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9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44165</v>
      </c>
      <c r="C41" s="19" t="s">
        <v>51</v>
      </c>
      <c r="D41" s="39">
        <f>IFERROR(INT(TRIM(SUBSTITUTE(VLOOKUP($A41&amp;"*",各都道府県の状況!$A:$I,D$3,FALSE), "※5", ""))), "")</f>
        <v>143</v>
      </c>
      <c r="E41" s="39">
        <f>IFERROR(INT(TRIM(SUBSTITUTE(VLOOKUP($A41&amp;"*",各都道府県の状況!$A:$I,E$3,FALSE), "※5", ""))), "")</f>
        <v>17069</v>
      </c>
      <c r="F41" s="39">
        <f>IFERROR(INT(TRIM(SUBSTITUTE(VLOOKUP($A41&amp;"*",各都道府県の状況!$A:$I,F$3,FALSE), "※5", ""))), "")</f>
        <v>121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44165</v>
      </c>
      <c r="C42" s="19" t="s">
        <v>52</v>
      </c>
      <c r="D42" s="39">
        <f>IFERROR(INT(TRIM(SUBSTITUTE(VLOOKUP($A42&amp;"*",各都道府県の状況!$A:$I,D$3,FALSE), "※5", ""))), "")</f>
        <v>314</v>
      </c>
      <c r="E42" s="39">
        <f>IFERROR(INT(TRIM(SUBSTITUTE(VLOOKUP($A42&amp;"*",各都道府県の状況!$A:$I,E$3,FALSE), "※5", ""))), "")</f>
        <v>7104</v>
      </c>
      <c r="F42" s="39">
        <f>IFERROR(INT(TRIM(SUBSTITUTE(VLOOKUP($A42&amp;"*",各都道府県の状況!$A:$I,F$3,FALSE), "※5", ""))), "")</f>
        <v>160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148</v>
      </c>
      <c r="I42" s="39">
        <f>IFERROR(INT(TRIM(SUBSTITUTE(VLOOKUP($A42&amp;"*",各都道府県の状況!$A:$I,I$3,FALSE), "※5", ""))), "")</f>
        <v>4</v>
      </c>
    </row>
    <row r="43" spans="1:9" x14ac:dyDescent="0.55000000000000004">
      <c r="A43" s="24" t="s">
        <v>265</v>
      </c>
      <c r="B43" s="27">
        <f t="shared" si="0"/>
        <v>44165</v>
      </c>
      <c r="C43" s="19" t="s">
        <v>169</v>
      </c>
      <c r="D43" s="39">
        <f>IFERROR(INT(TRIM(SUBSTITUTE(VLOOKUP($A43&amp;"*",各都道府県の状況!$A:$I,D$3,FALSE), "※5", ""))), "")</f>
        <v>152</v>
      </c>
      <c r="E43" s="39">
        <f>IFERROR(INT(TRIM(SUBSTITUTE(VLOOKUP($A43&amp;"*",各都道府県の状況!$A:$I,E$3,FALSE), "※5", ""))), "")</f>
        <v>3755</v>
      </c>
      <c r="F43" s="39">
        <f>IFERROR(INT(TRIM(SUBSTITUTE(VLOOKUP($A43&amp;"*",各都道府県の状況!$A:$I,F$3,FALSE), "※5", ""))), "")</f>
        <v>143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5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44165</v>
      </c>
      <c r="C44" s="19" t="s">
        <v>53</v>
      </c>
      <c r="D44" s="39">
        <f>IFERROR(INT(TRIM(SUBSTITUTE(VLOOKUP($A44&amp;"*",各都道府県の状況!$A:$I,D$3,FALSE), "※5", ""))), "")</f>
        <v>5827</v>
      </c>
      <c r="E44" s="39">
        <f>IFERROR(INT(TRIM(SUBSTITUTE(VLOOKUP($A44&amp;"*",各都道府県の状況!$A:$I,E$3,FALSE), "※5", ""))), "")</f>
        <v>200689</v>
      </c>
      <c r="F44" s="39">
        <f>IFERROR(INT(TRIM(SUBSTITUTE(VLOOKUP($A44&amp;"*",各都道府県の状況!$A:$I,F$3,FALSE), "※5", ""))), "")</f>
        <v>5388</v>
      </c>
      <c r="G44" s="39">
        <f>IFERROR(INT(TRIM(SUBSTITUTE(VLOOKUP($A44&amp;"*",各都道府県の状況!$A:$I,G$3,FALSE), "※5", ""))), "")</f>
        <v>108</v>
      </c>
      <c r="H44" s="39">
        <f>IFERROR(INT(TRIM(SUBSTITUTE(VLOOKUP($A44&amp;"*",各都道府県の状況!$A:$I,H$3,FALSE), "※5", ""))), "")</f>
        <v>331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44165</v>
      </c>
      <c r="C45" s="19" t="s">
        <v>54</v>
      </c>
      <c r="D45" s="39">
        <f>IFERROR(INT(TRIM(SUBSTITUTE(VLOOKUP($A45&amp;"*",各都道府県の状況!$A:$I,D$3,FALSE), "※5", ""))), "")</f>
        <v>309</v>
      </c>
      <c r="E45" s="39">
        <f>IFERROR(INT(TRIM(SUBSTITUTE(VLOOKUP($A45&amp;"*",各都道府県の状況!$A:$I,E$3,FALSE), "※5", ""))), "")</f>
        <v>9667</v>
      </c>
      <c r="F45" s="39">
        <f>IFERROR(INT(TRIM(SUBSTITUTE(VLOOKUP($A45&amp;"*",各都道府県の状況!$A:$I,F$3,FALSE), "※5", ""))), "")</f>
        <v>287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24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44165</v>
      </c>
      <c r="C46" s="19" t="s">
        <v>55</v>
      </c>
      <c r="D46" s="39">
        <f>IFERROR(INT(TRIM(SUBSTITUTE(VLOOKUP($A46&amp;"*",各都道府県の状況!$A:$I,D$3,FALSE), "※5", ""))), "")</f>
        <v>271</v>
      </c>
      <c r="E46" s="39">
        <f>IFERROR(INT(TRIM(SUBSTITUTE(VLOOKUP($A46&amp;"*",各都道府県の状況!$A:$I,E$3,FALSE), "※5", ""))), "")</f>
        <v>26979</v>
      </c>
      <c r="F46" s="39">
        <f>IFERROR(INT(TRIM(SUBSTITUTE(VLOOKUP($A46&amp;"*",各都道府県の状況!$A:$I,F$3,FALSE), "※5", ""))), "")</f>
        <v>249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44165</v>
      </c>
      <c r="C47" s="19" t="s">
        <v>56</v>
      </c>
      <c r="D47" s="39">
        <f>IFERROR(INT(TRIM(SUBSTITUTE(VLOOKUP($A47&amp;"*",各都道府県の状況!$A:$I,D$3,FALSE), "※5", ""))), "")</f>
        <v>1012</v>
      </c>
      <c r="E47" s="39">
        <f>IFERROR(INT(TRIM(SUBSTITUTE(VLOOKUP($A47&amp;"*",各都道府県の状況!$A:$I,E$3,FALSE), "※5", ""))), "")</f>
        <v>23912</v>
      </c>
      <c r="F47" s="39">
        <f>IFERROR(INT(TRIM(SUBSTITUTE(VLOOKUP($A47&amp;"*",各都道府県の状況!$A:$I,F$3,FALSE), "※5", ""))), "")</f>
        <v>921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64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44165</v>
      </c>
      <c r="C48" s="19" t="s">
        <v>57</v>
      </c>
      <c r="D48" s="39">
        <f>IFERROR(INT(TRIM(SUBSTITUTE(VLOOKUP($A48&amp;"*",各都道府県の状況!$A:$I,D$3,FALSE), "※5", ""))), "")</f>
        <v>295</v>
      </c>
      <c r="E48" s="39">
        <f>IFERROR(INT(TRIM(SUBSTITUTE(VLOOKUP($A48&amp;"*",各都道府県の状況!$A:$I,E$3,FALSE), "※5", ""))), "")</f>
        <v>27366</v>
      </c>
      <c r="F48" s="39">
        <f>IFERROR(INT(TRIM(SUBSTITUTE(VLOOKUP($A48&amp;"*",各都道府県の状況!$A:$I,F$3,FALSE), "※5", ""))), "")</f>
        <v>203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89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44165</v>
      </c>
      <c r="C49" s="19" t="s">
        <v>58</v>
      </c>
      <c r="D49" s="39">
        <f>IFERROR(INT(TRIM(SUBSTITUTE(VLOOKUP($A49&amp;"*",各都道府県の状況!$A:$I,D$3,FALSE), "※5", ""))), "")</f>
        <v>503</v>
      </c>
      <c r="E49" s="39">
        <f>IFERROR(INT(TRIM(SUBSTITUTE(VLOOKUP($A49&amp;"*",各都道府県の状況!$A:$I,E$3,FALSE), "※5", ""))), "")</f>
        <v>9765</v>
      </c>
      <c r="F49" s="39">
        <f>IFERROR(INT(TRIM(SUBSTITUTE(VLOOKUP($A49&amp;"*",各都道府県の状況!$A:$I,F$3,FALSE), "※5", ""))), "")</f>
        <v>408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95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44165</v>
      </c>
      <c r="C50" s="19" t="s">
        <v>59</v>
      </c>
      <c r="D50" s="39">
        <f>IFERROR(INT(TRIM(SUBSTITUTE(VLOOKUP($A50&amp;"*",各都道府県の状況!$A:$I,D$3,FALSE), "※5", ""))), "")</f>
        <v>612</v>
      </c>
      <c r="E50" s="39">
        <f>IFERROR(INT(TRIM(SUBSTITUTE(VLOOKUP($A50&amp;"*",各都道府県の状況!$A:$I,E$3,FALSE), "※5", ""))), "")</f>
        <v>27472</v>
      </c>
      <c r="F50" s="39">
        <f>IFERROR(INT(TRIM(SUBSTITUTE(VLOOKUP($A50&amp;"*",各都道府県の状況!$A:$I,F$3,FALSE), "※5", ""))), "")</f>
        <v>571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41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44165</v>
      </c>
      <c r="C51" s="19" t="s">
        <v>60</v>
      </c>
      <c r="D51" s="39">
        <f>IFERROR(INT(TRIM(SUBSTITUTE(VLOOKUP($A51&amp;"*",各都道府県の状況!$A:$I,D$3,FALSE), "※5", ""))), "")</f>
        <v>4326</v>
      </c>
      <c r="E51" s="39">
        <f>IFERROR(INT(TRIM(SUBSTITUTE(VLOOKUP($A51&amp;"*",各都道府県の状況!$A:$I,E$3,FALSE), "※5", ""))), "")</f>
        <v>72779</v>
      </c>
      <c r="F51" s="39">
        <f>IFERROR(INT(TRIM(SUBSTITUTE(VLOOKUP($A51&amp;"*",各都道府県の状況!$A:$I,F$3,FALSE), "※5", ""))), "")</f>
        <v>3859</v>
      </c>
      <c r="G51" s="39">
        <f>IFERROR(INT(TRIM(SUBSTITUTE(VLOOKUP($A51&amp;"*",各都道府県の状況!$A:$I,G$3,FALSE), "※5", ""))), "")</f>
        <v>69</v>
      </c>
      <c r="H51" s="39">
        <f>IFERROR(INT(TRIM(SUBSTITUTE(VLOOKUP($A51&amp;"*",各都道府県の状況!$A:$I,H$3,FALSE), "※5", ""))), "")</f>
        <v>403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8718</v>
      </c>
      <c r="D6" s="45">
        <v>150003</v>
      </c>
      <c r="E6" s="45">
        <v>2425</v>
      </c>
      <c r="F6" s="46">
        <v>27</v>
      </c>
      <c r="G6" s="45">
        <v>6206</v>
      </c>
      <c r="H6" s="46">
        <v>189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295</v>
      </c>
      <c r="D7" s="45">
        <v>6697</v>
      </c>
      <c r="E7" s="46">
        <v>22</v>
      </c>
      <c r="F7" s="46">
        <v>2</v>
      </c>
      <c r="G7" s="46">
        <v>267</v>
      </c>
      <c r="H7" s="46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194</v>
      </c>
      <c r="D8" s="45">
        <v>9451</v>
      </c>
      <c r="E8" s="46">
        <v>93</v>
      </c>
      <c r="F8" s="46">
        <v>2</v>
      </c>
      <c r="G8" s="46">
        <v>98</v>
      </c>
      <c r="H8" s="46">
        <v>3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5">
        <v>1202</v>
      </c>
      <c r="D9" s="45">
        <v>18866</v>
      </c>
      <c r="E9" s="46">
        <v>158</v>
      </c>
      <c r="F9" s="46">
        <v>5</v>
      </c>
      <c r="G9" s="45">
        <v>1034</v>
      </c>
      <c r="H9" s="46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90</v>
      </c>
      <c r="D10" s="45">
        <v>3668</v>
      </c>
      <c r="E10" s="46">
        <v>14</v>
      </c>
      <c r="F10" s="46">
        <v>0</v>
      </c>
      <c r="G10" s="46">
        <v>75</v>
      </c>
      <c r="H10" s="46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135</v>
      </c>
      <c r="D11" s="45">
        <v>7530</v>
      </c>
      <c r="E11" s="46">
        <v>33</v>
      </c>
      <c r="F11" s="46">
        <v>1</v>
      </c>
      <c r="G11" s="46">
        <v>101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501</v>
      </c>
      <c r="D12" s="45">
        <v>40014</v>
      </c>
      <c r="E12" s="46">
        <v>54</v>
      </c>
      <c r="F12" s="46">
        <v>5</v>
      </c>
      <c r="G12" s="46">
        <v>441</v>
      </c>
      <c r="H12" s="46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5">
        <v>1561</v>
      </c>
      <c r="D13" s="45">
        <v>16741</v>
      </c>
      <c r="E13" s="46">
        <v>359</v>
      </c>
      <c r="F13" s="46">
        <v>12</v>
      </c>
      <c r="G13" s="45">
        <v>1181</v>
      </c>
      <c r="H13" s="46">
        <v>21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638</v>
      </c>
      <c r="D14" s="45">
        <v>54416</v>
      </c>
      <c r="E14" s="46">
        <v>103</v>
      </c>
      <c r="F14" s="46">
        <v>7</v>
      </c>
      <c r="G14" s="46">
        <v>535</v>
      </c>
      <c r="H14" s="46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5">
        <v>1207</v>
      </c>
      <c r="D15" s="45">
        <v>35606</v>
      </c>
      <c r="E15" s="46">
        <v>186</v>
      </c>
      <c r="F15" s="46">
        <v>2</v>
      </c>
      <c r="G15" s="46">
        <v>988</v>
      </c>
      <c r="H15" s="46">
        <v>21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8427</v>
      </c>
      <c r="D16" s="45">
        <v>235202</v>
      </c>
      <c r="E16" s="45">
        <v>1166</v>
      </c>
      <c r="F16" s="46">
        <v>31</v>
      </c>
      <c r="G16" s="45">
        <v>7122</v>
      </c>
      <c r="H16" s="46">
        <v>139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7008</v>
      </c>
      <c r="D17" s="45">
        <v>163547</v>
      </c>
      <c r="E17" s="46">
        <v>884</v>
      </c>
      <c r="F17" s="46">
        <v>11</v>
      </c>
      <c r="G17" s="45">
        <v>6037</v>
      </c>
      <c r="H17" s="46">
        <v>87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40939</v>
      </c>
      <c r="D18" s="45">
        <v>760947</v>
      </c>
      <c r="E18" s="45">
        <v>4037</v>
      </c>
      <c r="F18" s="46">
        <v>70</v>
      </c>
      <c r="G18" s="45">
        <v>36413</v>
      </c>
      <c r="H18" s="46">
        <v>489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12559</v>
      </c>
      <c r="D19" s="45">
        <v>254992</v>
      </c>
      <c r="E19" s="45">
        <v>1353</v>
      </c>
      <c r="F19" s="46">
        <v>58</v>
      </c>
      <c r="G19" s="45">
        <v>11011</v>
      </c>
      <c r="H19" s="46">
        <v>195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331</v>
      </c>
      <c r="D20" s="45">
        <v>22272</v>
      </c>
      <c r="E20" s="46">
        <v>97</v>
      </c>
      <c r="F20" s="46">
        <v>0</v>
      </c>
      <c r="G20" s="46">
        <v>234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459</v>
      </c>
      <c r="D21" s="45">
        <v>17114</v>
      </c>
      <c r="E21" s="46">
        <v>21</v>
      </c>
      <c r="F21" s="46">
        <v>0</v>
      </c>
      <c r="G21" s="46">
        <v>412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853</v>
      </c>
      <c r="D22" s="45">
        <v>21967</v>
      </c>
      <c r="E22" s="46">
        <v>20</v>
      </c>
      <c r="F22" s="46">
        <v>0</v>
      </c>
      <c r="G22" s="46">
        <v>783</v>
      </c>
      <c r="H22" s="46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316</v>
      </c>
      <c r="D23" s="45">
        <v>14684</v>
      </c>
      <c r="E23" s="46">
        <v>22</v>
      </c>
      <c r="F23" s="46">
        <v>0</v>
      </c>
      <c r="G23" s="46">
        <v>283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338</v>
      </c>
      <c r="D24" s="45">
        <v>13556</v>
      </c>
      <c r="E24" s="46">
        <v>35</v>
      </c>
      <c r="F24" s="46">
        <v>2</v>
      </c>
      <c r="G24" s="46">
        <v>294</v>
      </c>
      <c r="H24" s="46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718</v>
      </c>
      <c r="D25" s="45">
        <v>31328</v>
      </c>
      <c r="E25" s="46">
        <v>104</v>
      </c>
      <c r="F25" s="46">
        <v>0</v>
      </c>
      <c r="G25" s="46">
        <v>587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1072</v>
      </c>
      <c r="D26" s="45">
        <v>33776</v>
      </c>
      <c r="E26" s="46">
        <v>179</v>
      </c>
      <c r="F26" s="46">
        <v>1</v>
      </c>
      <c r="G26" s="46">
        <v>879</v>
      </c>
      <c r="H26" s="46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5">
        <v>1620</v>
      </c>
      <c r="D27" s="45">
        <v>56892</v>
      </c>
      <c r="E27" s="46">
        <v>567</v>
      </c>
      <c r="F27" s="46">
        <v>7</v>
      </c>
      <c r="G27" s="45">
        <v>1042</v>
      </c>
      <c r="H27" s="46">
        <v>11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10112</v>
      </c>
      <c r="D28" s="45">
        <v>135512</v>
      </c>
      <c r="E28" s="45">
        <v>1686</v>
      </c>
      <c r="F28" s="46">
        <v>28</v>
      </c>
      <c r="G28" s="45">
        <v>8307</v>
      </c>
      <c r="H28" s="46">
        <v>119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858</v>
      </c>
      <c r="D29" s="45">
        <v>19848</v>
      </c>
      <c r="E29" s="46">
        <v>213</v>
      </c>
      <c r="F29" s="46">
        <v>7</v>
      </c>
      <c r="G29" s="46">
        <v>638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783</v>
      </c>
      <c r="D30" s="45">
        <v>27762</v>
      </c>
      <c r="E30" s="46">
        <v>76</v>
      </c>
      <c r="F30" s="46">
        <v>1</v>
      </c>
      <c r="G30" s="46">
        <v>698</v>
      </c>
      <c r="H30" s="46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2663</v>
      </c>
      <c r="D31" s="45">
        <v>65925</v>
      </c>
      <c r="E31" s="46">
        <v>267</v>
      </c>
      <c r="F31" s="46">
        <v>5</v>
      </c>
      <c r="G31" s="45">
        <v>2359</v>
      </c>
      <c r="H31" s="46">
        <v>37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20273</v>
      </c>
      <c r="D32" s="45">
        <v>323566</v>
      </c>
      <c r="E32" s="45">
        <v>4119</v>
      </c>
      <c r="F32" s="46">
        <v>124</v>
      </c>
      <c r="G32" s="45">
        <v>15815</v>
      </c>
      <c r="H32" s="46">
        <v>320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5570</v>
      </c>
      <c r="D33" s="45">
        <v>95654</v>
      </c>
      <c r="E33" s="46">
        <v>743</v>
      </c>
      <c r="F33" s="46">
        <v>37</v>
      </c>
      <c r="G33" s="45">
        <v>4747</v>
      </c>
      <c r="H33" s="46">
        <v>80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5">
        <v>1141</v>
      </c>
      <c r="D34" s="45">
        <v>32940</v>
      </c>
      <c r="E34" s="46">
        <v>197</v>
      </c>
      <c r="F34" s="46">
        <v>5</v>
      </c>
      <c r="G34" s="46">
        <v>932</v>
      </c>
      <c r="H34" s="46">
        <v>12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452</v>
      </c>
      <c r="D35" s="45">
        <v>13463</v>
      </c>
      <c r="E35" s="46">
        <v>73</v>
      </c>
      <c r="F35" s="46">
        <v>9</v>
      </c>
      <c r="G35" s="46">
        <v>363</v>
      </c>
      <c r="H35" s="46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58</v>
      </c>
      <c r="D36" s="45">
        <v>16572</v>
      </c>
      <c r="E36" s="46">
        <v>5</v>
      </c>
      <c r="F36" s="46">
        <v>0</v>
      </c>
      <c r="G36" s="46">
        <v>52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147</v>
      </c>
      <c r="D37" s="45">
        <v>6772</v>
      </c>
      <c r="E37" s="46">
        <v>6</v>
      </c>
      <c r="F37" s="46">
        <v>0</v>
      </c>
      <c r="G37" s="46">
        <v>141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599</v>
      </c>
      <c r="D38" s="45">
        <v>19205</v>
      </c>
      <c r="E38" s="46">
        <v>156</v>
      </c>
      <c r="F38" s="46">
        <v>3</v>
      </c>
      <c r="G38" s="46">
        <v>363</v>
      </c>
      <c r="H38" s="46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838</v>
      </c>
      <c r="D39" s="45">
        <v>34993</v>
      </c>
      <c r="E39" s="46">
        <v>101</v>
      </c>
      <c r="F39" s="46">
        <v>3</v>
      </c>
      <c r="G39" s="46">
        <v>724</v>
      </c>
      <c r="H39" s="46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386</v>
      </c>
      <c r="D40" s="45">
        <v>17013</v>
      </c>
      <c r="E40" s="46">
        <v>77</v>
      </c>
      <c r="F40" s="46">
        <v>3</v>
      </c>
      <c r="G40" s="46">
        <v>303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181</v>
      </c>
      <c r="D41" s="45">
        <v>7826</v>
      </c>
      <c r="E41" s="46">
        <v>9</v>
      </c>
      <c r="F41" s="46">
        <v>1</v>
      </c>
      <c r="G41" s="46">
        <v>164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143</v>
      </c>
      <c r="D42" s="45">
        <v>17069</v>
      </c>
      <c r="E42" s="46">
        <v>20</v>
      </c>
      <c r="F42" s="46">
        <v>0</v>
      </c>
      <c r="G42" s="46">
        <v>121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314</v>
      </c>
      <c r="D43" s="45">
        <v>7104</v>
      </c>
      <c r="E43" s="46">
        <v>148</v>
      </c>
      <c r="F43" s="46">
        <v>4</v>
      </c>
      <c r="G43" s="46">
        <v>160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152</v>
      </c>
      <c r="D44" s="45">
        <v>3755</v>
      </c>
      <c r="E44" s="46">
        <v>5</v>
      </c>
      <c r="F44" s="46">
        <v>0</v>
      </c>
      <c r="G44" s="46">
        <v>143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5827</v>
      </c>
      <c r="D45" s="45">
        <v>200689</v>
      </c>
      <c r="E45" s="46">
        <v>331</v>
      </c>
      <c r="F45" s="46">
        <v>5</v>
      </c>
      <c r="G45" s="45">
        <v>5388</v>
      </c>
      <c r="H45" s="46">
        <v>108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309</v>
      </c>
      <c r="D46" s="45">
        <v>9667</v>
      </c>
      <c r="E46" s="46">
        <v>24</v>
      </c>
      <c r="F46" s="46">
        <v>0</v>
      </c>
      <c r="G46" s="46">
        <v>287</v>
      </c>
      <c r="H46" s="46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271</v>
      </c>
      <c r="D47" s="45">
        <v>26979</v>
      </c>
      <c r="E47" s="46">
        <v>20</v>
      </c>
      <c r="F47" s="46">
        <v>0</v>
      </c>
      <c r="G47" s="46">
        <v>249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1012</v>
      </c>
      <c r="D48" s="45">
        <v>23912</v>
      </c>
      <c r="E48" s="46">
        <v>64</v>
      </c>
      <c r="F48" s="46">
        <v>6</v>
      </c>
      <c r="G48" s="46">
        <v>921</v>
      </c>
      <c r="H48" s="46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295</v>
      </c>
      <c r="D49" s="45">
        <v>27366</v>
      </c>
      <c r="E49" s="46">
        <v>89</v>
      </c>
      <c r="F49" s="46">
        <v>1</v>
      </c>
      <c r="G49" s="46">
        <v>203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503</v>
      </c>
      <c r="D50" s="45">
        <v>9765</v>
      </c>
      <c r="E50" s="46">
        <v>95</v>
      </c>
      <c r="F50" s="46">
        <v>2</v>
      </c>
      <c r="G50" s="46">
        <v>408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612</v>
      </c>
      <c r="D51" s="45">
        <v>27472</v>
      </c>
      <c r="E51" s="46">
        <v>41</v>
      </c>
      <c r="F51" s="46">
        <v>1</v>
      </c>
      <c r="G51" s="46">
        <v>571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4326</v>
      </c>
      <c r="D52" s="45">
        <v>72779</v>
      </c>
      <c r="E52" s="46">
        <v>403</v>
      </c>
      <c r="F52" s="46">
        <v>5</v>
      </c>
      <c r="G52" s="45">
        <v>3859</v>
      </c>
      <c r="H52" s="46">
        <v>69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147155</v>
      </c>
      <c r="D54" s="45">
        <v>3212877</v>
      </c>
      <c r="E54" s="45">
        <v>20900</v>
      </c>
      <c r="F54" s="46">
        <v>493</v>
      </c>
      <c r="G54" s="45">
        <v>124088</v>
      </c>
      <c r="H54" s="45">
        <v>2138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2020-12-01T15:54:07Z</dcterms:modified>
</cp:coreProperties>
</file>