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93F4457-002D-446C-B12E-6CDFB57AE13D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<sst xmlns="http://schemas.openxmlformats.org/spreadsheetml/2006/main" count="21539" uniqueCount="342">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</sst>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84"/>
  <sheetViews>
    <sheetView zoomScaleNormal="100" workbookViewId="0">
      <pane xSplit="1" ySplit="1" topLeftCell="B873" activePane="bottomRight" state="frozen"/>
      <selection activeCell="A12457" sqref="A12457"/>
      <selection pane="topRight" activeCell="A12457" sqref="A12457"/>
      <selection pane="bottomLeft" activeCell="A12457" sqref="A12457"/>
      <selection pane="bottomRight" activeCell="A12457" sqref="A1245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456"/>
  <sheetViews>
    <sheetView workbookViewId="0">
      <pane xSplit="1" ySplit="1" topLeftCell="B12445" activePane="bottomRight" state="frozen"/>
      <selection activeCell="A11846" sqref="A11846"/>
      <selection pane="topRight" activeCell="A11846" sqref="A11846"/>
      <selection pane="bottomLeft" activeCell="A11846" sqref="A11846"/>
      <selection pane="bottomRight" activeCell="A12457" sqref="A1245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44173</v>
      </c>
      <c r="B3" s="7" t="s">
        <v>6</v>
      </c>
      <c r="C3" s="7">
        <f>IF(C13="", "", C13)</f>
        <v>162298</v>
      </c>
      <c r="D3" s="7">
        <f>IF(B13="", "", B13)</f>
        <v>3453032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22187</v>
      </c>
      <c r="I3" s="7" t="str">
        <f>IF(I13="", "", I13)</f>
        <v/>
      </c>
      <c r="J3" s="7">
        <f t="shared" ref="J3:L3" si="1">IF(J13="", "", J13)</f>
        <v>536</v>
      </c>
      <c r="K3" s="7" t="str">
        <f t="shared" si="1"/>
        <v/>
      </c>
      <c r="L3" s="7" t="str">
        <f t="shared" si="1"/>
        <v/>
      </c>
      <c r="M3" s="7">
        <f>IF(N13="", "", N13)</f>
        <v>137516</v>
      </c>
      <c r="N3" s="7">
        <f>IF(O13="", "", O13)</f>
        <v>2381</v>
      </c>
    </row>
    <row r="4" spans="1:15" x14ac:dyDescent="0.55000000000000004">
      <c r="A4" s="6">
        <f t="shared" ref="A4:A5" si="2">DATE($B$9, $C$9, $D$9)</f>
        <v>44173</v>
      </c>
      <c r="B4" s="7" t="s">
        <v>7</v>
      </c>
      <c r="C4" s="7">
        <f t="shared" ref="C4:C5" si="3">IF(C14="", "", C14)</f>
        <v>1616</v>
      </c>
      <c r="D4" s="7">
        <f t="shared" ref="D4:D5" si="4">IF(B14="", "", B14)</f>
        <v>346828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152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1463</v>
      </c>
      <c r="N4" s="7">
        <f t="shared" si="8"/>
        <v>1</v>
      </c>
    </row>
    <row r="5" spans="1:15" x14ac:dyDescent="0.55000000000000004">
      <c r="A5" s="6">
        <f t="shared" si="2"/>
        <v>44173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8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3453032</v>
      </c>
      <c r="C13" s="9">
        <v>162298</v>
      </c>
      <c r="D13" s="8"/>
      <c r="E13" s="8"/>
      <c r="F13" s="8"/>
      <c r="G13" s="8"/>
      <c r="H13" s="9">
        <v>22187</v>
      </c>
      <c r="I13" s="8"/>
      <c r="J13" s="9">
        <v>536</v>
      </c>
      <c r="K13" s="8"/>
      <c r="L13" s="8"/>
      <c r="M13" s="31">
        <f>F13</f>
        <v>0</v>
      </c>
      <c r="N13" s="9">
        <v>137516</v>
      </c>
      <c r="O13" s="9">
        <v>2381</v>
      </c>
    </row>
    <row r="14" spans="1:15" x14ac:dyDescent="0.55000000000000004">
      <c r="A14" s="7" t="s">
        <v>64</v>
      </c>
      <c r="B14" s="9">
        <v>346828</v>
      </c>
      <c r="C14" s="9">
        <v>1616</v>
      </c>
      <c r="D14" s="8"/>
      <c r="E14" s="8"/>
      <c r="F14" s="8"/>
      <c r="G14" s="8"/>
      <c r="H14" s="9">
        <v>152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1463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3800689</v>
      </c>
      <c r="C16" s="7">
        <f t="shared" ref="C16:O16" si="13">SUM(C13:C15)</f>
        <v>163929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22339</v>
      </c>
      <c r="I16" s="7">
        <f t="shared" si="13"/>
        <v>0</v>
      </c>
      <c r="J16" s="7">
        <f t="shared" si="13"/>
        <v>536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138994</v>
      </c>
      <c r="O16" s="7">
        <f t="shared" si="13"/>
        <v>2382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7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44172</v>
      </c>
      <c r="C5" s="28" t="s">
        <v>17</v>
      </c>
      <c r="D5" s="39">
        <f>IFERROR(INT(TRIM(SUBSTITUTE(VLOOKUP($A5&amp;"*",各都道府県の状況!$A:$I,D$3,FALSE), "※5", ""))), "")</f>
        <v>10039</v>
      </c>
      <c r="E5" s="39">
        <f>IFERROR(INT(TRIM(SUBSTITUTE(VLOOKUP($A5&amp;"*",各都道府県の状況!$A:$I,E$3,FALSE), "※5", ""))), "")</f>
        <v>171282</v>
      </c>
      <c r="F5" s="39">
        <f>IFERROR(INT(TRIM(SUBSTITUTE(VLOOKUP($A5&amp;"*",各都道府県の状況!$A:$I,F$3,FALSE), "※5", ""))), "")</f>
        <v>7546</v>
      </c>
      <c r="G5" s="39">
        <f>IFERROR(INT(TRIM(SUBSTITUTE(VLOOKUP($A5&amp;"*",各都道府県の状況!$A:$I,G$3,FALSE), "※5", ""))), "")</f>
        <v>256</v>
      </c>
      <c r="H5" s="39">
        <f>IFERROR(INT(TRIM(SUBSTITUTE(VLOOKUP($A5&amp;"*",各都道府県の状況!$A:$I,H$3,FALSE), "※5", ""))), "")</f>
        <v>2237</v>
      </c>
      <c r="I5" s="39">
        <f>IFERROR(INT(TRIM(SUBSTITUTE(VLOOKUP($A5&amp;"*",各都道府県の状況!$A:$I,I$3,FALSE), "※5", ""))), "")</f>
        <v>24</v>
      </c>
      <c r="J5" s="5"/>
    </row>
    <row r="6" spans="1:10" x14ac:dyDescent="0.55000000000000004">
      <c r="A6" s="24" t="s">
        <v>231</v>
      </c>
      <c r="B6" s="27">
        <f t="shared" si="0"/>
        <v>44172</v>
      </c>
      <c r="C6" s="19" t="s">
        <v>18</v>
      </c>
      <c r="D6" s="39">
        <f>IFERROR(INT(TRIM(SUBSTITUTE(VLOOKUP($A6&amp;"*",各都道府県の状況!$A:$I,D$3,FALSE), "※5", ""))), "")</f>
        <v>343</v>
      </c>
      <c r="E6" s="39">
        <f>IFERROR(INT(TRIM(SUBSTITUTE(VLOOKUP($A6&amp;"*",各都道府県の状況!$A:$I,E$3,FALSE), "※5", ""))), "")</f>
        <v>7341</v>
      </c>
      <c r="F6" s="39">
        <f>IFERROR(INT(TRIM(SUBSTITUTE(VLOOKUP($A6&amp;"*",各都道府県の状況!$A:$I,F$3,FALSE), "※5", ""))), "")</f>
        <v>274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63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44172</v>
      </c>
      <c r="C7" s="19" t="s">
        <v>19</v>
      </c>
      <c r="D7" s="39">
        <f>IFERROR(INT(TRIM(SUBSTITUTE(VLOOKUP($A7&amp;"*",各都道府県の状況!$A:$I,D$3,FALSE), "※5", ""))), "")</f>
        <v>220</v>
      </c>
      <c r="E7" s="39">
        <f>IFERROR(INT(TRIM(SUBSTITUTE(VLOOKUP($A7&amp;"*",各都道府県の状況!$A:$I,E$3,FALSE), "※5", ""))), "")</f>
        <v>10219</v>
      </c>
      <c r="F7" s="39">
        <f>IFERROR(INT(TRIM(SUBSTITUTE(VLOOKUP($A7&amp;"*",各都道府県の状況!$A:$I,F$3,FALSE), "※5", ""))), "")</f>
        <v>159</v>
      </c>
      <c r="G7" s="39">
        <f>IFERROR(INT(TRIM(SUBSTITUTE(VLOOKUP($A7&amp;"*",各都道府県の状況!$A:$I,G$3,FALSE), "※5", ""))), "")</f>
        <v>6</v>
      </c>
      <c r="H7" s="39">
        <f>IFERROR(INT(TRIM(SUBSTITUTE(VLOOKUP($A7&amp;"*",各都道府県の状況!$A:$I,H$3,FALSE), "※5", ""))), "")</f>
        <v>55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44172</v>
      </c>
      <c r="C8" s="19" t="s">
        <v>20</v>
      </c>
      <c r="D8" s="39">
        <f>IFERROR(INT(TRIM(SUBSTITUTE(VLOOKUP($A8&amp;"*",各都道府県の状況!$A:$I,D$3,FALSE), "※5", ""))), "")</f>
        <v>1311</v>
      </c>
      <c r="E8" s="39">
        <f>IFERROR(INT(TRIM(SUBSTITUTE(VLOOKUP($A8&amp;"*",各都道府県の状況!$A:$I,E$3,FALSE), "※5", ""))), "")</f>
        <v>20084</v>
      </c>
      <c r="F8" s="39">
        <f>IFERROR(INT(TRIM(SUBSTITUTE(VLOOKUP($A8&amp;"*",各都道府県の状況!$A:$I,F$3,FALSE), "※5", ""))), "")</f>
        <v>1144</v>
      </c>
      <c r="G8" s="39">
        <f>IFERROR(INT(TRIM(SUBSTITUTE(VLOOKUP($A8&amp;"*",各都道府県の状況!$A:$I,G$3,FALSE), "※5", ""))), "")</f>
        <v>10</v>
      </c>
      <c r="H8" s="39">
        <f>IFERROR(INT(TRIM(SUBSTITUTE(VLOOKUP($A8&amp;"*",各都道府県の状況!$A:$I,H$3,FALSE), "※5", ""))), "")</f>
        <v>157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44172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3733</v>
      </c>
      <c r="F9" s="39">
        <f>IFERROR(INT(TRIM(SUBSTITUTE(VLOOKUP($A9&amp;"*",各都道府県の状況!$A:$I,F$3,FALSE), "※5", ""))), "")</f>
        <v>86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44172</v>
      </c>
      <c r="C10" s="19" t="s">
        <v>22</v>
      </c>
      <c r="D10" s="39">
        <f>IFERROR(INT(TRIM(SUBSTITUTE(VLOOKUP($A10&amp;"*",各都道府県の状況!$A:$I,D$3,FALSE), "※5", ""))), "")</f>
        <v>177</v>
      </c>
      <c r="E10" s="39">
        <f>IFERROR(INT(TRIM(SUBSTITUTE(VLOOKUP($A10&amp;"*",各都道府県の状況!$A:$I,E$3,FALSE), "※5", ""))), "")</f>
        <v>8284</v>
      </c>
      <c r="F10" s="39">
        <f>IFERROR(INT(TRIM(SUBSTITUTE(VLOOKUP($A10&amp;"*",各都道府県の状況!$A:$I,F$3,FALSE), "※5", ""))), "")</f>
        <v>127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49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44172</v>
      </c>
      <c r="C11" s="19" t="s">
        <v>62</v>
      </c>
      <c r="D11" s="39">
        <f>IFERROR(INT(TRIM(SUBSTITUTE(VLOOKUP($A11&amp;"*",各都道府県の状況!$A:$I,D$3,FALSE), "※5", ""))), "")</f>
        <v>541</v>
      </c>
      <c r="E11" s="39">
        <f>IFERROR(INT(TRIM(SUBSTITUTE(VLOOKUP($A11&amp;"*",各都道府県の状況!$A:$I,E$3,FALSE), "※5", ""))), "")</f>
        <v>42276</v>
      </c>
      <c r="F11" s="39">
        <f>IFERROR(INT(TRIM(SUBSTITUTE(VLOOKUP($A11&amp;"*",各都道府県の状況!$A:$I,F$3,FALSE), "※5", ""))), "")</f>
        <v>464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69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44172</v>
      </c>
      <c r="C12" s="19" t="s">
        <v>23</v>
      </c>
      <c r="D12" s="39">
        <f>IFERROR(INT(TRIM(SUBSTITUTE(VLOOKUP($A12&amp;"*",各都道府県の状況!$A:$I,D$3,FALSE), "※5", ""))), "")</f>
        <v>1844</v>
      </c>
      <c r="E12" s="39">
        <f>IFERROR(INT(TRIM(SUBSTITUTE(VLOOKUP($A12&amp;"*",各都道府県の状況!$A:$I,E$3,FALSE), "※5", ""))), "")</f>
        <v>17532</v>
      </c>
      <c r="F12" s="39">
        <f>IFERROR(INT(TRIM(SUBSTITUTE(VLOOKUP($A12&amp;"*",各都道府県の状況!$A:$I,F$3,FALSE), "※5", ""))), "")</f>
        <v>1443</v>
      </c>
      <c r="G12" s="39">
        <f>IFERROR(INT(TRIM(SUBSTITUTE(VLOOKUP($A12&amp;"*",各都道府県の状況!$A:$I,G$3,FALSE), "※5", ""))), "")</f>
        <v>23</v>
      </c>
      <c r="H12" s="39">
        <f>IFERROR(INT(TRIM(SUBSTITUTE(VLOOKUP($A12&amp;"*",各都道府県の状況!$A:$I,H$3,FALSE), "※5", ""))), "")</f>
        <v>378</v>
      </c>
      <c r="I12" s="39">
        <f>IFERROR(INT(TRIM(SUBSTITUTE(VLOOKUP($A12&amp;"*",各都道府県の状況!$A:$I,I$3,FALSE), "※5", ""))), "")</f>
        <v>17</v>
      </c>
    </row>
    <row r="13" spans="1:10" x14ac:dyDescent="0.55000000000000004">
      <c r="A13" s="24" t="s">
        <v>237</v>
      </c>
      <c r="B13" s="27">
        <f t="shared" si="0"/>
        <v>44172</v>
      </c>
      <c r="C13" s="19" t="s">
        <v>24</v>
      </c>
      <c r="D13" s="39">
        <f>IFERROR(INT(TRIM(SUBSTITUTE(VLOOKUP($A13&amp;"*",各都道府県の状況!$A:$I,D$3,FALSE), "※5", ""))), "")</f>
        <v>749</v>
      </c>
      <c r="E13" s="39">
        <f>IFERROR(INT(TRIM(SUBSTITUTE(VLOOKUP($A13&amp;"*",各都道府県の状況!$A:$I,E$3,FALSE), "※5", ""))), "")</f>
        <v>57242</v>
      </c>
      <c r="F13" s="39">
        <f>IFERROR(INT(TRIM(SUBSTITUTE(VLOOKUP($A13&amp;"*",各都道府県の状況!$A:$I,F$3,FALSE), "※5", ""))), "")</f>
        <v>579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170</v>
      </c>
      <c r="I13" s="39">
        <f>IFERROR(INT(TRIM(SUBSTITUTE(VLOOKUP($A13&amp;"*",各都道府県の状況!$A:$I,I$3,FALSE), "※5", ""))), "")</f>
        <v>10</v>
      </c>
    </row>
    <row r="14" spans="1:10" x14ac:dyDescent="0.55000000000000004">
      <c r="A14" s="24" t="s">
        <v>238</v>
      </c>
      <c r="B14" s="27">
        <f t="shared" si="0"/>
        <v>44172</v>
      </c>
      <c r="C14" s="19" t="s">
        <v>25</v>
      </c>
      <c r="D14" s="39">
        <f>IFERROR(INT(TRIM(SUBSTITUTE(VLOOKUP($A14&amp;"*",各都道府県の状況!$A:$I,D$3,FALSE), "※5", ""))), "")</f>
        <v>1401</v>
      </c>
      <c r="E14" s="39">
        <f>IFERROR(INT(TRIM(SUBSTITUTE(VLOOKUP($A14&amp;"*",各都道府県の状況!$A:$I,E$3,FALSE), "※5", ""))), "")</f>
        <v>39431</v>
      </c>
      <c r="F14" s="39">
        <f>IFERROR(INT(TRIM(SUBSTITUTE(VLOOKUP($A14&amp;"*",各都道府県の状況!$A:$I,F$3,FALSE), "※5", ""))), "")</f>
        <v>1106</v>
      </c>
      <c r="G14" s="39">
        <f>IFERROR(INT(TRIM(SUBSTITUTE(VLOOKUP($A14&amp;"*",各都道府県の状況!$A:$I,G$3,FALSE), "※5", ""))), "")</f>
        <v>22</v>
      </c>
      <c r="H14" s="39">
        <f>IFERROR(INT(TRIM(SUBSTITUTE(VLOOKUP($A14&amp;"*",各都道府県の状況!$A:$I,H$3,FALSE), "※5", ""))), "")</f>
        <v>260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44172</v>
      </c>
      <c r="C15" s="19" t="s">
        <v>26</v>
      </c>
      <c r="D15" s="39">
        <f>IFERROR(INT(TRIM(SUBSTITUTE(VLOOKUP($A15&amp;"*",各都道府県の状況!$A:$I,D$3,FALSE), "※5", ""))), "")</f>
        <v>9411</v>
      </c>
      <c r="E15" s="39">
        <f>IFERROR(INT(TRIM(SUBSTITUTE(VLOOKUP($A15&amp;"*",各都道府県の状況!$A:$I,E$3,FALSE), "※5", ""))), "")</f>
        <v>249360</v>
      </c>
      <c r="F15" s="39">
        <f>IFERROR(INT(TRIM(SUBSTITUTE(VLOOKUP($A15&amp;"*",各都道府県の状況!$A:$I,F$3,FALSE), "※5", ""))), "")</f>
        <v>7699</v>
      </c>
      <c r="G15" s="39">
        <f>IFERROR(INT(TRIM(SUBSTITUTE(VLOOKUP($A15&amp;"*",各都道府県の状況!$A:$I,G$3,FALSE), "※5", ""))), "")</f>
        <v>159</v>
      </c>
      <c r="H15" s="39">
        <f>IFERROR(INT(TRIM(SUBSTITUTE(VLOOKUP($A15&amp;"*",各都道府県の状況!$A:$I,H$3,FALSE), "※5", ""))), "")</f>
        <v>1553</v>
      </c>
      <c r="I15" s="39">
        <f>IFERROR(INT(TRIM(SUBSTITUTE(VLOOKUP($A15&amp;"*",各都道府県の状況!$A:$I,I$3,FALSE), "※5", ""))), "")</f>
        <v>27</v>
      </c>
    </row>
    <row r="16" spans="1:10" x14ac:dyDescent="0.55000000000000004">
      <c r="A16" s="24" t="s">
        <v>240</v>
      </c>
      <c r="B16" s="27">
        <f t="shared" si="0"/>
        <v>44172</v>
      </c>
      <c r="C16" s="19" t="s">
        <v>27</v>
      </c>
      <c r="D16" s="39">
        <f>IFERROR(INT(TRIM(SUBSTITUTE(VLOOKUP($A16&amp;"*",各都道府県の状況!$A:$I,D$3,FALSE), "※5", ""))), "")</f>
        <v>7519</v>
      </c>
      <c r="E16" s="39">
        <f>IFERROR(INT(TRIM(SUBSTITUTE(VLOOKUP($A16&amp;"*",各都道府県の状況!$A:$I,E$3,FALSE), "※5", ""))), "")</f>
        <v>174527</v>
      </c>
      <c r="F16" s="39">
        <f>IFERROR(INT(TRIM(SUBSTITUTE(VLOOKUP($A16&amp;"*",各都道府県の状況!$A:$I,F$3,FALSE), "※5", ""))), "")</f>
        <v>6605</v>
      </c>
      <c r="G16" s="39">
        <f>IFERROR(INT(TRIM(SUBSTITUTE(VLOOKUP($A16&amp;"*",各都道府県の状況!$A:$I,G$3,FALSE), "※5", ""))), "")</f>
        <v>93</v>
      </c>
      <c r="H16" s="39">
        <f>IFERROR(INT(TRIM(SUBSTITUTE(VLOOKUP($A16&amp;"*",各都道府県の状況!$A:$I,H$3,FALSE), "※5", ""))), "")</f>
        <v>821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44172</v>
      </c>
      <c r="C17" s="19" t="s">
        <v>28</v>
      </c>
      <c r="D17" s="39">
        <f>IFERROR(INT(TRIM(SUBSTITUTE(VLOOKUP($A17&amp;"*",各都道府県の状況!$A:$I,D$3,FALSE), "※5", ""))), "")</f>
        <v>44003</v>
      </c>
      <c r="E17" s="39">
        <f>IFERROR(INT(TRIM(SUBSTITUTE(VLOOKUP($A17&amp;"*",各都道府県の状況!$A:$I,E$3,FALSE), "※5", ""))), "")</f>
        <v>807999</v>
      </c>
      <c r="F17" s="39">
        <f>IFERROR(INT(TRIM(SUBSTITUTE(VLOOKUP($A17&amp;"*",各都道府県の状況!$A:$I,F$3,FALSE), "※5", ""))), "")</f>
        <v>39124</v>
      </c>
      <c r="G17" s="39">
        <f>IFERROR(INT(TRIM(SUBSTITUTE(VLOOKUP($A17&amp;"*",各都道府県の状況!$A:$I,G$3,FALSE), "※5", ""))), "")</f>
        <v>517</v>
      </c>
      <c r="H17" s="39">
        <f>IFERROR(INT(TRIM(SUBSTITUTE(VLOOKUP($A17&amp;"*",各都道府県の状況!$A:$I,H$3,FALSE), "※5", ""))), "")</f>
        <v>4362</v>
      </c>
      <c r="I17" s="39">
        <f>IFERROR(INT(TRIM(SUBSTITUTE(VLOOKUP($A17&amp;"*",各都道府県の状況!$A:$I,I$3,FALSE), "※5", ""))), "")</f>
        <v>55</v>
      </c>
    </row>
    <row r="18" spans="1:9" x14ac:dyDescent="0.55000000000000004">
      <c r="A18" s="24" t="s">
        <v>242</v>
      </c>
      <c r="B18" s="27">
        <f t="shared" si="0"/>
        <v>44172</v>
      </c>
      <c r="C18" s="19" t="s">
        <v>29</v>
      </c>
      <c r="D18" s="39">
        <f>IFERROR(INT(TRIM(SUBSTITUTE(VLOOKUP($A18&amp;"*",各都道府県の状況!$A:$I,D$3,FALSE), "※5", ""))), "")</f>
        <v>13704</v>
      </c>
      <c r="E18" s="39">
        <f>IFERROR(INT(TRIM(SUBSTITUTE(VLOOKUP($A18&amp;"*",各都道府県の状況!$A:$I,E$3,FALSE), "※5", ""))), "")</f>
        <v>271058</v>
      </c>
      <c r="F18" s="39">
        <f>IFERROR(INT(TRIM(SUBSTITUTE(VLOOKUP($A18&amp;"*",各都道府県の状況!$A:$I,F$3,FALSE), "※5", ""))), "")</f>
        <v>12368</v>
      </c>
      <c r="G18" s="39">
        <f>IFERROR(INT(TRIM(SUBSTITUTE(VLOOKUP($A18&amp;"*",各都道府県の状況!$A:$I,G$3,FALSE), "※5", ""))), "")</f>
        <v>215</v>
      </c>
      <c r="H18" s="39">
        <f>IFERROR(INT(TRIM(SUBSTITUTE(VLOOKUP($A18&amp;"*",各都道府県の状況!$A:$I,H$3,FALSE), "※5", ""))), "")</f>
        <v>1121</v>
      </c>
      <c r="I18" s="39">
        <f>IFERROR(INT(TRIM(SUBSTITUTE(VLOOKUP($A18&amp;"*",各都道府県の状況!$A:$I,I$3,FALSE), "※5", ""))), "")</f>
        <v>65</v>
      </c>
    </row>
    <row r="19" spans="1:9" x14ac:dyDescent="0.55000000000000004">
      <c r="A19" s="24" t="s">
        <v>243</v>
      </c>
      <c r="B19" s="27">
        <f t="shared" si="0"/>
        <v>44172</v>
      </c>
      <c r="C19" s="19" t="s">
        <v>61</v>
      </c>
      <c r="D19" s="39">
        <f>IFERROR(INT(TRIM(SUBSTITUTE(VLOOKUP($A19&amp;"*",各都道府県の状況!$A:$I,D$3,FALSE), "※5", ""))), "")</f>
        <v>359</v>
      </c>
      <c r="E19" s="39">
        <f>IFERROR(INT(TRIM(SUBSTITUTE(VLOOKUP($A19&amp;"*",各都道府県の状況!$A:$I,E$3,FALSE), "※5", ""))), "")</f>
        <v>23193</v>
      </c>
      <c r="F19" s="39">
        <f>IFERROR(INT(TRIM(SUBSTITUTE(VLOOKUP($A19&amp;"*",各都道府県の状況!$A:$I,F$3,FALSE), "※5", ""))), "")</f>
        <v>279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80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44172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18028</v>
      </c>
      <c r="F20" s="39">
        <f>IFERROR(INT(TRIM(SUBSTITUTE(VLOOKUP($A20&amp;"*",各都道府県の状況!$A:$I,F$3,FALSE), "※5", ""))), "")</f>
        <v>424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12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44172</v>
      </c>
      <c r="C21" s="19" t="s">
        <v>31</v>
      </c>
      <c r="D21" s="39">
        <f>IFERROR(INT(TRIM(SUBSTITUTE(VLOOKUP($A21&amp;"*",各都道府県の状況!$A:$I,D$3,FALSE), "※5", ""))), "")</f>
        <v>874</v>
      </c>
      <c r="E21" s="39">
        <f>IFERROR(INT(TRIM(SUBSTITUTE(VLOOKUP($A21&amp;"*",各都道府県の状況!$A:$I,E$3,FALSE), "※5", ""))), "")</f>
        <v>23296</v>
      </c>
      <c r="F21" s="39">
        <f>IFERROR(INT(TRIM(SUBSTITUTE(VLOOKUP($A21&amp;"*",各都道府県の状況!$A:$I,F$3,FALSE), "※5", ""))), "")</f>
        <v>798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26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44172</v>
      </c>
      <c r="C22" s="19" t="s">
        <v>32</v>
      </c>
      <c r="D22" s="39">
        <f>IFERROR(INT(TRIM(SUBSTITUTE(VLOOKUP($A22&amp;"*",各都道府県の状況!$A:$I,D$3,FALSE), "※5", ""))), "")</f>
        <v>322</v>
      </c>
      <c r="E22" s="39">
        <f>IFERROR(INT(TRIM(SUBSTITUTE(VLOOKUP($A22&amp;"*",各都道府県の状況!$A:$I,E$3,FALSE), "※5", ""))), "")</f>
        <v>15745</v>
      </c>
      <c r="F22" s="39">
        <f>IFERROR(INT(TRIM(SUBSTITUTE(VLOOKUP($A22&amp;"*",各都道府県の状況!$A:$I,F$3,FALSE), "※5", ""))), "")</f>
        <v>296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15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44172</v>
      </c>
      <c r="C23" s="19" t="s">
        <v>33</v>
      </c>
      <c r="D23" s="39">
        <f>IFERROR(INT(TRIM(SUBSTITUTE(VLOOKUP($A23&amp;"*",各都道府県の状況!$A:$I,D$3,FALSE), "※5", ""))), "")</f>
        <v>422</v>
      </c>
      <c r="E23" s="39">
        <f>IFERROR(INT(TRIM(SUBSTITUTE(VLOOKUP($A23&amp;"*",各都道府県の状況!$A:$I,E$3,FALSE), "※5", ""))), "")</f>
        <v>13750</v>
      </c>
      <c r="F23" s="39">
        <f>IFERROR(INT(TRIM(SUBSTITUTE(VLOOKUP($A23&amp;"*",各都道府県の状況!$A:$I,F$3,FALSE), "※5", ""))), "")</f>
        <v>323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90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44172</v>
      </c>
      <c r="C24" s="19" t="s">
        <v>34</v>
      </c>
      <c r="D24" s="39">
        <f>IFERROR(INT(TRIM(SUBSTITUTE(VLOOKUP($A24&amp;"*",各都道府県の状況!$A:$I,D$3,FALSE), "※5", ""))), "")</f>
        <v>823</v>
      </c>
      <c r="E24" s="39">
        <f>IFERROR(INT(TRIM(SUBSTITUTE(VLOOKUP($A24&amp;"*",各都道府県の状況!$A:$I,E$3,FALSE), "※5", ""))), "")</f>
        <v>33920</v>
      </c>
      <c r="F24" s="39">
        <f>IFERROR(INT(TRIM(SUBSTITUTE(VLOOKUP($A24&amp;"*",各都道府県の状況!$A:$I,F$3,FALSE), "※5", ""))), "")</f>
        <v>682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96</v>
      </c>
      <c r="I24" s="39">
        <f>IFERROR(INT(TRIM(SUBSTITUTE(VLOOKUP($A24&amp;"*",各都道府県の状況!$A:$I,I$3,FALSE), "※5", ""))), "")</f>
        <v>3</v>
      </c>
    </row>
    <row r="25" spans="1:9" x14ac:dyDescent="0.55000000000000004">
      <c r="A25" s="24" t="s">
        <v>249</v>
      </c>
      <c r="B25" s="27">
        <f t="shared" si="0"/>
        <v>44172</v>
      </c>
      <c r="C25" s="19" t="s">
        <v>35</v>
      </c>
      <c r="D25" s="39">
        <f>IFERROR(INT(TRIM(SUBSTITUTE(VLOOKUP($A25&amp;"*",各都道府県の状況!$A:$I,D$3,FALSE), "※5", ""))), "")</f>
        <v>1260</v>
      </c>
      <c r="E25" s="39">
        <f>IFERROR(INT(TRIM(SUBSTITUTE(VLOOKUP($A25&amp;"*",各都道府県の状況!$A:$I,E$3,FALSE), "※5", ""))), "")</f>
        <v>44187</v>
      </c>
      <c r="F25" s="39">
        <f>IFERROR(INT(TRIM(SUBSTITUTE(VLOOKUP($A25&amp;"*",各都道府県の状況!$A:$I,F$3,FALSE), "※5", ""))), "")</f>
        <v>1002</v>
      </c>
      <c r="G25" s="39">
        <f>IFERROR(INT(TRIM(SUBSTITUTE(VLOOKUP($A25&amp;"*",各都道府県の状況!$A:$I,G$3,FALSE), "※5", ""))), "")</f>
        <v>14</v>
      </c>
      <c r="H25" s="39">
        <f>IFERROR(INT(TRIM(SUBSTITUTE(VLOOKUP($A25&amp;"*",各都道府県の状況!$A:$I,H$3,FALSE), "※5", ""))), "")</f>
        <v>244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44172</v>
      </c>
      <c r="C26" s="19" t="s">
        <v>36</v>
      </c>
      <c r="D26" s="39">
        <f>IFERROR(INT(TRIM(SUBSTITUTE(VLOOKUP($A26&amp;"*",各都道府県の状況!$A:$I,D$3,FALSE), "※5", ""))), "")</f>
        <v>1960</v>
      </c>
      <c r="E26" s="39">
        <f>IFERROR(INT(TRIM(SUBSTITUTE(VLOOKUP($A26&amp;"*",各都道府県の状況!$A:$I,E$3,FALSE), "※5", ""))), "")</f>
        <v>62660</v>
      </c>
      <c r="F26" s="39">
        <f>IFERROR(INT(TRIM(SUBSTITUTE(VLOOKUP($A26&amp;"*",各都道府県の状況!$A:$I,F$3,FALSE), "※5", ""))), "")</f>
        <v>1315</v>
      </c>
      <c r="G26" s="39">
        <f>IFERROR(INT(TRIM(SUBSTITUTE(VLOOKUP($A26&amp;"*",各都道府県の状況!$A:$I,G$3,FALSE), "※5", ""))), "")</f>
        <v>17</v>
      </c>
      <c r="H26" s="39">
        <f>IFERROR(INT(TRIM(SUBSTITUTE(VLOOKUP($A26&amp;"*",各都道府県の状況!$A:$I,H$3,FALSE), "※5", ""))), "")</f>
        <v>628</v>
      </c>
      <c r="I26" s="39">
        <f>IFERROR(INT(TRIM(SUBSTITUTE(VLOOKUP($A26&amp;"*",各都道府県の状況!$A:$I,I$3,FALSE), "※5", ""))), "")</f>
        <v>13</v>
      </c>
    </row>
    <row r="27" spans="1:9" x14ac:dyDescent="0.55000000000000004">
      <c r="A27" s="24" t="s">
        <v>251</v>
      </c>
      <c r="B27" s="27">
        <f t="shared" si="0"/>
        <v>44172</v>
      </c>
      <c r="C27" s="19" t="s">
        <v>37</v>
      </c>
      <c r="D27" s="39">
        <f>IFERROR(INT(TRIM(SUBSTITUTE(VLOOKUP($A27&amp;"*",各都道府県の状況!$A:$I,D$3,FALSE), "※5", ""))), "")</f>
        <v>11327</v>
      </c>
      <c r="E27" s="39">
        <f>IFERROR(INT(TRIM(SUBSTITUTE(VLOOKUP($A27&amp;"*",各都道府県の状況!$A:$I,E$3,FALSE), "※5", ""))), "")</f>
        <v>143080</v>
      </c>
      <c r="F27" s="39">
        <f>IFERROR(INT(TRIM(SUBSTITUTE(VLOOKUP($A27&amp;"*",各都道府県の状況!$A:$I,F$3,FALSE), "※5", ""))), "")</f>
        <v>9273</v>
      </c>
      <c r="G27" s="39">
        <f>IFERROR(INT(TRIM(SUBSTITUTE(VLOOKUP($A27&amp;"*",各都道府県の状況!$A:$I,G$3,FALSE), "※5", ""))), "")</f>
        <v>132</v>
      </c>
      <c r="H27" s="39">
        <f>IFERROR(INT(TRIM(SUBSTITUTE(VLOOKUP($A27&amp;"*",各都道府県の状況!$A:$I,H$3,FALSE), "※5", ""))), "")</f>
        <v>1922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44172</v>
      </c>
      <c r="C28" s="28" t="s">
        <v>38</v>
      </c>
      <c r="D28" s="39">
        <f>IFERROR(INT(TRIM(SUBSTITUTE(VLOOKUP($A28&amp;"*",各都道府県の状況!$A:$I,D$3,FALSE), "※5", ""))), "")</f>
        <v>957</v>
      </c>
      <c r="E28" s="39">
        <f>IFERROR(INT(TRIM(SUBSTITUTE(VLOOKUP($A28&amp;"*",各都道府県の状況!$A:$I,E$3,FALSE), "※5", ""))), "")</f>
        <v>22079</v>
      </c>
      <c r="F28" s="39">
        <f>IFERROR(INT(TRIM(SUBSTITUTE(VLOOKUP($A28&amp;"*",各都道府県の状況!$A:$I,F$3,FALSE), "※5", ""))), "")</f>
        <v>752</v>
      </c>
      <c r="G28" s="39">
        <f>IFERROR(INT(TRIM(SUBSTITUTE(VLOOKUP($A28&amp;"*",各都道府県の状況!$A:$I,G$3,FALSE), "※5", ""))), "")</f>
        <v>10</v>
      </c>
      <c r="H28" s="39">
        <f>IFERROR(INT(TRIM(SUBSTITUTE(VLOOKUP($A28&amp;"*",各都道府県の状況!$A:$I,H$3,FALSE), "※5", ""))), "")</f>
        <v>195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44172</v>
      </c>
      <c r="C29" s="19" t="s">
        <v>39</v>
      </c>
      <c r="D29" s="39">
        <f>IFERROR(INT(TRIM(SUBSTITUTE(VLOOKUP($A29&amp;"*",各都道府県の状況!$A:$I,D$3,FALSE), "※5", ""))), "")</f>
        <v>826</v>
      </c>
      <c r="E29" s="39">
        <f>IFERROR(INT(TRIM(SUBSTITUTE(VLOOKUP($A29&amp;"*",各都道府県の状況!$A:$I,E$3,FALSE), "※5", ""))), "")</f>
        <v>29471</v>
      </c>
      <c r="F29" s="39">
        <f>IFERROR(INT(TRIM(SUBSTITUTE(VLOOKUP($A29&amp;"*",各都道府県の状況!$A:$I,F$3,FALSE), "※5", ""))), "")</f>
        <v>745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70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44172</v>
      </c>
      <c r="C30" s="19" t="s">
        <v>40</v>
      </c>
      <c r="D30" s="39">
        <f>IFERROR(INT(TRIM(SUBSTITUTE(VLOOKUP($A30&amp;"*",各都道府県の状況!$A:$I,D$3,FALSE), "※5", ""))), "")</f>
        <v>2858</v>
      </c>
      <c r="E30" s="39">
        <f>IFERROR(INT(TRIM(SUBSTITUTE(VLOOKUP($A30&amp;"*",各都道府県の状況!$A:$I,E$3,FALSE), "※5", ""))), "")</f>
        <v>70273</v>
      </c>
      <c r="F30" s="39">
        <f>IFERROR(INT(TRIM(SUBSTITUTE(VLOOKUP($A30&amp;"*",各都道府県の状況!$A:$I,F$3,FALSE), "※5", ""))), "")</f>
        <v>2531</v>
      </c>
      <c r="G30" s="39">
        <f>IFERROR(INT(TRIM(SUBSTITUTE(VLOOKUP($A30&amp;"*",各都道府県の状況!$A:$I,G$3,FALSE), "※5", ""))), "")</f>
        <v>39</v>
      </c>
      <c r="H30" s="39">
        <f>IFERROR(INT(TRIM(SUBSTITUTE(VLOOKUP($A30&amp;"*",各都道府県の状況!$A:$I,H$3,FALSE), "※5", ""))), "")</f>
        <v>288</v>
      </c>
      <c r="I30" s="39">
        <f>IFERROR(INT(TRIM(SUBSTITUTE(VLOOKUP($A30&amp;"*",各都道府県の状況!$A:$I,I$3,FALSE), "※5", ""))), "")</f>
        <v>9</v>
      </c>
    </row>
    <row r="31" spans="1:9" x14ac:dyDescent="0.55000000000000004">
      <c r="A31" s="24" t="s">
        <v>255</v>
      </c>
      <c r="B31" s="27">
        <f t="shared" si="0"/>
        <v>44172</v>
      </c>
      <c r="C31" s="19" t="s">
        <v>41</v>
      </c>
      <c r="D31" s="39">
        <f>IFERROR(INT(TRIM(SUBSTITUTE(VLOOKUP($A31&amp;"*",各都道府県の状況!$A:$I,D$3,FALSE), "※5", ""))), "")</f>
        <v>22735</v>
      </c>
      <c r="E31" s="39">
        <f>IFERROR(INT(TRIM(SUBSTITUTE(VLOOKUP($A31&amp;"*",各都道府県の状況!$A:$I,E$3,FALSE), "※5", ""))), "")</f>
        <v>353214</v>
      </c>
      <c r="F31" s="39">
        <f>IFERROR(INT(TRIM(SUBSTITUTE(VLOOKUP($A31&amp;"*",各都道府県の状況!$A:$I,F$3,FALSE), "※5", ""))), "")</f>
        <v>18124</v>
      </c>
      <c r="G31" s="39">
        <f>IFERROR(INT(TRIM(SUBSTITUTE(VLOOKUP($A31&amp;"*",各都道府県の状況!$A:$I,G$3,FALSE), "※5", ""))), "")</f>
        <v>362</v>
      </c>
      <c r="H31" s="39">
        <f>IFERROR(INT(TRIM(SUBSTITUTE(VLOOKUP($A31&amp;"*",各都道府県の状況!$A:$I,H$3,FALSE), "※5", ""))), "")</f>
        <v>4230</v>
      </c>
      <c r="I31" s="39">
        <f>IFERROR(INT(TRIM(SUBSTITUTE(VLOOKUP($A31&amp;"*",各都道府県の状況!$A:$I,I$3,FALSE), "※5", ""))), "")</f>
        <v>141</v>
      </c>
    </row>
    <row r="32" spans="1:9" x14ac:dyDescent="0.55000000000000004">
      <c r="A32" s="24" t="s">
        <v>256</v>
      </c>
      <c r="B32" s="27">
        <f t="shared" si="0"/>
        <v>44172</v>
      </c>
      <c r="C32" s="19" t="s">
        <v>42</v>
      </c>
      <c r="D32" s="39">
        <f>IFERROR(INT(TRIM(SUBSTITUTE(VLOOKUP($A32&amp;"*",各都道府県の状況!$A:$I,D$3,FALSE), "※5", ""))), "")</f>
        <v>6440</v>
      </c>
      <c r="E32" s="39">
        <f>IFERROR(INT(TRIM(SUBSTITUTE(VLOOKUP($A32&amp;"*",各都道府県の状況!$A:$I,E$3,FALSE), "※5", ""))), "")</f>
        <v>104516</v>
      </c>
      <c r="F32" s="39">
        <f>IFERROR(INT(TRIM(SUBSTITUTE(VLOOKUP($A32&amp;"*",各都道府県の状況!$A:$I,F$3,FALSE), "※5", ""))), "")</f>
        <v>5540</v>
      </c>
      <c r="G32" s="39">
        <f>IFERROR(INT(TRIM(SUBSTITUTE(VLOOKUP($A32&amp;"*",各都道府県の状況!$A:$I,G$3,FALSE), "※5", ""))), "")</f>
        <v>95</v>
      </c>
      <c r="H32" s="39">
        <f>IFERROR(INT(TRIM(SUBSTITUTE(VLOOKUP($A32&amp;"*",各都道府県の状況!$A:$I,H$3,FALSE), "※5", ""))), "")</f>
        <v>805</v>
      </c>
      <c r="I32" s="39">
        <f>IFERROR(INT(TRIM(SUBSTITUTE(VLOOKUP($A32&amp;"*",各都道府県の状況!$A:$I,I$3,FALSE), "※5", ""))), "")</f>
        <v>40</v>
      </c>
    </row>
    <row r="33" spans="1:9" x14ac:dyDescent="0.55000000000000004">
      <c r="A33" s="24" t="s">
        <v>257</v>
      </c>
      <c r="B33" s="27">
        <f t="shared" si="0"/>
        <v>44172</v>
      </c>
      <c r="C33" s="19" t="s">
        <v>43</v>
      </c>
      <c r="D33" s="39">
        <f>IFERROR(INT(TRIM(SUBSTITUTE(VLOOKUP($A33&amp;"*",各都道府県の状況!$A:$I,D$3,FALSE), "※5", ""))), "")</f>
        <v>1330</v>
      </c>
      <c r="E33" s="39">
        <f>IFERROR(INT(TRIM(SUBSTITUTE(VLOOKUP($A33&amp;"*",各都道府県の状況!$A:$I,E$3,FALSE), "※5", ""))), "")</f>
        <v>35844</v>
      </c>
      <c r="F33" s="39">
        <f>IFERROR(INT(TRIM(SUBSTITUTE(VLOOKUP($A33&amp;"*",各都道府県の状況!$A:$I,F$3,FALSE), "※5", ""))), "")</f>
        <v>1048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269</v>
      </c>
      <c r="I33" s="39">
        <f>IFERROR(INT(TRIM(SUBSTITUTE(VLOOKUP($A33&amp;"*",各都道府県の状況!$A:$I,I$3,FALSE), "※5", ""))), "")</f>
        <v>7</v>
      </c>
    </row>
    <row r="34" spans="1:9" x14ac:dyDescent="0.55000000000000004">
      <c r="A34" s="24" t="s">
        <v>258</v>
      </c>
      <c r="B34" s="27">
        <f t="shared" si="0"/>
        <v>44172</v>
      </c>
      <c r="C34" s="19" t="s">
        <v>44</v>
      </c>
      <c r="D34" s="39">
        <f>IFERROR(INT(TRIM(SUBSTITUTE(VLOOKUP($A34&amp;"*",各都道府県の状況!$A:$I,D$3,FALSE), "※5", ""))), "")</f>
        <v>507</v>
      </c>
      <c r="E34" s="39">
        <f>IFERROR(INT(TRIM(SUBSTITUTE(VLOOKUP($A34&amp;"*",各都道府県の状況!$A:$I,E$3,FALSE), "※5", ""))), "")</f>
        <v>14226</v>
      </c>
      <c r="F34" s="39">
        <f>IFERROR(INT(TRIM(SUBSTITUTE(VLOOKUP($A34&amp;"*",各都道府県の状況!$A:$I,F$3,FALSE), "※5", ""))), "")</f>
        <v>418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71</v>
      </c>
      <c r="I34" s="39">
        <f>IFERROR(INT(TRIM(SUBSTITUTE(VLOOKUP($A34&amp;"*",各都道府県の状況!$A:$I,I$3,FALSE), "※5", ""))), "")</f>
        <v>4</v>
      </c>
    </row>
    <row r="35" spans="1:9" x14ac:dyDescent="0.55000000000000004">
      <c r="A35" s="24" t="s">
        <v>226</v>
      </c>
      <c r="B35" s="27">
        <f t="shared" si="0"/>
        <v>44172</v>
      </c>
      <c r="C35" s="19" t="s">
        <v>45</v>
      </c>
      <c r="D35" s="39">
        <f>IFERROR(INT(TRIM(SUBSTITUTE(VLOOKUP($A35&amp;"*",各都道府県の状況!$A:$I,D$3,FALSE), "※5", ""))), "")</f>
        <v>65</v>
      </c>
      <c r="E35" s="39">
        <f>IFERROR(INT(TRIM(SUBSTITUTE(VLOOKUP($A35&amp;"*",各都道府県の状況!$A:$I,E$3,FALSE), "※5", ""))), "")</f>
        <v>18380</v>
      </c>
      <c r="F35" s="39">
        <f>IFERROR(INT(TRIM(SUBSTITUTE(VLOOKUP($A35&amp;"*",各都道府県の状況!$A:$I,F$3,FALSE), "※5", ""))), "")</f>
        <v>56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8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44172</v>
      </c>
      <c r="C36" s="19" t="s">
        <v>46</v>
      </c>
      <c r="D36" s="39">
        <f>IFERROR(INT(TRIM(SUBSTITUTE(VLOOKUP($A36&amp;"*",各都道府県の状況!$A:$I,D$3,FALSE), "※5", ""))), "")</f>
        <v>158</v>
      </c>
      <c r="E36" s="39">
        <f>IFERROR(INT(TRIM(SUBSTITUTE(VLOOKUP($A36&amp;"*",各都道府県の状況!$A:$I,E$3,FALSE), "※5", ""))), "")</f>
        <v>7158</v>
      </c>
      <c r="F36" s="39">
        <f>IFERROR(INT(TRIM(SUBSTITUTE(VLOOKUP($A36&amp;"*",各都道府県の状況!$A:$I,F$3,FALSE), "※5", ""))), "")</f>
        <v>149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9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44172</v>
      </c>
      <c r="C37" s="19" t="s">
        <v>47</v>
      </c>
      <c r="D37" s="39">
        <f>IFERROR(INT(TRIM(SUBSTITUTE(VLOOKUP($A37&amp;"*",各都道府県の状況!$A:$I,D$3,FALSE), "※5", ""))), "")</f>
        <v>666</v>
      </c>
      <c r="E37" s="39">
        <f>IFERROR(INT(TRIM(SUBSTITUTE(VLOOKUP($A37&amp;"*",各都道府県の状況!$A:$I,E$3,FALSE), "※5", ""))), "")</f>
        <v>20802</v>
      </c>
      <c r="F37" s="39">
        <f>IFERROR(INT(TRIM(SUBSTITUTE(VLOOKUP($A37&amp;"*",各都道府県の状況!$A:$I,F$3,FALSE), "※5", ""))), "")</f>
        <v>468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140</v>
      </c>
      <c r="I37" s="39">
        <f>IFERROR(INT(TRIM(SUBSTITUTE(VLOOKUP($A37&amp;"*",各都道府県の状況!$A:$I,I$3,FALSE), "※5", ""))), "")</f>
        <v>5</v>
      </c>
    </row>
    <row r="38" spans="1:9" x14ac:dyDescent="0.55000000000000004">
      <c r="A38" s="24" t="s">
        <v>260</v>
      </c>
      <c r="B38" s="27">
        <f t="shared" si="0"/>
        <v>44172</v>
      </c>
      <c r="C38" s="19" t="s">
        <v>48</v>
      </c>
      <c r="D38" s="39">
        <f>IFERROR(INT(TRIM(SUBSTITUTE(VLOOKUP($A38&amp;"*",各都道府県の状況!$A:$I,D$3,FALSE), "※5", ""))), "")</f>
        <v>1085</v>
      </c>
      <c r="E38" s="39">
        <f>IFERROR(INT(TRIM(SUBSTITUTE(VLOOKUP($A38&amp;"*",各都道府県の状況!$A:$I,E$3,FALSE), "※5", ""))), "")</f>
        <v>39067</v>
      </c>
      <c r="F38" s="39">
        <f>IFERROR(INT(TRIM(SUBSTITUTE(VLOOKUP($A38&amp;"*",各都道府県の状況!$A:$I,F$3,FALSE), "※5", ""))), "")</f>
        <v>807</v>
      </c>
      <c r="G38" s="39">
        <f>IFERROR(INT(TRIM(SUBSTITUTE(VLOOKUP($A38&amp;"*",各都道府県の状況!$A:$I,G$3,FALSE), "※5", ""))), "")</f>
        <v>7</v>
      </c>
      <c r="H38" s="39">
        <f>IFERROR(INT(TRIM(SUBSTITUTE(VLOOKUP($A38&amp;"*",各都道府県の状況!$A:$I,H$3,FALSE), "※5", ""))), "")</f>
        <v>214</v>
      </c>
      <c r="I38" s="39">
        <f>IFERROR(INT(TRIM(SUBSTITUTE(VLOOKUP($A38&amp;"*",各都道府県の状況!$A:$I,I$3,FALSE), "※5", ""))), "")</f>
        <v>6</v>
      </c>
    </row>
    <row r="39" spans="1:9" x14ac:dyDescent="0.55000000000000004">
      <c r="A39" s="24" t="s">
        <v>261</v>
      </c>
      <c r="B39" s="27">
        <f t="shared" si="0"/>
        <v>44172</v>
      </c>
      <c r="C39" s="19" t="s">
        <v>49</v>
      </c>
      <c r="D39" s="39">
        <f>IFERROR(INT(TRIM(SUBSTITUTE(VLOOKUP($A39&amp;"*",各都道府県の状況!$A:$I,D$3,FALSE), "※5", ""))), "")</f>
        <v>414</v>
      </c>
      <c r="E39" s="39">
        <f>IFERROR(INT(TRIM(SUBSTITUTE(VLOOKUP($A39&amp;"*",各都道府県の状況!$A:$I,E$3,FALSE), "※5", ""))), "")</f>
        <v>19028</v>
      </c>
      <c r="F39" s="39">
        <f>IFERROR(INT(TRIM(SUBSTITUTE(VLOOKUP($A39&amp;"*",各都道府県の状況!$A:$I,F$3,FALSE), "※5", ""))), "")</f>
        <v>356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52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44172</v>
      </c>
      <c r="C40" s="19" t="s">
        <v>50</v>
      </c>
      <c r="D40" s="39">
        <f>IFERROR(INT(TRIM(SUBSTITUTE(VLOOKUP($A40&amp;"*",各都道府県の状況!$A:$I,D$3,FALSE), "※5", ""))), "")</f>
        <v>185</v>
      </c>
      <c r="E40" s="39">
        <f>IFERROR(INT(TRIM(SUBSTITUTE(VLOOKUP($A40&amp;"*",各都道府県の状況!$A:$I,E$3,FALSE), "※5", ""))), "")</f>
        <v>7934</v>
      </c>
      <c r="F40" s="39">
        <f>IFERROR(INT(TRIM(SUBSTITUTE(VLOOKUP($A40&amp;"*",各都道府県の状況!$A:$I,F$3,FALSE), "※5", ""))), "")</f>
        <v>170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1</v>
      </c>
    </row>
    <row r="41" spans="1:9" x14ac:dyDescent="0.55000000000000004">
      <c r="A41" s="24" t="s">
        <v>263</v>
      </c>
      <c r="B41" s="27">
        <f t="shared" si="0"/>
        <v>44172</v>
      </c>
      <c r="C41" s="19" t="s">
        <v>51</v>
      </c>
      <c r="D41" s="39">
        <f>IFERROR(INT(TRIM(SUBSTITUTE(VLOOKUP($A41&amp;"*",各都道府県の状況!$A:$I,D$3,FALSE), "※5", ""))), "")</f>
        <v>164</v>
      </c>
      <c r="E41" s="39">
        <f>IFERROR(INT(TRIM(SUBSTITUTE(VLOOKUP($A41&amp;"*",各都道府県の状況!$A:$I,E$3,FALSE), "※5", ""))), "")</f>
        <v>18221</v>
      </c>
      <c r="F41" s="39">
        <f>IFERROR(INT(TRIM(SUBSTITUTE(VLOOKUP($A41&amp;"*",各都道府県の状況!$A:$I,F$3,FALSE), "※5", ""))), "")</f>
        <v>128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33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44172</v>
      </c>
      <c r="C42" s="19" t="s">
        <v>52</v>
      </c>
      <c r="D42" s="39">
        <f>IFERROR(INT(TRIM(SUBSTITUTE(VLOOKUP($A42&amp;"*",各都道府県の状況!$A:$I,D$3,FALSE), "※5", ""))), "")</f>
        <v>349</v>
      </c>
      <c r="E42" s="39">
        <f>IFERROR(INT(TRIM(SUBSTITUTE(VLOOKUP($A42&amp;"*",各都道府県の状況!$A:$I,E$3,FALSE), "※5", ""))), "")</f>
        <v>8560</v>
      </c>
      <c r="F42" s="39">
        <f>IFERROR(INT(TRIM(SUBSTITUTE(VLOOKUP($A42&amp;"*",各都道府県の状況!$A:$I,F$3,FALSE), "※5", ""))), "")</f>
        <v>246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96</v>
      </c>
      <c r="I42" s="39">
        <f>IFERROR(INT(TRIM(SUBSTITUTE(VLOOKUP($A42&amp;"*",各都道府県の状況!$A:$I,I$3,FALSE), "※5", ""))), "")</f>
        <v>5</v>
      </c>
    </row>
    <row r="43" spans="1:9" x14ac:dyDescent="0.55000000000000004">
      <c r="A43" s="24" t="s">
        <v>265</v>
      </c>
      <c r="B43" s="27">
        <f t="shared" si="0"/>
        <v>44172</v>
      </c>
      <c r="C43" s="19" t="s">
        <v>169</v>
      </c>
      <c r="D43" s="39">
        <f>IFERROR(INT(TRIM(SUBSTITUTE(VLOOKUP($A43&amp;"*",各都道府県の状況!$A:$I,D$3,FALSE), "※5", ""))), "")</f>
        <v>246</v>
      </c>
      <c r="E43" s="39">
        <f>IFERROR(INT(TRIM(SUBSTITUTE(VLOOKUP($A43&amp;"*",各都道府県の状況!$A:$I,E$3,FALSE), "※5", ""))), "")</f>
        <v>4151</v>
      </c>
      <c r="F43" s="39">
        <f>IFERROR(INT(TRIM(SUBSTITUTE(VLOOKUP($A43&amp;"*",各都道府県の状況!$A:$I,F$3,FALSE), "※5", ""))), "")</f>
        <v>154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70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44172</v>
      </c>
      <c r="C44" s="19" t="s">
        <v>53</v>
      </c>
      <c r="D44" s="39">
        <f>IFERROR(INT(TRIM(SUBSTITUTE(VLOOKUP($A44&amp;"*",各都道府県の状況!$A:$I,D$3,FALSE), "※5", ""))), "")</f>
        <v>6060</v>
      </c>
      <c r="E44" s="39">
        <f>IFERROR(INT(TRIM(SUBSTITUTE(VLOOKUP($A44&amp;"*",各都道府県の状況!$A:$I,E$3,FALSE), "※5", ""))), "")</f>
        <v>211871</v>
      </c>
      <c r="F44" s="39">
        <f>IFERROR(INT(TRIM(SUBSTITUTE(VLOOKUP($A44&amp;"*",各都道府県の状況!$A:$I,F$3,FALSE), "※5", ""))), "")</f>
        <v>5564</v>
      </c>
      <c r="G44" s="39">
        <f>IFERROR(INT(TRIM(SUBSTITUTE(VLOOKUP($A44&amp;"*",各都道府県の状況!$A:$I,G$3,FALSE), "※5", ""))), "")</f>
        <v>109</v>
      </c>
      <c r="H44" s="39">
        <f>IFERROR(INT(TRIM(SUBSTITUTE(VLOOKUP($A44&amp;"*",各都道府県の状況!$A:$I,H$3,FALSE), "※5", ""))), "")</f>
        <v>387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44172</v>
      </c>
      <c r="C45" s="19" t="s">
        <v>54</v>
      </c>
      <c r="D45" s="39">
        <f>IFERROR(INT(TRIM(SUBSTITUTE(VLOOKUP($A45&amp;"*",各都道府県の状況!$A:$I,D$3,FALSE), "※5", ""))), "")</f>
        <v>341</v>
      </c>
      <c r="E45" s="39">
        <f>IFERROR(INT(TRIM(SUBSTITUTE(VLOOKUP($A45&amp;"*",各都道府県の状況!$A:$I,E$3,FALSE), "※5", ""))), "")</f>
        <v>10620</v>
      </c>
      <c r="F45" s="39">
        <f>IFERROR(INT(TRIM(SUBSTITUTE(VLOOKUP($A45&amp;"*",各都道府県の状況!$A:$I,F$3,FALSE), "※5", ""))), "")</f>
        <v>302</v>
      </c>
      <c r="G45" s="39">
        <f>IFERROR(INT(TRIM(SUBSTITUTE(VLOOKUP($A45&amp;"*",各都道府県の状況!$A:$I,G$3,FALSE), "※5", ""))), "")</f>
        <v>2</v>
      </c>
      <c r="H45" s="39">
        <f>IFERROR(INT(TRIM(SUBSTITUTE(VLOOKUP($A45&amp;"*",各都道府県の状況!$A:$I,H$3,FALSE), "※5", ""))), "")</f>
        <v>40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44172</v>
      </c>
      <c r="C46" s="19" t="s">
        <v>55</v>
      </c>
      <c r="D46" s="39">
        <f>IFERROR(INT(TRIM(SUBSTITUTE(VLOOKUP($A46&amp;"*",各都道府県の状況!$A:$I,D$3,FALSE), "※5", ""))), "")</f>
        <v>276</v>
      </c>
      <c r="E46" s="39">
        <f>IFERROR(INT(TRIM(SUBSTITUTE(VLOOKUP($A46&amp;"*",各都道府県の状況!$A:$I,E$3,FALSE), "※5", ""))), "")</f>
        <v>28287</v>
      </c>
      <c r="F46" s="39">
        <f>IFERROR(INT(TRIM(SUBSTITUTE(VLOOKUP($A46&amp;"*",各都道府県の状況!$A:$I,F$3,FALSE), "※5", ""))), "")</f>
        <v>260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16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44172</v>
      </c>
      <c r="C47" s="19" t="s">
        <v>56</v>
      </c>
      <c r="D47" s="39">
        <f>IFERROR(INT(TRIM(SUBSTITUTE(VLOOKUP($A47&amp;"*",各都道府県の状況!$A:$I,D$3,FALSE), "※5", ""))), "")</f>
        <v>1094</v>
      </c>
      <c r="E47" s="39">
        <f>IFERROR(INT(TRIM(SUBSTITUTE(VLOOKUP($A47&amp;"*",各都道府県の状況!$A:$I,E$3,FALSE), "※5", ""))), "")</f>
        <v>25208</v>
      </c>
      <c r="F47" s="39">
        <f>IFERROR(INT(TRIM(SUBSTITUTE(VLOOKUP($A47&amp;"*",各都道府県の状況!$A:$I,F$3,FALSE), "※5", ""))), "")</f>
        <v>977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73</v>
      </c>
      <c r="I47" s="39">
        <f>IFERROR(INT(TRIM(SUBSTITUTE(VLOOKUP($A47&amp;"*",各都道府県の状況!$A:$I,I$3,FALSE), "※5", ""))), "")</f>
        <v>7</v>
      </c>
    </row>
    <row r="48" spans="1:9" x14ac:dyDescent="0.55000000000000004">
      <c r="A48" s="24" t="s">
        <v>270</v>
      </c>
      <c r="B48" s="27">
        <f t="shared" si="0"/>
        <v>44172</v>
      </c>
      <c r="C48" s="19" t="s">
        <v>57</v>
      </c>
      <c r="D48" s="39">
        <f>IFERROR(INT(TRIM(SUBSTITUTE(VLOOKUP($A48&amp;"*",各都道府県の状況!$A:$I,D$3,FALSE), "※5", ""))), "")</f>
        <v>408</v>
      </c>
      <c r="E48" s="39">
        <f>IFERROR(INT(TRIM(SUBSTITUTE(VLOOKUP($A48&amp;"*",各都道府県の状況!$A:$I,E$3,FALSE), "※5", ""))), "")</f>
        <v>30204</v>
      </c>
      <c r="F48" s="39">
        <f>IFERROR(INT(TRIM(SUBSTITUTE(VLOOKUP($A48&amp;"*",各都道府県の状況!$A:$I,F$3,FALSE), "※5", ""))), "")</f>
        <v>256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149</v>
      </c>
      <c r="I48" s="39">
        <f>IFERROR(INT(TRIM(SUBSTITUTE(VLOOKUP($A48&amp;"*",各都道府県の状況!$A:$I,I$3,FALSE), "※5", ""))), "")</f>
        <v>1</v>
      </c>
    </row>
    <row r="49" spans="1:9" x14ac:dyDescent="0.55000000000000004">
      <c r="A49" s="24" t="s">
        <v>271</v>
      </c>
      <c r="B49" s="27">
        <f t="shared" si="0"/>
        <v>44172</v>
      </c>
      <c r="C49" s="19" t="s">
        <v>58</v>
      </c>
      <c r="D49" s="39">
        <f>IFERROR(INT(TRIM(SUBSTITUTE(VLOOKUP($A49&amp;"*",各都道府県の状況!$A:$I,D$3,FALSE), "※5", ""))), "")</f>
        <v>566</v>
      </c>
      <c r="E49" s="39">
        <f>IFERROR(INT(TRIM(SUBSTITUTE(VLOOKUP($A49&amp;"*",各都道府県の状況!$A:$I,E$3,FALSE), "※5", ""))), "")</f>
        <v>10583</v>
      </c>
      <c r="F49" s="39">
        <f>IFERROR(INT(TRIM(SUBSTITUTE(VLOOKUP($A49&amp;"*",各都道府県の状況!$A:$I,F$3,FALSE), "※5", ""))), "")</f>
        <v>463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103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44172</v>
      </c>
      <c r="C50" s="19" t="s">
        <v>59</v>
      </c>
      <c r="D50" s="39">
        <f>IFERROR(INT(TRIM(SUBSTITUTE(VLOOKUP($A50&amp;"*",各都道府県の状況!$A:$I,D$3,FALSE), "※5", ""))), "")</f>
        <v>673</v>
      </c>
      <c r="E50" s="39">
        <f>IFERROR(INT(TRIM(SUBSTITUTE(VLOOKUP($A50&amp;"*",各都道府県の状況!$A:$I,E$3,FALSE), "※5", ""))), "")</f>
        <v>28667</v>
      </c>
      <c r="F50" s="39">
        <f>IFERROR(INT(TRIM(SUBSTITUTE(VLOOKUP($A50&amp;"*",各都道府県の状況!$A:$I,F$3,FALSE), "※5", ""))), "")</f>
        <v>617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56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44172</v>
      </c>
      <c r="C51" s="19" t="s">
        <v>60</v>
      </c>
      <c r="D51" s="39">
        <f>IFERROR(INT(TRIM(SUBSTITUTE(VLOOKUP($A51&amp;"*",各都道府県の状況!$A:$I,D$3,FALSE), "※5", ""))), "")</f>
        <v>4585</v>
      </c>
      <c r="E51" s="39">
        <f>IFERROR(INT(TRIM(SUBSTITUTE(VLOOKUP($A51&amp;"*",各都道府県の状況!$A:$I,E$3,FALSE), "※5", ""))), "")</f>
        <v>76441</v>
      </c>
      <c r="F51" s="39">
        <f>IFERROR(INT(TRIM(SUBSTITUTE(VLOOKUP($A51&amp;"*",各都道府県の状況!$A:$I,F$3,FALSE), "※5", ""))), "")</f>
        <v>4120</v>
      </c>
      <c r="G51" s="39">
        <f>IFERROR(INT(TRIM(SUBSTITUTE(VLOOKUP($A51&amp;"*",各都道府県の状況!$A:$I,G$3,FALSE), "※5", ""))), "")</f>
        <v>74</v>
      </c>
      <c r="H51" s="39">
        <f>IFERROR(INT(TRIM(SUBSTITUTE(VLOOKUP($A51&amp;"*",各都道府県の状況!$A:$I,H$3,FALSE), "※5", ""))), "")</f>
        <v>396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10039</v>
      </c>
      <c r="D6" s="62">
        <v>171282</v>
      </c>
      <c r="E6" s="62">
        <v>2237</v>
      </c>
      <c r="F6" s="63">
        <v>24</v>
      </c>
      <c r="G6" s="62">
        <v>7546</v>
      </c>
      <c r="H6" s="63">
        <v>256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343</v>
      </c>
      <c r="D7" s="62">
        <v>7341</v>
      </c>
      <c r="E7" s="63">
        <v>63</v>
      </c>
      <c r="F7" s="63">
        <v>2</v>
      </c>
      <c r="G7" s="63">
        <v>274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220</v>
      </c>
      <c r="D8" s="62">
        <v>10219</v>
      </c>
      <c r="E8" s="63">
        <v>55</v>
      </c>
      <c r="F8" s="63">
        <v>3</v>
      </c>
      <c r="G8" s="63">
        <v>159</v>
      </c>
      <c r="H8" s="63">
        <v>6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1311</v>
      </c>
      <c r="D9" s="62">
        <v>20084</v>
      </c>
      <c r="E9" s="63">
        <v>157</v>
      </c>
      <c r="F9" s="63">
        <v>4</v>
      </c>
      <c r="G9" s="62">
        <v>1144</v>
      </c>
      <c r="H9" s="63">
        <v>10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3733</v>
      </c>
      <c r="E10" s="63">
        <v>3</v>
      </c>
      <c r="F10" s="63">
        <v>0</v>
      </c>
      <c r="G10" s="63">
        <v>86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177</v>
      </c>
      <c r="D11" s="62">
        <v>8284</v>
      </c>
      <c r="E11" s="63">
        <v>49</v>
      </c>
      <c r="F11" s="63">
        <v>1</v>
      </c>
      <c r="G11" s="63">
        <v>127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541</v>
      </c>
      <c r="D12" s="62">
        <v>42276</v>
      </c>
      <c r="E12" s="63">
        <v>69</v>
      </c>
      <c r="F12" s="63">
        <v>5</v>
      </c>
      <c r="G12" s="63">
        <v>464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1844</v>
      </c>
      <c r="D13" s="62">
        <v>17532</v>
      </c>
      <c r="E13" s="63">
        <v>378</v>
      </c>
      <c r="F13" s="63">
        <v>17</v>
      </c>
      <c r="G13" s="62">
        <v>1443</v>
      </c>
      <c r="H13" s="63">
        <v>23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749</v>
      </c>
      <c r="D14" s="62">
        <v>57242</v>
      </c>
      <c r="E14" s="63">
        <v>170</v>
      </c>
      <c r="F14" s="63">
        <v>10</v>
      </c>
      <c r="G14" s="63">
        <v>579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1401</v>
      </c>
      <c r="D15" s="62">
        <v>39431</v>
      </c>
      <c r="E15" s="63">
        <v>260</v>
      </c>
      <c r="F15" s="63">
        <v>5</v>
      </c>
      <c r="G15" s="62">
        <v>1106</v>
      </c>
      <c r="H15" s="63">
        <v>22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9411</v>
      </c>
      <c r="D16" s="62">
        <v>249360</v>
      </c>
      <c r="E16" s="62">
        <v>1553</v>
      </c>
      <c r="F16" s="63">
        <v>27</v>
      </c>
      <c r="G16" s="62">
        <v>7699</v>
      </c>
      <c r="H16" s="63">
        <v>159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7519</v>
      </c>
      <c r="D17" s="62">
        <v>174527</v>
      </c>
      <c r="E17" s="63">
        <v>821</v>
      </c>
      <c r="F17" s="63">
        <v>14</v>
      </c>
      <c r="G17" s="62">
        <v>6605</v>
      </c>
      <c r="H17" s="63">
        <v>93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44003</v>
      </c>
      <c r="D18" s="62">
        <v>807999</v>
      </c>
      <c r="E18" s="62">
        <v>4362</v>
      </c>
      <c r="F18" s="63">
        <v>55</v>
      </c>
      <c r="G18" s="62">
        <v>39124</v>
      </c>
      <c r="H18" s="63">
        <v>517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13704</v>
      </c>
      <c r="D19" s="62">
        <v>271058</v>
      </c>
      <c r="E19" s="62">
        <v>1121</v>
      </c>
      <c r="F19" s="63">
        <v>65</v>
      </c>
      <c r="G19" s="62">
        <v>12368</v>
      </c>
      <c r="H19" s="63">
        <v>215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359</v>
      </c>
      <c r="D20" s="62">
        <v>23193</v>
      </c>
      <c r="E20" s="63">
        <v>80</v>
      </c>
      <c r="F20" s="63">
        <v>0</v>
      </c>
      <c r="G20" s="63">
        <v>279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462</v>
      </c>
      <c r="D21" s="62">
        <v>18028</v>
      </c>
      <c r="E21" s="63">
        <v>12</v>
      </c>
      <c r="F21" s="63">
        <v>2</v>
      </c>
      <c r="G21" s="63">
        <v>424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874</v>
      </c>
      <c r="D22" s="62">
        <v>23296</v>
      </c>
      <c r="E22" s="63">
        <v>26</v>
      </c>
      <c r="F22" s="63">
        <v>0</v>
      </c>
      <c r="G22" s="63">
        <v>798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322</v>
      </c>
      <c r="D23" s="62">
        <v>15745</v>
      </c>
      <c r="E23" s="63">
        <v>15</v>
      </c>
      <c r="F23" s="63">
        <v>2</v>
      </c>
      <c r="G23" s="63">
        <v>296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422</v>
      </c>
      <c r="D24" s="62">
        <v>13750</v>
      </c>
      <c r="E24" s="63">
        <v>90</v>
      </c>
      <c r="F24" s="63">
        <v>0</v>
      </c>
      <c r="G24" s="63">
        <v>323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823</v>
      </c>
      <c r="D25" s="62">
        <v>33920</v>
      </c>
      <c r="E25" s="63">
        <v>96</v>
      </c>
      <c r="F25" s="63">
        <v>3</v>
      </c>
      <c r="G25" s="63">
        <v>682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1260</v>
      </c>
      <c r="D26" s="62">
        <v>44187</v>
      </c>
      <c r="E26" s="63">
        <v>244</v>
      </c>
      <c r="F26" s="63">
        <v>2</v>
      </c>
      <c r="G26" s="62">
        <v>1002</v>
      </c>
      <c r="H26" s="63">
        <v>14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1960</v>
      </c>
      <c r="D27" s="62">
        <v>62660</v>
      </c>
      <c r="E27" s="63">
        <v>628</v>
      </c>
      <c r="F27" s="63">
        <v>13</v>
      </c>
      <c r="G27" s="62">
        <v>1315</v>
      </c>
      <c r="H27" s="63">
        <v>17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11327</v>
      </c>
      <c r="D28" s="62">
        <v>143080</v>
      </c>
      <c r="E28" s="62">
        <v>1922</v>
      </c>
      <c r="F28" s="63">
        <v>28</v>
      </c>
      <c r="G28" s="62">
        <v>9273</v>
      </c>
      <c r="H28" s="63">
        <v>132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957</v>
      </c>
      <c r="D29" s="62">
        <v>22079</v>
      </c>
      <c r="E29" s="63">
        <v>195</v>
      </c>
      <c r="F29" s="63">
        <v>5</v>
      </c>
      <c r="G29" s="63">
        <v>752</v>
      </c>
      <c r="H29" s="63">
        <v>10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826</v>
      </c>
      <c r="D30" s="62">
        <v>29471</v>
      </c>
      <c r="E30" s="63">
        <v>70</v>
      </c>
      <c r="F30" s="63">
        <v>1</v>
      </c>
      <c r="G30" s="63">
        <v>745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2858</v>
      </c>
      <c r="D31" s="62">
        <v>70273</v>
      </c>
      <c r="E31" s="63">
        <v>288</v>
      </c>
      <c r="F31" s="63">
        <v>9</v>
      </c>
      <c r="G31" s="62">
        <v>2531</v>
      </c>
      <c r="H31" s="63">
        <v>39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22735</v>
      </c>
      <c r="D32" s="62">
        <v>353214</v>
      </c>
      <c r="E32" s="62">
        <v>4230</v>
      </c>
      <c r="F32" s="63">
        <v>141</v>
      </c>
      <c r="G32" s="62">
        <v>18124</v>
      </c>
      <c r="H32" s="63">
        <v>362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6440</v>
      </c>
      <c r="D33" s="62">
        <v>104516</v>
      </c>
      <c r="E33" s="63">
        <v>805</v>
      </c>
      <c r="F33" s="63">
        <v>40</v>
      </c>
      <c r="G33" s="62">
        <v>5540</v>
      </c>
      <c r="H33" s="63">
        <v>95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1330</v>
      </c>
      <c r="D34" s="62">
        <v>35844</v>
      </c>
      <c r="E34" s="63">
        <v>269</v>
      </c>
      <c r="F34" s="63">
        <v>7</v>
      </c>
      <c r="G34" s="62">
        <v>1048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507</v>
      </c>
      <c r="D35" s="62">
        <v>14226</v>
      </c>
      <c r="E35" s="63">
        <v>71</v>
      </c>
      <c r="F35" s="63">
        <v>4</v>
      </c>
      <c r="G35" s="63">
        <v>418</v>
      </c>
      <c r="H35" s="63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65</v>
      </c>
      <c r="D36" s="62">
        <v>18380</v>
      </c>
      <c r="E36" s="63">
        <v>8</v>
      </c>
      <c r="F36" s="63">
        <v>0</v>
      </c>
      <c r="G36" s="63">
        <v>56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158</v>
      </c>
      <c r="D37" s="62">
        <v>7158</v>
      </c>
      <c r="E37" s="63">
        <v>9</v>
      </c>
      <c r="F37" s="63">
        <v>1</v>
      </c>
      <c r="G37" s="63">
        <v>149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666</v>
      </c>
      <c r="D38" s="62">
        <v>20802</v>
      </c>
      <c r="E38" s="63">
        <v>140</v>
      </c>
      <c r="F38" s="63">
        <v>5</v>
      </c>
      <c r="G38" s="63">
        <v>468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2">
        <v>1085</v>
      </c>
      <c r="D39" s="62">
        <v>39067</v>
      </c>
      <c r="E39" s="63">
        <v>214</v>
      </c>
      <c r="F39" s="63">
        <v>6</v>
      </c>
      <c r="G39" s="63">
        <v>807</v>
      </c>
      <c r="H39" s="63">
        <v>7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414</v>
      </c>
      <c r="D40" s="62">
        <v>19028</v>
      </c>
      <c r="E40" s="63">
        <v>52</v>
      </c>
      <c r="F40" s="63">
        <v>3</v>
      </c>
      <c r="G40" s="63">
        <v>356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185</v>
      </c>
      <c r="D41" s="62">
        <v>7934</v>
      </c>
      <c r="E41" s="63">
        <v>6</v>
      </c>
      <c r="F41" s="63">
        <v>1</v>
      </c>
      <c r="G41" s="63">
        <v>170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164</v>
      </c>
      <c r="D42" s="62">
        <v>18221</v>
      </c>
      <c r="E42" s="63">
        <v>33</v>
      </c>
      <c r="F42" s="63">
        <v>0</v>
      </c>
      <c r="G42" s="63">
        <v>128</v>
      </c>
      <c r="H42" s="63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349</v>
      </c>
      <c r="D43" s="62">
        <v>8560</v>
      </c>
      <c r="E43" s="63">
        <v>96</v>
      </c>
      <c r="F43" s="63">
        <v>5</v>
      </c>
      <c r="G43" s="63">
        <v>246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246</v>
      </c>
      <c r="D44" s="62">
        <v>4151</v>
      </c>
      <c r="E44" s="63">
        <v>70</v>
      </c>
      <c r="F44" s="63">
        <v>0</v>
      </c>
      <c r="G44" s="63">
        <v>154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6060</v>
      </c>
      <c r="D45" s="62">
        <v>211871</v>
      </c>
      <c r="E45" s="63">
        <v>387</v>
      </c>
      <c r="F45" s="63">
        <v>10</v>
      </c>
      <c r="G45" s="62">
        <v>5564</v>
      </c>
      <c r="H45" s="63">
        <v>109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341</v>
      </c>
      <c r="D46" s="62">
        <v>10620</v>
      </c>
      <c r="E46" s="63">
        <v>40</v>
      </c>
      <c r="F46" s="63">
        <v>0</v>
      </c>
      <c r="G46" s="63">
        <v>302</v>
      </c>
      <c r="H46" s="63">
        <v>2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276</v>
      </c>
      <c r="D47" s="62">
        <v>28287</v>
      </c>
      <c r="E47" s="63">
        <v>16</v>
      </c>
      <c r="F47" s="63">
        <v>0</v>
      </c>
      <c r="G47" s="63">
        <v>260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1094</v>
      </c>
      <c r="D48" s="62">
        <v>25208</v>
      </c>
      <c r="E48" s="63">
        <v>73</v>
      </c>
      <c r="F48" s="63">
        <v>7</v>
      </c>
      <c r="G48" s="63">
        <v>977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408</v>
      </c>
      <c r="D49" s="62">
        <v>30204</v>
      </c>
      <c r="E49" s="63">
        <v>149</v>
      </c>
      <c r="F49" s="63">
        <v>1</v>
      </c>
      <c r="G49" s="63">
        <v>256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566</v>
      </c>
      <c r="D50" s="62">
        <v>10583</v>
      </c>
      <c r="E50" s="63">
        <v>103</v>
      </c>
      <c r="F50" s="63">
        <v>1</v>
      </c>
      <c r="G50" s="63">
        <v>463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673</v>
      </c>
      <c r="D51" s="62">
        <v>28667</v>
      </c>
      <c r="E51" s="63">
        <v>56</v>
      </c>
      <c r="F51" s="63">
        <v>1</v>
      </c>
      <c r="G51" s="63">
        <v>617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4585</v>
      </c>
      <c r="D52" s="62">
        <v>76441</v>
      </c>
      <c r="E52" s="63">
        <v>396</v>
      </c>
      <c r="F52" s="63">
        <v>6</v>
      </c>
      <c r="G52" s="62">
        <v>4120</v>
      </c>
      <c r="H52" s="63">
        <v>74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162298</v>
      </c>
      <c r="D54" s="62">
        <v>3453032</v>
      </c>
      <c r="E54" s="62">
        <v>22187</v>
      </c>
      <c r="F54" s="63">
        <v>536</v>
      </c>
      <c r="G54" s="62">
        <v>137516</v>
      </c>
      <c r="H54" s="62">
        <v>2381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2020-12-08T15:07:38Z</dcterms:modified>
</cp:coreProperties>
</file>