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FA6FE1D6-9B78-409E-AF98-E98C42996B0E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<sst xmlns="http://schemas.openxmlformats.org/spreadsheetml/2006/main" count="18323" uniqueCount="342">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</sst>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40"/>
  <sheetViews>
    <sheetView zoomScaleNormal="100" workbookViewId="0">
      <pane xSplit="1" ySplit="1" topLeftCell="B732" activePane="bottomRight" state="frozen"/>
      <selection activeCell="A10154" sqref="A10154"/>
      <selection pane="topRight" activeCell="A10154" sqref="A10154"/>
      <selection pane="bottomLeft" activeCell="A10154" sqref="A10154"/>
      <selection pane="bottomRight" activeCell="A741" sqref="A741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200"/>
  <sheetViews>
    <sheetView tabSelected="1" workbookViewId="0">
      <pane xSplit="1" ySplit="1" topLeftCell="B10192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201" sqref="A10201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44125</v>
      </c>
      <c r="B3" s="7" t="s">
        <v>6</v>
      </c>
      <c r="C3" s="7">
        <f>IF(C13="", "", C13)</f>
        <v>92819</v>
      </c>
      <c r="D3" s="7">
        <f>IF(B13="", "", B13)</f>
        <v>2227116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5031</v>
      </c>
      <c r="I3" s="7" t="str">
        <f>IF(I13="", "", I13)</f>
        <v/>
      </c>
      <c r="J3" s="7">
        <f t="shared" ref="J3:L3" si="1">IF(J13="", "", J13)</f>
        <v>150</v>
      </c>
      <c r="K3" s="7" t="str">
        <f t="shared" si="1"/>
        <v/>
      </c>
      <c r="L3" s="7" t="str">
        <f t="shared" si="1"/>
        <v/>
      </c>
      <c r="M3" s="7">
        <f>IF(N13="", "", N13)</f>
        <v>86100</v>
      </c>
      <c r="N3" s="7">
        <f>IF(O13="", "", O13)</f>
        <v>1678</v>
      </c>
    </row>
    <row r="4" spans="1:15" x14ac:dyDescent="0.55000000000000004">
      <c r="A4" s="6">
        <f t="shared" ref="A4:A5" si="2">DATE($B$9, $C$9, $D$9)</f>
        <v>44125</v>
      </c>
      <c r="B4" s="7" t="s">
        <v>7</v>
      </c>
      <c r="C4" s="7">
        <f t="shared" ref="C4:C5" si="3">IF(C14="", "", C14)</f>
        <v>1099</v>
      </c>
      <c r="D4" s="7">
        <f t="shared" ref="D4:D5" si="4">IF(B14="", "", B14)</f>
        <v>254540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992</v>
      </c>
      <c r="N4" s="7">
        <f t="shared" si="8"/>
        <v>1</v>
      </c>
    </row>
    <row r="5" spans="1:15" x14ac:dyDescent="0.55000000000000004">
      <c r="A5" s="6">
        <f t="shared" si="2"/>
        <v>44125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10</v>
      </c>
      <c r="D9" s="9">
        <v>21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2227116</v>
      </c>
      <c r="C13" s="9">
        <v>92819</v>
      </c>
      <c r="D13" s="8"/>
      <c r="E13" s="8"/>
      <c r="F13" s="8"/>
      <c r="G13" s="8"/>
      <c r="H13" s="9">
        <v>5031</v>
      </c>
      <c r="I13" s="8"/>
      <c r="J13" s="9">
        <v>150</v>
      </c>
      <c r="K13" s="8"/>
      <c r="L13" s="8"/>
      <c r="M13" s="31">
        <f>F13</f>
        <v>0</v>
      </c>
      <c r="N13" s="9">
        <v>86100</v>
      </c>
      <c r="O13" s="9">
        <v>1678</v>
      </c>
    </row>
    <row r="14" spans="1:15" x14ac:dyDescent="0.55000000000000004">
      <c r="A14" s="7" t="s">
        <v>64</v>
      </c>
      <c r="B14" s="9">
        <v>254540</v>
      </c>
      <c r="C14" s="9">
        <v>1099</v>
      </c>
      <c r="D14" s="8"/>
      <c r="E14" s="8"/>
      <c r="F14" s="8"/>
      <c r="G14" s="8"/>
      <c r="H14" s="9">
        <v>106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992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2482485</v>
      </c>
      <c r="C16" s="7">
        <f t="shared" ref="C16:O16" si="13">SUM(C13:C15)</f>
        <v>93933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5137</v>
      </c>
      <c r="I16" s="7">
        <f t="shared" si="13"/>
        <v>0</v>
      </c>
      <c r="J16" s="7">
        <f t="shared" si="13"/>
        <v>150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87107</v>
      </c>
      <c r="O16" s="7">
        <f t="shared" si="13"/>
        <v>1679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20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44124</v>
      </c>
      <c r="C5" s="28" t="s">
        <v>17</v>
      </c>
      <c r="D5" s="39">
        <f>IFERROR(INT(TRIM(SUBSTITUTE(VLOOKUP($A5&amp;"*",各都道府県の状況!$A:$I,D$3,FALSE), "※5", ""))), "")</f>
        <v>2559</v>
      </c>
      <c r="E5" s="39">
        <f>IFERROR(INT(TRIM(SUBSTITUTE(VLOOKUP($A5&amp;"*",各都道府県の状況!$A:$I,E$3,FALSE), "※5", ""))), "")</f>
        <v>70602</v>
      </c>
      <c r="F5" s="39">
        <f>IFERROR(INT(TRIM(SUBSTITUTE(VLOOKUP($A5&amp;"*",各都道府県の状況!$A:$I,F$3,FALSE), "※5", ""))), "")</f>
        <v>2246</v>
      </c>
      <c r="G5" s="39">
        <f>IFERROR(INT(TRIM(SUBSTITUTE(VLOOKUP($A5&amp;"*",各都道府県の状況!$A:$I,G$3,FALSE), "※5", ""))), "")</f>
        <v>108</v>
      </c>
      <c r="H5" s="39">
        <f>IFERROR(INT(TRIM(SUBSTITUTE(VLOOKUP($A5&amp;"*",各都道府県の状況!$A:$I,H$3,FALSE), "※5", ""))), "")</f>
        <v>205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44124</v>
      </c>
      <c r="C6" s="19" t="s">
        <v>18</v>
      </c>
      <c r="D6" s="39">
        <f>IFERROR(INT(TRIM(SUBSTITUTE(VLOOKUP($A6&amp;"*",各都道府県の状況!$A:$I,D$3,FALSE), "※5", ""))), "")</f>
        <v>134</v>
      </c>
      <c r="E6" s="39">
        <f>IFERROR(INT(TRIM(SUBSTITUTE(VLOOKUP($A6&amp;"*",各都道府県の状況!$A:$I,E$3,FALSE), "※5", ""))), "")</f>
        <v>3292</v>
      </c>
      <c r="F6" s="39">
        <f>IFERROR(INT(TRIM(SUBSTITUTE(VLOOKUP($A6&amp;"*",各都道府県の状況!$A:$I,F$3,FALSE), "※5", ""))), "")</f>
        <v>36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97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44124</v>
      </c>
      <c r="C7" s="19" t="s">
        <v>19</v>
      </c>
      <c r="D7" s="39">
        <f>IFERROR(INT(TRIM(SUBSTITUTE(VLOOKUP($A7&amp;"*",各都道府県の状況!$A:$I,D$3,FALSE), "※5", ""))), "")</f>
        <v>26</v>
      </c>
      <c r="E7" s="39">
        <f>IFERROR(INT(TRIM(SUBSTITUTE(VLOOKUP($A7&amp;"*",各都道府県の状況!$A:$I,E$3,FALSE), "※5", ""))), "")</f>
        <v>4920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44124</v>
      </c>
      <c r="C8" s="19" t="s">
        <v>20</v>
      </c>
      <c r="D8" s="39">
        <f>IFERROR(INT(TRIM(SUBSTITUTE(VLOOKUP($A8&amp;"*",各都道府県の状況!$A:$I,D$3,FALSE), "※5", ""))), "")</f>
        <v>529</v>
      </c>
      <c r="E8" s="39">
        <f>IFERROR(INT(TRIM(SUBSTITUTE(VLOOKUP($A8&amp;"*",各都道府県の状況!$A:$I,E$3,FALSE), "※5", ""))), "")</f>
        <v>12420</v>
      </c>
      <c r="F8" s="39">
        <f>IFERROR(INT(TRIM(SUBSTITUTE(VLOOKUP($A8&amp;"*",各都道府県の状況!$A:$I,F$3,FALSE), "※5", ""))), "")</f>
        <v>487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40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44124</v>
      </c>
      <c r="C9" s="19" t="s">
        <v>21</v>
      </c>
      <c r="D9" s="39">
        <f>IFERROR(INT(TRIM(SUBSTITUTE(VLOOKUP($A9&amp;"*",各都道府県の状況!$A:$I,D$3,FALSE), "※5", ""))), "")</f>
        <v>60</v>
      </c>
      <c r="E9" s="39">
        <f>IFERROR(INT(TRIM(SUBSTITUTE(VLOOKUP($A9&amp;"*",各都道府県の状況!$A:$I,E$3,FALSE), "※5", ""))), "")</f>
        <v>2385</v>
      </c>
      <c r="F9" s="39">
        <f>IFERROR(INT(TRIM(SUBSTITUTE(VLOOKUP($A9&amp;"*",各都道府県の状況!$A:$I,F$3,FALSE), "※5", ""))), "")</f>
        <v>59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44124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5455</v>
      </c>
      <c r="F10" s="39">
        <f>IFERROR(INT(TRIM(SUBSTITUTE(VLOOKUP($A10&amp;"*",各都道府県の状況!$A:$I,F$3,FALSE), "※5", ""))), "")</f>
        <v>79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44124</v>
      </c>
      <c r="C11" s="19" t="s">
        <v>62</v>
      </c>
      <c r="D11" s="39">
        <f>IFERROR(INT(TRIM(SUBSTITUTE(VLOOKUP($A11&amp;"*",各都道府県の状況!$A:$I,D$3,FALSE), "※5", ""))), "")</f>
        <v>369</v>
      </c>
      <c r="E11" s="39">
        <f>IFERROR(INT(TRIM(SUBSTITUTE(VLOOKUP($A11&amp;"*",各都道府県の状況!$A:$I,E$3,FALSE), "※5", ""))), "")</f>
        <v>25607</v>
      </c>
      <c r="F11" s="39">
        <f>IFERROR(INT(TRIM(SUBSTITUTE(VLOOKUP($A11&amp;"*",各都道府県の状況!$A:$I,F$3,FALSE), "※5", ""))), "")</f>
        <v>280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83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44124</v>
      </c>
      <c r="C12" s="19" t="s">
        <v>23</v>
      </c>
      <c r="D12" s="39">
        <f>IFERROR(INT(TRIM(SUBSTITUTE(VLOOKUP($A12&amp;"*",各都道府県の状況!$A:$I,D$3,FALSE), "※5", ""))), "")</f>
        <v>730</v>
      </c>
      <c r="E12" s="39">
        <f>IFERROR(INT(TRIM(SUBSTITUTE(VLOOKUP($A12&amp;"*",各都道府県の状況!$A:$I,E$3,FALSE), "※5", ""))), "")</f>
        <v>13450</v>
      </c>
      <c r="F12" s="39">
        <f>IFERROR(INT(TRIM(SUBSTITUTE(VLOOKUP($A12&amp;"*",各都道府県の状況!$A:$I,F$3,FALSE), "※5", ""))), "")</f>
        <v>682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30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44124</v>
      </c>
      <c r="C13" s="19" t="s">
        <v>24</v>
      </c>
      <c r="D13" s="39">
        <f>IFERROR(INT(TRIM(SUBSTITUTE(VLOOKUP($A13&amp;"*",各都道府県の状況!$A:$I,D$3,FALSE), "※5", ""))), "")</f>
        <v>471</v>
      </c>
      <c r="E13" s="39">
        <f>IFERROR(INT(TRIM(SUBSTITUTE(VLOOKUP($A13&amp;"*",各都道府県の状況!$A:$I,E$3,FALSE), "※5", ""))), "")</f>
        <v>34579</v>
      </c>
      <c r="F13" s="39">
        <f>IFERROR(INT(TRIM(SUBSTITUTE(VLOOKUP($A13&amp;"*",各都道府県の状況!$A:$I,F$3,FALSE), "※5", ""))), "")</f>
        <v>442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29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44124</v>
      </c>
      <c r="C14" s="19" t="s">
        <v>25</v>
      </c>
      <c r="D14" s="39">
        <f>IFERROR(INT(TRIM(SUBSTITUTE(VLOOKUP($A14&amp;"*",各都道府県の状況!$A:$I,D$3,FALSE), "※5", ""))), "")</f>
        <v>797</v>
      </c>
      <c r="E14" s="39">
        <f>IFERROR(INT(TRIM(SUBSTITUTE(VLOOKUP($A14&amp;"*",各都道府県の状況!$A:$I,E$3,FALSE), "※5", ""))), "")</f>
        <v>26713</v>
      </c>
      <c r="F14" s="39">
        <f>IFERROR(INT(TRIM(SUBSTITUTE(VLOOKUP($A14&amp;"*",各都道府県の状況!$A:$I,F$3,FALSE), "※5", ""))), "")</f>
        <v>729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37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44124</v>
      </c>
      <c r="C15" s="19" t="s">
        <v>26</v>
      </c>
      <c r="D15" s="39">
        <f>IFERROR(INT(TRIM(SUBSTITUTE(VLOOKUP($A15&amp;"*",各都道府県の状況!$A:$I,D$3,FALSE), "※5", ""))), "")</f>
        <v>5426</v>
      </c>
      <c r="E15" s="39">
        <f>IFERROR(INT(TRIM(SUBSTITUTE(VLOOKUP($A15&amp;"*",各都道府県の状況!$A:$I,E$3,FALSE), "※5", ""))), "")</f>
        <v>165888</v>
      </c>
      <c r="F15" s="39">
        <f>IFERROR(INT(TRIM(SUBSTITUTE(VLOOKUP($A15&amp;"*",各都道府県の状況!$A:$I,F$3,FALSE), "※5", ""))), "")</f>
        <v>4914</v>
      </c>
      <c r="G15" s="39">
        <f>IFERROR(INT(TRIM(SUBSTITUTE(VLOOKUP($A15&amp;"*",各都道府県の状況!$A:$I,G$3,FALSE), "※5", ""))), "")</f>
        <v>103</v>
      </c>
      <c r="H15" s="39">
        <f>IFERROR(INT(TRIM(SUBSTITUTE(VLOOKUP($A15&amp;"*",各都道府県の状況!$A:$I,H$3,FALSE), "※5", ""))), "")</f>
        <v>409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44124</v>
      </c>
      <c r="C16" s="19" t="s">
        <v>27</v>
      </c>
      <c r="D16" s="39">
        <f>IFERROR(INT(TRIM(SUBSTITUTE(VLOOKUP($A16&amp;"*",各都道府県の状況!$A:$I,D$3,FALSE), "※5", ""))), "")</f>
        <v>4588</v>
      </c>
      <c r="E16" s="39">
        <f>IFERROR(INT(TRIM(SUBSTITUTE(VLOOKUP($A16&amp;"*",各都道府県の状況!$A:$I,E$3,FALSE), "※5", ""))), "")</f>
        <v>113803</v>
      </c>
      <c r="F16" s="39">
        <f>IFERROR(INT(TRIM(SUBSTITUTE(VLOOKUP($A16&amp;"*",各都道府県の状況!$A:$I,F$3,FALSE), "※5", ""))), "")</f>
        <v>4175</v>
      </c>
      <c r="G16" s="39">
        <f>IFERROR(INT(TRIM(SUBSTITUTE(VLOOKUP($A16&amp;"*",各都道府県の状況!$A:$I,G$3,FALSE), "※5", ""))), "")</f>
        <v>76</v>
      </c>
      <c r="H16" s="39">
        <f>IFERROR(INT(TRIM(SUBSTITUTE(VLOOKUP($A16&amp;"*",各都道府県の状況!$A:$I,H$3,FALSE), "※5", ""))), "")</f>
        <v>337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44124</v>
      </c>
      <c r="C17" s="19" t="s">
        <v>28</v>
      </c>
      <c r="D17" s="39">
        <f>IFERROR(INT(TRIM(SUBSTITUTE(VLOOKUP($A17&amp;"*",各都道府県の状況!$A:$I,D$3,FALSE), "※5", ""))), "")</f>
        <v>29185</v>
      </c>
      <c r="E17" s="39">
        <f>IFERROR(INT(TRIM(SUBSTITUTE(VLOOKUP($A17&amp;"*",各都道府県の状況!$A:$I,E$3,FALSE), "※5", ""))), "")</f>
        <v>548184</v>
      </c>
      <c r="F17" s="39">
        <f>IFERROR(INT(TRIM(SUBSTITUTE(VLOOKUP($A17&amp;"*",各都道府県の状況!$A:$I,F$3,FALSE), "※5", ""))), "")</f>
        <v>27038</v>
      </c>
      <c r="G17" s="39">
        <f>IFERROR(INT(TRIM(SUBSTITUTE(VLOOKUP($A17&amp;"*",各都道府県の状況!$A:$I,G$3,FALSE), "※5", ""))), "")</f>
        <v>437</v>
      </c>
      <c r="H17" s="39">
        <f>IFERROR(INT(TRIM(SUBSTITUTE(VLOOKUP($A17&amp;"*",各都道府県の状況!$A:$I,H$3,FALSE), "※5", ""))), "")</f>
        <v>1710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44124</v>
      </c>
      <c r="C18" s="19" t="s">
        <v>29</v>
      </c>
      <c r="D18" s="39">
        <f>IFERROR(INT(TRIM(SUBSTITUTE(VLOOKUP($A18&amp;"*",各都道府県の状況!$A:$I,D$3,FALSE), "※5", ""))), "")</f>
        <v>8012</v>
      </c>
      <c r="E18" s="39">
        <f>IFERROR(INT(TRIM(SUBSTITUTE(VLOOKUP($A18&amp;"*",各都道府県の状況!$A:$I,E$3,FALSE), "※5", ""))), "")</f>
        <v>181055</v>
      </c>
      <c r="F18" s="39">
        <f>IFERROR(INT(TRIM(SUBSTITUTE(VLOOKUP($A18&amp;"*",各都道府県の状況!$A:$I,F$3,FALSE), "※5", ""))), "")</f>
        <v>7333</v>
      </c>
      <c r="G18" s="39">
        <f>IFERROR(INT(TRIM(SUBSTITUTE(VLOOKUP($A18&amp;"*",各都道府県の状況!$A:$I,G$3,FALSE), "※5", ""))), "")</f>
        <v>154</v>
      </c>
      <c r="H18" s="39">
        <f>IFERROR(INT(TRIM(SUBSTITUTE(VLOOKUP($A18&amp;"*",各都道府県の状況!$A:$I,H$3,FALSE), "※5", ""))), "")</f>
        <v>525</v>
      </c>
      <c r="I18" s="39">
        <f>IFERROR(INT(TRIM(SUBSTITUTE(VLOOKUP($A18&amp;"*",各都道府県の状況!$A:$I,I$3,FALSE), "※5", ""))), "")</f>
        <v>23</v>
      </c>
    </row>
    <row r="19" spans="1:9" x14ac:dyDescent="0.55000000000000004">
      <c r="A19" s="24" t="s">
        <v>243</v>
      </c>
      <c r="B19" s="27">
        <f t="shared" si="0"/>
        <v>44124</v>
      </c>
      <c r="C19" s="19" t="s">
        <v>61</v>
      </c>
      <c r="D19" s="39">
        <f>IFERROR(INT(TRIM(SUBSTITUTE(VLOOKUP($A19&amp;"*",各都道府県の状況!$A:$I,D$3,FALSE), "※5", ""))), "")</f>
        <v>180</v>
      </c>
      <c r="E19" s="39">
        <f>IFERROR(INT(TRIM(SUBSTITUTE(VLOOKUP($A19&amp;"*",各都道府県の状況!$A:$I,E$3,FALSE), "※5", ""))), "")</f>
        <v>17023</v>
      </c>
      <c r="F19" s="39">
        <f>IFERROR(INT(TRIM(SUBSTITUTE(VLOOKUP($A19&amp;"*",各都道府県の状況!$A:$I,F$3,FALSE), "※5", ""))), "")</f>
        <v>177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44124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14109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44124</v>
      </c>
      <c r="C21" s="19" t="s">
        <v>31</v>
      </c>
      <c r="D21" s="39">
        <f>IFERROR(INT(TRIM(SUBSTITUTE(VLOOKUP($A21&amp;"*",各都道府県の状況!$A:$I,D$3,FALSE), "※5", ""))), "")</f>
        <v>795</v>
      </c>
      <c r="E21" s="39">
        <f>IFERROR(INT(TRIM(SUBSTITUTE(VLOOKUP($A21&amp;"*",各都道府県の状況!$A:$I,E$3,FALSE), "※5", ""))), "")</f>
        <v>15522</v>
      </c>
      <c r="F21" s="39">
        <f>IFERROR(INT(TRIM(SUBSTITUTE(VLOOKUP($A21&amp;"*",各都道府県の状況!$A:$I,F$3,FALSE), "※5", ""))), "")</f>
        <v>726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22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44124</v>
      </c>
      <c r="C22" s="19" t="s">
        <v>32</v>
      </c>
      <c r="D22" s="39">
        <f>IFERROR(INT(TRIM(SUBSTITUTE(VLOOKUP($A22&amp;"*",各都道府県の状況!$A:$I,D$3,FALSE), "※5", ""))), "")</f>
        <v>256</v>
      </c>
      <c r="E22" s="39">
        <f>IFERROR(INT(TRIM(SUBSTITUTE(VLOOKUP($A22&amp;"*",各都道府県の状況!$A:$I,E$3,FALSE), "※5", ""))), "")</f>
        <v>10592</v>
      </c>
      <c r="F22" s="39">
        <f>IFERROR(INT(TRIM(SUBSTITUTE(VLOOKUP($A22&amp;"*",各都道府県の状況!$A:$I,F$3,FALSE), "※5", ""))), "")</f>
        <v>237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8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44124</v>
      </c>
      <c r="C23" s="19" t="s">
        <v>33</v>
      </c>
      <c r="D23" s="39">
        <f>IFERROR(INT(TRIM(SUBSTITUTE(VLOOKUP($A23&amp;"*",各都道府県の状況!$A:$I,D$3,FALSE), "※5", ""))), "")</f>
        <v>199</v>
      </c>
      <c r="E23" s="39">
        <f>IFERROR(INT(TRIM(SUBSTITUTE(VLOOKUP($A23&amp;"*",各都道府県の状況!$A:$I,E$3,FALSE), "※5", ""))), "")</f>
        <v>11267</v>
      </c>
      <c r="F23" s="39">
        <f>IFERROR(INT(TRIM(SUBSTITUTE(VLOOKUP($A23&amp;"*",各都道府県の状況!$A:$I,F$3,FALSE), "※5", ""))), "")</f>
        <v>192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44124</v>
      </c>
      <c r="C24" s="19" t="s">
        <v>34</v>
      </c>
      <c r="D24" s="39">
        <f>IFERROR(INT(TRIM(SUBSTITUTE(VLOOKUP($A24&amp;"*",各都道府県の状況!$A:$I,D$3,FALSE), "※5", ""))), "")</f>
        <v>326</v>
      </c>
      <c r="E24" s="39">
        <f>IFERROR(INT(TRIM(SUBSTITUTE(VLOOKUP($A24&amp;"*",各都道府県の状況!$A:$I,E$3,FALSE), "※5", ""))), "")</f>
        <v>21361</v>
      </c>
      <c r="F24" s="39">
        <f>IFERROR(INT(TRIM(SUBSTITUTE(VLOOKUP($A24&amp;"*",各都道府県の状況!$A:$I,F$3,FALSE), "※5", ""))), "")</f>
        <v>318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7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44124</v>
      </c>
      <c r="C25" s="19" t="s">
        <v>35</v>
      </c>
      <c r="D25" s="39">
        <f>IFERROR(INT(TRIM(SUBSTITUTE(VLOOKUP($A25&amp;"*",各都道府県の状況!$A:$I,D$3,FALSE), "※5", ""))), "")</f>
        <v>647</v>
      </c>
      <c r="E25" s="39">
        <f>IFERROR(INT(TRIM(SUBSTITUTE(VLOOKUP($A25&amp;"*",各都道府県の状況!$A:$I,E$3,FALSE), "※5", ""))), "")</f>
        <v>25188</v>
      </c>
      <c r="F25" s="39">
        <f>IFERROR(INT(TRIM(SUBSTITUTE(VLOOKUP($A25&amp;"*",各都道府県の状況!$A:$I,F$3,FALSE), "※5", ""))), "")</f>
        <v>622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15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44124</v>
      </c>
      <c r="C26" s="19" t="s">
        <v>36</v>
      </c>
      <c r="D26" s="39">
        <f>IFERROR(INT(TRIM(SUBSTITUTE(VLOOKUP($A26&amp;"*",各都道府県の状況!$A:$I,D$3,FALSE), "※5", ""))), "")</f>
        <v>580</v>
      </c>
      <c r="E26" s="39">
        <f>IFERROR(INT(TRIM(SUBSTITUTE(VLOOKUP($A26&amp;"*",各都道府県の状況!$A:$I,E$3,FALSE), "※5", ""))), "")</f>
        <v>40000</v>
      </c>
      <c r="F26" s="39">
        <f>IFERROR(INT(TRIM(SUBSTITUTE(VLOOKUP($A26&amp;"*",各都道府県の状況!$A:$I,F$3,FALSE), "※5", ""))), "")</f>
        <v>565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13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44124</v>
      </c>
      <c r="C27" s="19" t="s">
        <v>37</v>
      </c>
      <c r="D27" s="39">
        <f>IFERROR(INT(TRIM(SUBSTITUTE(VLOOKUP($A27&amp;"*",各都道府県の状況!$A:$I,D$3,FALSE), "※5", ""))), "")</f>
        <v>5700</v>
      </c>
      <c r="E27" s="39">
        <f>IFERROR(INT(TRIM(SUBSTITUTE(VLOOKUP($A27&amp;"*",各都道府県の状況!$A:$I,E$3,FALSE), "※5", ""))), "")</f>
        <v>90514</v>
      </c>
      <c r="F27" s="39">
        <f>IFERROR(INT(TRIM(SUBSTITUTE(VLOOKUP($A27&amp;"*",各都道府県の状況!$A:$I,F$3,FALSE), "※5", ""))), "")</f>
        <v>5376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233</v>
      </c>
      <c r="I27" s="39">
        <f>IFERROR(INT(TRIM(SUBSTITUTE(VLOOKUP($A27&amp;"*",各都道府県の状況!$A:$I,I$3,FALSE), "※5", ""))), "")</f>
        <v>11</v>
      </c>
    </row>
    <row r="28" spans="1:9" x14ac:dyDescent="0.55000000000000004">
      <c r="A28" s="24" t="s">
        <v>252</v>
      </c>
      <c r="B28" s="26">
        <f t="shared" si="0"/>
        <v>44124</v>
      </c>
      <c r="C28" s="28" t="s">
        <v>38</v>
      </c>
      <c r="D28" s="39">
        <f>IFERROR(INT(TRIM(SUBSTITUTE(VLOOKUP($A28&amp;"*",各都道府県の状況!$A:$I,D$3,FALSE), "※5", ""))), "")</f>
        <v>550</v>
      </c>
      <c r="E28" s="39">
        <f>IFERROR(INT(TRIM(SUBSTITUTE(VLOOKUP($A28&amp;"*",各都道府県の状況!$A:$I,E$3,FALSE), "※5", ""))), "")</f>
        <v>14854</v>
      </c>
      <c r="F28" s="39">
        <f>IFERROR(INT(TRIM(SUBSTITUTE(VLOOKUP($A28&amp;"*",各都道府県の状況!$A:$I,F$3,FALSE), "※5", ""))), "")</f>
        <v>526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17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44124</v>
      </c>
      <c r="C29" s="19" t="s">
        <v>39</v>
      </c>
      <c r="D29" s="39">
        <f>IFERROR(INT(TRIM(SUBSTITUTE(VLOOKUP($A29&amp;"*",各都道府県の状況!$A:$I,D$3,FALSE), "※5", ""))), "")</f>
        <v>530</v>
      </c>
      <c r="E29" s="39">
        <f>IFERROR(INT(TRIM(SUBSTITUTE(VLOOKUP($A29&amp;"*",各都道府県の状況!$A:$I,E$3,FALSE), "※5", ""))), "")</f>
        <v>13369</v>
      </c>
      <c r="F29" s="39">
        <f>IFERROR(INT(TRIM(SUBSTITUTE(VLOOKUP($A29&amp;"*",各都道府県の状況!$A:$I,F$3,FALSE), "※5", ""))), "")</f>
        <v>506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15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44124</v>
      </c>
      <c r="C30" s="19" t="s">
        <v>40</v>
      </c>
      <c r="D30" s="39">
        <f>IFERROR(INT(TRIM(SUBSTITUTE(VLOOKUP($A30&amp;"*",各都道府県の状況!$A:$I,D$3,FALSE), "※5", ""))), "")</f>
        <v>1931</v>
      </c>
      <c r="E30" s="39">
        <f>IFERROR(INT(TRIM(SUBSTITUTE(VLOOKUP($A30&amp;"*",各都道府県の状況!$A:$I,E$3,FALSE), "※5", ""))), "")</f>
        <v>49391</v>
      </c>
      <c r="F30" s="39">
        <f>IFERROR(INT(TRIM(SUBSTITUTE(VLOOKUP($A30&amp;"*",各都道府県の状況!$A:$I,F$3,FALSE), "※5", ""))), "")</f>
        <v>1808</v>
      </c>
      <c r="G30" s="39">
        <f>IFERROR(INT(TRIM(SUBSTITUTE(VLOOKUP($A30&amp;"*",各都道府県の状況!$A:$I,G$3,FALSE), "※5", ""))), "")</f>
        <v>28</v>
      </c>
      <c r="H30" s="39">
        <f>IFERROR(INT(TRIM(SUBSTITUTE(VLOOKUP($A30&amp;"*",各都道府県の状況!$A:$I,H$3,FALSE), "※5", ""))), "")</f>
        <v>95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44124</v>
      </c>
      <c r="C31" s="19" t="s">
        <v>41</v>
      </c>
      <c r="D31" s="39">
        <f>IFERROR(INT(TRIM(SUBSTITUTE(VLOOKUP($A31&amp;"*",各都道府県の状況!$A:$I,D$3,FALSE), "※5", ""))), "")</f>
        <v>11620</v>
      </c>
      <c r="E31" s="39">
        <f>IFERROR(INT(TRIM(SUBSTITUTE(VLOOKUP($A31&amp;"*",各都道府県の状況!$A:$I,E$3,FALSE), "※5", ""))), "")</f>
        <v>215799</v>
      </c>
      <c r="F31" s="39">
        <f>IFERROR(INT(TRIM(SUBSTITUTE(VLOOKUP($A31&amp;"*",各都道府県の状況!$A:$I,F$3,FALSE), "※5", ""))), "")</f>
        <v>10933</v>
      </c>
      <c r="G31" s="39">
        <f>IFERROR(INT(TRIM(SUBSTITUTE(VLOOKUP($A31&amp;"*",各都道府県の状況!$A:$I,G$3,FALSE), "※5", ""))), "")</f>
        <v>227</v>
      </c>
      <c r="H31" s="39">
        <f>IFERROR(INT(TRIM(SUBSTITUTE(VLOOKUP($A31&amp;"*",各都道府県の状況!$A:$I,H$3,FALSE), "※5", ""))), "")</f>
        <v>444</v>
      </c>
      <c r="I31" s="39">
        <f>IFERROR(INT(TRIM(SUBSTITUTE(VLOOKUP($A31&amp;"*",各都道府県の状況!$A:$I,I$3,FALSE), "※5", ""))), "")</f>
        <v>19</v>
      </c>
    </row>
    <row r="32" spans="1:9" x14ac:dyDescent="0.55000000000000004">
      <c r="A32" s="24" t="s">
        <v>256</v>
      </c>
      <c r="B32" s="27">
        <f t="shared" si="0"/>
        <v>44124</v>
      </c>
      <c r="C32" s="19" t="s">
        <v>42</v>
      </c>
      <c r="D32" s="39">
        <f>IFERROR(INT(TRIM(SUBSTITUTE(VLOOKUP($A32&amp;"*",各都道府県の状況!$A:$I,D$3,FALSE), "※5", ""))), "")</f>
        <v>3013</v>
      </c>
      <c r="E32" s="39">
        <f>IFERROR(INT(TRIM(SUBSTITUTE(VLOOKUP($A32&amp;"*",各都道府県の状況!$A:$I,E$3,FALSE), "※5", ""))), "")</f>
        <v>64193</v>
      </c>
      <c r="F32" s="39">
        <f>IFERROR(INT(TRIM(SUBSTITUTE(VLOOKUP($A32&amp;"*",各都道府県の状況!$A:$I,F$3,FALSE), "※5", ""))), "")</f>
        <v>2836</v>
      </c>
      <c r="G32" s="39">
        <f>IFERROR(INT(TRIM(SUBSTITUTE(VLOOKUP($A32&amp;"*",各都道府県の状況!$A:$I,G$3,FALSE), "※5", ""))), "")</f>
        <v>61</v>
      </c>
      <c r="H32" s="39">
        <f>IFERROR(INT(TRIM(SUBSTITUTE(VLOOKUP($A32&amp;"*",各都道府県の状況!$A:$I,H$3,FALSE), "※5", ""))), "")</f>
        <v>116</v>
      </c>
      <c r="I32" s="39">
        <f>IFERROR(INT(TRIM(SUBSTITUTE(VLOOKUP($A32&amp;"*",各都道府県の状況!$A:$I,I$3,FALSE), "※5", ""))), "")</f>
        <v>17</v>
      </c>
    </row>
    <row r="33" spans="1:9" x14ac:dyDescent="0.55000000000000004">
      <c r="A33" s="24" t="s">
        <v>257</v>
      </c>
      <c r="B33" s="27">
        <f t="shared" si="0"/>
        <v>44124</v>
      </c>
      <c r="C33" s="19" t="s">
        <v>43</v>
      </c>
      <c r="D33" s="39">
        <f>IFERROR(INT(TRIM(SUBSTITUTE(VLOOKUP($A33&amp;"*",各都道府県の状況!$A:$I,D$3,FALSE), "※5", ""))), "")</f>
        <v>615</v>
      </c>
      <c r="E33" s="39">
        <f>IFERROR(INT(TRIM(SUBSTITUTE(VLOOKUP($A33&amp;"*",各都道府県の状況!$A:$I,E$3,FALSE), "※5", ""))), "")</f>
        <v>23410</v>
      </c>
      <c r="F33" s="39">
        <f>IFERROR(INT(TRIM(SUBSTITUTE(VLOOKUP($A33&amp;"*",各都道府県の状況!$A:$I,F$3,FALSE), "※5", ""))), "")</f>
        <v>586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20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44124</v>
      </c>
      <c r="C34" s="19" t="s">
        <v>44</v>
      </c>
      <c r="D34" s="39">
        <f>IFERROR(INT(TRIM(SUBSTITUTE(VLOOKUP($A34&amp;"*",各都道府県の状況!$A:$I,D$3,FALSE), "※5", ""))), "")</f>
        <v>259</v>
      </c>
      <c r="E34" s="39">
        <f>IFERROR(INT(TRIM(SUBSTITUTE(VLOOKUP($A34&amp;"*",各都道府県の状況!$A:$I,E$3,FALSE), "※5", ""))), "")</f>
        <v>9994</v>
      </c>
      <c r="F34" s="39">
        <f>IFERROR(INT(TRIM(SUBSTITUTE(VLOOKUP($A34&amp;"*",各都道府県の状況!$A:$I,F$3,FALSE), "※5", ""))), "")</f>
        <v>241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11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44124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5559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44124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6049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44124</v>
      </c>
      <c r="C37" s="19" t="s">
        <v>47</v>
      </c>
      <c r="D37" s="39">
        <f>IFERROR(INT(TRIM(SUBSTITUTE(VLOOKUP($A37&amp;"*",各都道府県の状況!$A:$I,D$3,FALSE), "※5", ""))), "")</f>
        <v>174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155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12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44124</v>
      </c>
      <c r="C38" s="19" t="s">
        <v>48</v>
      </c>
      <c r="D38" s="39">
        <f>IFERROR(INT(TRIM(SUBSTITUTE(VLOOKUP($A38&amp;"*",各都道府県の状況!$A:$I,D$3,FALSE), "※5", ""))), "")</f>
        <v>651</v>
      </c>
      <c r="E38" s="39">
        <f>IFERROR(INT(TRIM(SUBSTITUTE(VLOOKUP($A38&amp;"*",各都道府県の状況!$A:$I,E$3,FALSE), "※5", ""))), "")</f>
        <v>25832</v>
      </c>
      <c r="F38" s="39">
        <f>IFERROR(INT(TRIM(SUBSTITUTE(VLOOKUP($A38&amp;"*",各都道府県の状況!$A:$I,F$3,FALSE), "※5", ""))), "")</f>
        <v>614</v>
      </c>
      <c r="G38" s="39">
        <f>IFERROR(INT(TRIM(SUBSTITUTE(VLOOKUP($A38&amp;"*",各都道府県の状況!$A:$I,G$3,FALSE), "※5", ""))), "")</f>
        <v>4</v>
      </c>
      <c r="H38" s="39">
        <f>IFERROR(INT(TRIM(SUBSTITUTE(VLOOKUP($A38&amp;"*",各都道府県の状況!$A:$I,H$3,FALSE), "※5", ""))), "")</f>
        <v>33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44124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11132</v>
      </c>
      <c r="F39" s="39">
        <f>IFERROR(INT(TRIM(SUBSTITUTE(VLOOKUP($A39&amp;"*",各都道府県の状況!$A:$I,F$3,FALSE), "※5", ""))), "")</f>
        <v>205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2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44124</v>
      </c>
      <c r="C40" s="19" t="s">
        <v>50</v>
      </c>
      <c r="D40" s="39">
        <f>IFERROR(INT(TRIM(SUBSTITUTE(VLOOKUP($A40&amp;"*",各都道府県の状況!$A:$I,D$3,FALSE), "※5", ""))), "")</f>
        <v>162</v>
      </c>
      <c r="E40" s="39">
        <f>IFERROR(INT(TRIM(SUBSTITUTE(VLOOKUP($A40&amp;"*",各都道府県の状況!$A:$I,E$3,FALSE), "※5", ""))), "")</f>
        <v>7267</v>
      </c>
      <c r="F40" s="39">
        <f>IFERROR(INT(TRIM(SUBSTITUTE(VLOOKUP($A40&amp;"*",各都道府県の状況!$A:$I,F$3,FALSE), "※5", ""))), "")</f>
        <v>140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10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44124</v>
      </c>
      <c r="C41" s="19" t="s">
        <v>51</v>
      </c>
      <c r="D41" s="39">
        <f>IFERROR(INT(TRIM(SUBSTITUTE(VLOOKUP($A41&amp;"*",各都道府県の状況!$A:$I,D$3,FALSE), "※5", ""))), "")</f>
        <v>99</v>
      </c>
      <c r="E41" s="39">
        <f>IFERROR(INT(TRIM(SUBSTITUTE(VLOOKUP($A41&amp;"*",各都道府県の状況!$A:$I,E$3,FALSE), "※5", ""))), "")</f>
        <v>12599</v>
      </c>
      <c r="F41" s="39">
        <f>IFERROR(INT(TRIM(SUBSTITUTE(VLOOKUP($A41&amp;"*",各都道府県の状況!$A:$I,F$3,FALSE), "※5", ""))), "")</f>
        <v>93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44124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4258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2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44124</v>
      </c>
      <c r="C43" s="19" t="s">
        <v>169</v>
      </c>
      <c r="D43" s="39">
        <f>IFERROR(INT(TRIM(SUBSTITUTE(VLOOKUP($A43&amp;"*",各都道府県の状況!$A:$I,D$3,FALSE), "※5", ""))), "")</f>
        <v>140</v>
      </c>
      <c r="E43" s="39">
        <f>IFERROR(INT(TRIM(SUBSTITUTE(VLOOKUP($A43&amp;"*",各都道府県の状況!$A:$I,E$3,FALSE), "※5", ""))), "")</f>
        <v>3588</v>
      </c>
      <c r="F43" s="39">
        <f>IFERROR(INT(TRIM(SUBSTITUTE(VLOOKUP($A43&amp;"*",各都道府県の状況!$A:$I,F$3,FALSE), "※5", ""))), "")</f>
        <v>135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44124</v>
      </c>
      <c r="C44" s="19" t="s">
        <v>53</v>
      </c>
      <c r="D44" s="39">
        <f>IFERROR(INT(TRIM(SUBSTITUTE(VLOOKUP($A44&amp;"*",各都道府県の状況!$A:$I,D$3,FALSE), "※5", ""))), "")</f>
        <v>5146</v>
      </c>
      <c r="E44" s="39">
        <f>IFERROR(INT(TRIM(SUBSTITUTE(VLOOKUP($A44&amp;"*",各都道府県の状況!$A:$I,E$3,FALSE), "※5", ""))), "")</f>
        <v>152905</v>
      </c>
      <c r="F44" s="39">
        <f>IFERROR(INT(TRIM(SUBSTITUTE(VLOOKUP($A44&amp;"*",各都道府県の状況!$A:$I,F$3,FALSE), "※5", ""))), "")</f>
        <v>4983</v>
      </c>
      <c r="G44" s="39">
        <f>IFERROR(INT(TRIM(SUBSTITUTE(VLOOKUP($A44&amp;"*",各都道府県の状況!$A:$I,G$3,FALSE), "※5", ""))), "")</f>
        <v>100</v>
      </c>
      <c r="H44" s="39">
        <f>IFERROR(INT(TRIM(SUBSTITUTE(VLOOKUP($A44&amp;"*",各都道府県の状況!$A:$I,H$3,FALSE), "※5", ""))), "")</f>
        <v>63</v>
      </c>
      <c r="I44" s="39">
        <f>IFERROR(INT(TRIM(SUBSTITUTE(VLOOKUP($A44&amp;"*",各都道府県の状況!$A:$I,I$3,FALSE), "※5", ""))), "")</f>
        <v>5</v>
      </c>
    </row>
    <row r="45" spans="1:9" x14ac:dyDescent="0.55000000000000004">
      <c r="A45" s="24" t="s">
        <v>267</v>
      </c>
      <c r="B45" s="27">
        <f t="shared" si="0"/>
        <v>44124</v>
      </c>
      <c r="C45" s="19" t="s">
        <v>54</v>
      </c>
      <c r="D45" s="39">
        <f>IFERROR(INT(TRIM(SUBSTITUTE(VLOOKUP($A45&amp;"*",各都道府県の状況!$A:$I,D$3,FALSE), "※5", ""))), "")</f>
        <v>252</v>
      </c>
      <c r="E45" s="39">
        <f>IFERROR(INT(TRIM(SUBSTITUTE(VLOOKUP($A45&amp;"*",各都道府県の状況!$A:$I,E$3,FALSE), "※5", ""))), "")</f>
        <v>6690</v>
      </c>
      <c r="F45" s="39">
        <f>IFERROR(INT(TRIM(SUBSTITUTE(VLOOKUP($A45&amp;"*",各都道府県の状況!$A:$I,F$3,FALSE), "※5", ""))), "")</f>
        <v>249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5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44124</v>
      </c>
      <c r="C46" s="19" t="s">
        <v>55</v>
      </c>
      <c r="D46" s="39">
        <f>IFERROR(INT(TRIM(SUBSTITUTE(VLOOKUP($A46&amp;"*",各都道府県の状況!$A:$I,D$3,FALSE), "※5", ""))), "")</f>
        <v>242</v>
      </c>
      <c r="E46" s="39">
        <f>IFERROR(INT(TRIM(SUBSTITUTE(VLOOKUP($A46&amp;"*",各都道府県の状況!$A:$I,E$3,FALSE), "※5", ""))), "")</f>
        <v>20984</v>
      </c>
      <c r="F46" s="39">
        <f>IFERROR(INT(TRIM(SUBSTITUTE(VLOOKUP($A46&amp;"*",各都道府県の状況!$A:$I,F$3,FALSE), "※5", ""))), "")</f>
        <v>236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44124</v>
      </c>
      <c r="C47" s="19" t="s">
        <v>56</v>
      </c>
      <c r="D47" s="39">
        <f>IFERROR(INT(TRIM(SUBSTITUTE(VLOOKUP($A47&amp;"*",各都道府県の状況!$A:$I,D$3,FALSE), "※5", ""))), "")</f>
        <v>750</v>
      </c>
      <c r="E47" s="39">
        <f>IFERROR(INT(TRIM(SUBSTITUTE(VLOOKUP($A47&amp;"*",各都道府県の状況!$A:$I,E$3,FALSE), "※5", ""))), "")</f>
        <v>18571</v>
      </c>
      <c r="F47" s="39">
        <f>IFERROR(INT(TRIM(SUBSTITUTE(VLOOKUP($A47&amp;"*",各都道府県の状況!$A:$I,F$3,FALSE), "※5", ""))), "")</f>
        <v>678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53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44124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19474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44124</v>
      </c>
      <c r="C49" s="19" t="s">
        <v>58</v>
      </c>
      <c r="D49" s="39">
        <f>IFERROR(INT(TRIM(SUBSTITUTE(VLOOKUP($A49&amp;"*",各都道府県の状況!$A:$I,D$3,FALSE), "※5", ""))), "")</f>
        <v>366</v>
      </c>
      <c r="E49" s="39">
        <f>IFERROR(INT(TRIM(SUBSTITUTE(VLOOKUP($A49&amp;"*",各都道府県の状況!$A:$I,E$3,FALSE), "※5", ""))), "")</f>
        <v>8725</v>
      </c>
      <c r="F49" s="39">
        <f>IFERROR(INT(TRIM(SUBSTITUTE(VLOOKUP($A49&amp;"*",各都道府県の状況!$A:$I,F$3,FALSE), "※5", ""))), "")</f>
        <v>365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44124</v>
      </c>
      <c r="C50" s="19" t="s">
        <v>59</v>
      </c>
      <c r="D50" s="39">
        <f>IFERROR(INT(TRIM(SUBSTITUTE(VLOOKUP($A50&amp;"*",各都道府県の状況!$A:$I,D$3,FALSE), "※5", ""))), "")</f>
        <v>463</v>
      </c>
      <c r="E50" s="39">
        <f>IFERROR(INT(TRIM(SUBSTITUTE(VLOOKUP($A50&amp;"*",各都道府県の状況!$A:$I,E$3,FALSE), "※5", ""))), "")</f>
        <v>21538</v>
      </c>
      <c r="F50" s="39">
        <f>IFERROR(INT(TRIM(SUBSTITUTE(VLOOKUP($A50&amp;"*",各都道府県の状況!$A:$I,F$3,FALSE), "※5", ""))), "")</f>
        <v>463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18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44124</v>
      </c>
      <c r="C51" s="19" t="s">
        <v>60</v>
      </c>
      <c r="D51" s="39">
        <f>IFERROR(INT(TRIM(SUBSTITUTE(VLOOKUP($A51&amp;"*",各都道府県の状況!$A:$I,D$3,FALSE), "※5", ""))), "")</f>
        <v>2975</v>
      </c>
      <c r="E51" s="39">
        <f>IFERROR(INT(TRIM(SUBSTITUTE(VLOOKUP($A51&amp;"*",各都道府県の状況!$A:$I,E$3,FALSE), "※5", ""))), "")</f>
        <v>48352</v>
      </c>
      <c r="F51" s="39">
        <f>IFERROR(INT(TRIM(SUBSTITUTE(VLOOKUP($A51&amp;"*",各都道府県の状況!$A:$I,F$3,FALSE), "※5", ""))), "")</f>
        <v>2628</v>
      </c>
      <c r="G51" s="39">
        <f>IFERROR(INT(TRIM(SUBSTITUTE(VLOOKUP($A51&amp;"*",各都道府県の状況!$A:$I,G$3,FALSE), "※5", ""))), "")</f>
        <v>55</v>
      </c>
      <c r="H51" s="39">
        <f>IFERROR(INT(TRIM(SUBSTITUTE(VLOOKUP($A51&amp;"*",各都道府県の状況!$A:$I,H$3,FALSE), "※5", ""))), "")</f>
        <v>296</v>
      </c>
      <c r="I51" s="39">
        <f>IFERROR(INT(TRIM(SUBSTITUTE(VLOOKUP($A51&amp;"*",各都道府県の状況!$A:$I,I$3,FALSE), "※5", ""))), "")</f>
        <v>10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2559</v>
      </c>
      <c r="D6" s="62">
        <v>70602</v>
      </c>
      <c r="E6" s="63">
        <v>205</v>
      </c>
      <c r="F6" s="63">
        <v>2</v>
      </c>
      <c r="G6" s="62">
        <v>2246</v>
      </c>
      <c r="H6" s="63">
        <v>108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134</v>
      </c>
      <c r="D7" s="62">
        <v>3292</v>
      </c>
      <c r="E7" s="63">
        <v>97</v>
      </c>
      <c r="F7" s="63">
        <v>2</v>
      </c>
      <c r="G7" s="63">
        <v>36</v>
      </c>
      <c r="H7" s="63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26</v>
      </c>
      <c r="D8" s="62">
        <v>4920</v>
      </c>
      <c r="E8" s="63">
        <v>3</v>
      </c>
      <c r="F8" s="63">
        <v>0</v>
      </c>
      <c r="G8" s="63">
        <v>23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529</v>
      </c>
      <c r="D9" s="62">
        <v>12420</v>
      </c>
      <c r="E9" s="63">
        <v>40</v>
      </c>
      <c r="F9" s="63">
        <v>1</v>
      </c>
      <c r="G9" s="63">
        <v>487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60</v>
      </c>
      <c r="D10" s="62">
        <v>2385</v>
      </c>
      <c r="E10" s="63">
        <v>1</v>
      </c>
      <c r="F10" s="63">
        <v>0</v>
      </c>
      <c r="G10" s="63">
        <v>59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81</v>
      </c>
      <c r="D11" s="62">
        <v>5455</v>
      </c>
      <c r="E11" s="63">
        <v>1</v>
      </c>
      <c r="F11" s="63">
        <v>0</v>
      </c>
      <c r="G11" s="63">
        <v>79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369</v>
      </c>
      <c r="D12" s="62">
        <v>25607</v>
      </c>
      <c r="E12" s="63">
        <v>83</v>
      </c>
      <c r="F12" s="63">
        <v>2</v>
      </c>
      <c r="G12" s="63">
        <v>280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730</v>
      </c>
      <c r="D13" s="62">
        <v>13450</v>
      </c>
      <c r="E13" s="63">
        <v>30</v>
      </c>
      <c r="F13" s="63">
        <v>2</v>
      </c>
      <c r="G13" s="63">
        <v>682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471</v>
      </c>
      <c r="D14" s="62">
        <v>34579</v>
      </c>
      <c r="E14" s="63">
        <v>29</v>
      </c>
      <c r="F14" s="63">
        <v>0</v>
      </c>
      <c r="G14" s="63">
        <v>442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797</v>
      </c>
      <c r="D15" s="62">
        <v>26713</v>
      </c>
      <c r="E15" s="63">
        <v>37</v>
      </c>
      <c r="F15" s="63">
        <v>4</v>
      </c>
      <c r="G15" s="63">
        <v>729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5426</v>
      </c>
      <c r="D16" s="62">
        <v>165888</v>
      </c>
      <c r="E16" s="63">
        <v>409</v>
      </c>
      <c r="F16" s="63">
        <v>10</v>
      </c>
      <c r="G16" s="62">
        <v>4914</v>
      </c>
      <c r="H16" s="63">
        <v>103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4588</v>
      </c>
      <c r="D17" s="62">
        <v>113803</v>
      </c>
      <c r="E17" s="63">
        <v>337</v>
      </c>
      <c r="F17" s="63">
        <v>9</v>
      </c>
      <c r="G17" s="62">
        <v>4175</v>
      </c>
      <c r="H17" s="63">
        <v>76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29185</v>
      </c>
      <c r="D18" s="62">
        <v>548184</v>
      </c>
      <c r="E18" s="62">
        <v>1710</v>
      </c>
      <c r="F18" s="63">
        <v>24</v>
      </c>
      <c r="G18" s="62">
        <v>27038</v>
      </c>
      <c r="H18" s="63">
        <v>437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8012</v>
      </c>
      <c r="D19" s="62">
        <v>181055</v>
      </c>
      <c r="E19" s="63">
        <v>525</v>
      </c>
      <c r="F19" s="63">
        <v>23</v>
      </c>
      <c r="G19" s="62">
        <v>7333</v>
      </c>
      <c r="H19" s="63">
        <v>154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180</v>
      </c>
      <c r="D20" s="62">
        <v>17023</v>
      </c>
      <c r="E20" s="63">
        <v>3</v>
      </c>
      <c r="F20" s="63">
        <v>0</v>
      </c>
      <c r="G20" s="63">
        <v>177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422</v>
      </c>
      <c r="D21" s="62">
        <v>14109</v>
      </c>
      <c r="E21" s="63">
        <v>0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795</v>
      </c>
      <c r="D22" s="62">
        <v>15522</v>
      </c>
      <c r="E22" s="63">
        <v>22</v>
      </c>
      <c r="F22" s="63">
        <v>0</v>
      </c>
      <c r="G22" s="63">
        <v>726</v>
      </c>
      <c r="H22" s="63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256</v>
      </c>
      <c r="D23" s="62">
        <v>10592</v>
      </c>
      <c r="E23" s="63">
        <v>8</v>
      </c>
      <c r="F23" s="63">
        <v>0</v>
      </c>
      <c r="G23" s="63">
        <v>237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199</v>
      </c>
      <c r="D24" s="62">
        <v>11267</v>
      </c>
      <c r="E24" s="63">
        <v>1</v>
      </c>
      <c r="F24" s="63">
        <v>0</v>
      </c>
      <c r="G24" s="63">
        <v>192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326</v>
      </c>
      <c r="D25" s="62">
        <v>21361</v>
      </c>
      <c r="E25" s="63">
        <v>7</v>
      </c>
      <c r="F25" s="63">
        <v>1</v>
      </c>
      <c r="G25" s="63">
        <v>318</v>
      </c>
      <c r="H25" s="63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647</v>
      </c>
      <c r="D26" s="62">
        <v>25188</v>
      </c>
      <c r="E26" s="63">
        <v>15</v>
      </c>
      <c r="F26" s="63">
        <v>1</v>
      </c>
      <c r="G26" s="63">
        <v>622</v>
      </c>
      <c r="H26" s="63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580</v>
      </c>
      <c r="D27" s="62">
        <v>40000</v>
      </c>
      <c r="E27" s="63">
        <v>13</v>
      </c>
      <c r="F27" s="63">
        <v>0</v>
      </c>
      <c r="G27" s="63">
        <v>565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5700</v>
      </c>
      <c r="D28" s="62">
        <v>90514</v>
      </c>
      <c r="E28" s="63">
        <v>233</v>
      </c>
      <c r="F28" s="63">
        <v>11</v>
      </c>
      <c r="G28" s="62">
        <v>5376</v>
      </c>
      <c r="H28" s="63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550</v>
      </c>
      <c r="D29" s="62">
        <v>14854</v>
      </c>
      <c r="E29" s="63">
        <v>17</v>
      </c>
      <c r="F29" s="63">
        <v>0</v>
      </c>
      <c r="G29" s="63">
        <v>526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530</v>
      </c>
      <c r="D30" s="62">
        <v>13369</v>
      </c>
      <c r="E30" s="63">
        <v>15</v>
      </c>
      <c r="F30" s="63">
        <v>0</v>
      </c>
      <c r="G30" s="63">
        <v>506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1931</v>
      </c>
      <c r="D31" s="62">
        <v>49391</v>
      </c>
      <c r="E31" s="63">
        <v>95</v>
      </c>
      <c r="F31" s="63">
        <v>0</v>
      </c>
      <c r="G31" s="62">
        <v>1808</v>
      </c>
      <c r="H31" s="63">
        <v>28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11620</v>
      </c>
      <c r="D32" s="62">
        <v>215799</v>
      </c>
      <c r="E32" s="63">
        <v>444</v>
      </c>
      <c r="F32" s="63">
        <v>19</v>
      </c>
      <c r="G32" s="62">
        <v>10933</v>
      </c>
      <c r="H32" s="63">
        <v>227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3013</v>
      </c>
      <c r="D33" s="62">
        <v>64193</v>
      </c>
      <c r="E33" s="63">
        <v>116</v>
      </c>
      <c r="F33" s="63">
        <v>17</v>
      </c>
      <c r="G33" s="62">
        <v>2836</v>
      </c>
      <c r="H33" s="63">
        <v>61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615</v>
      </c>
      <c r="D34" s="62">
        <v>23410</v>
      </c>
      <c r="E34" s="63">
        <v>20</v>
      </c>
      <c r="F34" s="63">
        <v>2</v>
      </c>
      <c r="G34" s="63">
        <v>586</v>
      </c>
      <c r="H34" s="63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259</v>
      </c>
      <c r="D35" s="62">
        <v>9994</v>
      </c>
      <c r="E35" s="63">
        <v>11</v>
      </c>
      <c r="F35" s="63">
        <v>1</v>
      </c>
      <c r="G35" s="63">
        <v>241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36</v>
      </c>
      <c r="D36" s="62">
        <v>5559</v>
      </c>
      <c r="E36" s="63">
        <v>0</v>
      </c>
      <c r="F36" s="63">
        <v>0</v>
      </c>
      <c r="G36" s="63">
        <v>36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140</v>
      </c>
      <c r="D37" s="62">
        <v>6049</v>
      </c>
      <c r="E37" s="63">
        <v>0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174</v>
      </c>
      <c r="D38" s="62">
        <v>8654</v>
      </c>
      <c r="E38" s="63">
        <v>12</v>
      </c>
      <c r="F38" s="63">
        <v>2</v>
      </c>
      <c r="G38" s="63">
        <v>155</v>
      </c>
      <c r="H38" s="63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651</v>
      </c>
      <c r="D39" s="62">
        <v>25832</v>
      </c>
      <c r="E39" s="63">
        <v>33</v>
      </c>
      <c r="F39" s="63">
        <v>1</v>
      </c>
      <c r="G39" s="63">
        <v>614</v>
      </c>
      <c r="H39" s="63">
        <v>4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209</v>
      </c>
      <c r="D40" s="62">
        <v>11132</v>
      </c>
      <c r="E40" s="63">
        <v>2</v>
      </c>
      <c r="F40" s="63">
        <v>1</v>
      </c>
      <c r="G40" s="63">
        <v>205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162</v>
      </c>
      <c r="D41" s="62">
        <v>7267</v>
      </c>
      <c r="E41" s="63">
        <v>10</v>
      </c>
      <c r="F41" s="63">
        <v>0</v>
      </c>
      <c r="G41" s="63">
        <v>140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99</v>
      </c>
      <c r="D42" s="62">
        <v>12599</v>
      </c>
      <c r="E42" s="63">
        <v>4</v>
      </c>
      <c r="F42" s="63">
        <v>0</v>
      </c>
      <c r="G42" s="63">
        <v>93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4258</v>
      </c>
      <c r="E43" s="63">
        <v>2</v>
      </c>
      <c r="F43" s="63">
        <v>0</v>
      </c>
      <c r="G43" s="63">
        <v>108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140</v>
      </c>
      <c r="D44" s="62">
        <v>3588</v>
      </c>
      <c r="E44" s="63">
        <v>1</v>
      </c>
      <c r="F44" s="63">
        <v>0</v>
      </c>
      <c r="G44" s="63">
        <v>135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5146</v>
      </c>
      <c r="D45" s="62">
        <v>152905</v>
      </c>
      <c r="E45" s="63">
        <v>63</v>
      </c>
      <c r="F45" s="63">
        <v>5</v>
      </c>
      <c r="G45" s="62">
        <v>4983</v>
      </c>
      <c r="H45" s="63">
        <v>100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252</v>
      </c>
      <c r="D46" s="62">
        <v>6690</v>
      </c>
      <c r="E46" s="63">
        <v>5</v>
      </c>
      <c r="F46" s="63">
        <v>0</v>
      </c>
      <c r="G46" s="63">
        <v>249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242</v>
      </c>
      <c r="D47" s="62">
        <v>20984</v>
      </c>
      <c r="E47" s="63">
        <v>3</v>
      </c>
      <c r="F47" s="63">
        <v>0</v>
      </c>
      <c r="G47" s="63">
        <v>236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750</v>
      </c>
      <c r="D48" s="62">
        <v>18571</v>
      </c>
      <c r="E48" s="63">
        <v>53</v>
      </c>
      <c r="F48" s="63">
        <v>0</v>
      </c>
      <c r="G48" s="63">
        <v>678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19474</v>
      </c>
      <c r="E49" s="63">
        <v>1</v>
      </c>
      <c r="F49" s="63">
        <v>0</v>
      </c>
      <c r="G49" s="63">
        <v>155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366</v>
      </c>
      <c r="D50" s="62">
        <v>8725</v>
      </c>
      <c r="E50" s="63">
        <v>1</v>
      </c>
      <c r="F50" s="63">
        <v>0</v>
      </c>
      <c r="G50" s="63">
        <v>365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463</v>
      </c>
      <c r="D51" s="62">
        <v>21538</v>
      </c>
      <c r="E51" s="63">
        <v>18</v>
      </c>
      <c r="F51" s="63">
        <v>0</v>
      </c>
      <c r="G51" s="63">
        <v>463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2975</v>
      </c>
      <c r="D52" s="62">
        <v>48352</v>
      </c>
      <c r="E52" s="63">
        <v>296</v>
      </c>
      <c r="F52" s="63">
        <v>10</v>
      </c>
      <c r="G52" s="62">
        <v>2628</v>
      </c>
      <c r="H52" s="63">
        <v>55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92819</v>
      </c>
      <c r="D54" s="62">
        <v>2227116</v>
      </c>
      <c r="E54" s="62">
        <v>5031</v>
      </c>
      <c r="F54" s="63">
        <v>150</v>
      </c>
      <c r="G54" s="62">
        <v>86100</v>
      </c>
      <c r="H54" s="62">
        <v>1678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2020-10-21T13:20:42Z</dcterms:modified>
</cp:coreProperties>
</file>