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9A43BA45-E895-4565-A0A7-72E56BBFA5C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<sst xmlns="http://schemas.openxmlformats.org/spreadsheetml/2006/main" count="18457" uniqueCount="342">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</sst>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46"/>
  <sheetViews>
    <sheetView zoomScaleNormal="100" workbookViewId="0">
      <pane xSplit="1" ySplit="1" topLeftCell="B735" activePane="bottomRight" state="frozen"/>
      <selection activeCell="A10295" sqref="A10295"/>
      <selection pane="topRight" activeCell="A10295" sqref="A10295"/>
      <selection pane="bottomLeft" activeCell="A10295" sqref="A10295"/>
      <selection pane="bottomRight" activeCell="A10295" sqref="A1029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294"/>
  <sheetViews>
    <sheetView workbookViewId="0">
      <pane xSplit="1" ySplit="1" topLeftCell="B10288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295" sqref="A1029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44127</v>
      </c>
      <c r="B3" s="7" t="s">
        <v>6</v>
      </c>
      <c r="C3" s="7">
        <f>IF(C13="", "", C13)</f>
        <v>94014</v>
      </c>
      <c r="D3" s="7">
        <f>IF(B13="", "", B13)</f>
        <v>2272678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5067</v>
      </c>
      <c r="I3" s="7" t="str">
        <f>IF(I13="", "", I13)</f>
        <v/>
      </c>
      <c r="J3" s="7">
        <f t="shared" ref="J3:L3" si="1">IF(J13="", "", J13)</f>
        <v>151</v>
      </c>
      <c r="K3" s="7" t="str">
        <f t="shared" si="1"/>
        <v/>
      </c>
      <c r="L3" s="7" t="str">
        <f t="shared" si="1"/>
        <v/>
      </c>
      <c r="M3" s="7">
        <f>IF(N13="", "", N13)</f>
        <v>87227</v>
      </c>
      <c r="N3" s="7">
        <f>IF(O13="", "", O13)</f>
        <v>1693</v>
      </c>
    </row>
    <row r="4" spans="1:15" x14ac:dyDescent="0.55000000000000004">
      <c r="A4" s="6">
        <f t="shared" ref="A4:A5" si="2">DATE($B$9, $C$9, $D$9)</f>
        <v>44127</v>
      </c>
      <c r="B4" s="7" t="s">
        <v>7</v>
      </c>
      <c r="C4" s="7">
        <f t="shared" ref="C4:C5" si="3">IF(C14="", "", C14)</f>
        <v>1109</v>
      </c>
      <c r="D4" s="7">
        <f t="shared" ref="D4:D5" si="4">IF(B14="", "", B14)</f>
        <v>258464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1003</v>
      </c>
      <c r="N4" s="7">
        <f t="shared" si="8"/>
        <v>1</v>
      </c>
    </row>
    <row r="5" spans="1:15" x14ac:dyDescent="0.55000000000000004">
      <c r="A5" s="6">
        <f t="shared" si="2"/>
        <v>44127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23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2272678</v>
      </c>
      <c r="C13" s="9">
        <v>94014</v>
      </c>
      <c r="D13" s="8"/>
      <c r="E13" s="8"/>
      <c r="F13" s="8"/>
      <c r="G13" s="8"/>
      <c r="H13" s="9">
        <v>5067</v>
      </c>
      <c r="I13" s="8"/>
      <c r="J13" s="9">
        <v>151</v>
      </c>
      <c r="K13" s="8"/>
      <c r="L13" s="8"/>
      <c r="M13" s="31">
        <f>F13</f>
        <v>0</v>
      </c>
      <c r="N13" s="9">
        <v>87227</v>
      </c>
      <c r="O13" s="9">
        <v>1693</v>
      </c>
    </row>
    <row r="14" spans="1:15" x14ac:dyDescent="0.55000000000000004">
      <c r="A14" s="7" t="s">
        <v>64</v>
      </c>
      <c r="B14" s="9">
        <v>258464</v>
      </c>
      <c r="C14" s="9">
        <v>1109</v>
      </c>
      <c r="D14" s="8"/>
      <c r="E14" s="8"/>
      <c r="F14" s="8"/>
      <c r="G14" s="8"/>
      <c r="H14" s="9">
        <v>105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1003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2531971</v>
      </c>
      <c r="C16" s="7">
        <f t="shared" ref="C16:O16" si="13">SUM(C13:C15)</f>
        <v>95138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5172</v>
      </c>
      <c r="I16" s="7">
        <f t="shared" si="13"/>
        <v>0</v>
      </c>
      <c r="J16" s="7">
        <f t="shared" si="13"/>
        <v>151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88245</v>
      </c>
      <c r="O16" s="7">
        <f t="shared" si="13"/>
        <v>1694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22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44126</v>
      </c>
      <c r="C5" s="28" t="s">
        <v>17</v>
      </c>
      <c r="D5" s="39">
        <f>IFERROR(INT(TRIM(SUBSTITUTE(VLOOKUP($A5&amp;"*",各都道府県の状況!$A:$I,D$3,FALSE), "※5", ""))), "")</f>
        <v>2612</v>
      </c>
      <c r="E5" s="39">
        <f>IFERROR(INT(TRIM(SUBSTITUTE(VLOOKUP($A5&amp;"*",各都道府県の状況!$A:$I,E$3,FALSE), "※5", ""))), "")</f>
        <v>72274</v>
      </c>
      <c r="F5" s="39">
        <f>IFERROR(INT(TRIM(SUBSTITUTE(VLOOKUP($A5&amp;"*",各都道府県の状況!$A:$I,F$3,FALSE), "※5", ""))), "")</f>
        <v>2287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217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44126</v>
      </c>
      <c r="C6" s="19" t="s">
        <v>18</v>
      </c>
      <c r="D6" s="39">
        <f>IFERROR(INT(TRIM(SUBSTITUTE(VLOOKUP($A6&amp;"*",各都道府県の状況!$A:$I,D$3,FALSE), "※5", ""))), "")</f>
        <v>148</v>
      </c>
      <c r="E6" s="39">
        <f>IFERROR(INT(TRIM(SUBSTITUTE(VLOOKUP($A6&amp;"*",各都道府県の状況!$A:$I,E$3,FALSE), "※5", ""))), "")</f>
        <v>3511</v>
      </c>
      <c r="F6" s="39">
        <f>IFERROR(INT(TRIM(SUBSTITUTE(VLOOKUP($A6&amp;"*",各都道府県の状況!$A:$I,F$3,FALSE), "※5", ""))), "")</f>
        <v>42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105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44126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5037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44126</v>
      </c>
      <c r="C8" s="19" t="s">
        <v>20</v>
      </c>
      <c r="D8" s="39">
        <f>IFERROR(INT(TRIM(SUBSTITUTE(VLOOKUP($A8&amp;"*",各都道府県の状況!$A:$I,D$3,FALSE), "※5", ""))), "")</f>
        <v>544</v>
      </c>
      <c r="E8" s="39">
        <f>IFERROR(INT(TRIM(SUBSTITUTE(VLOOKUP($A8&amp;"*",各都道府県の状況!$A:$I,E$3,FALSE), "※5", ""))), "")</f>
        <v>12635</v>
      </c>
      <c r="F8" s="39">
        <f>IFERROR(INT(TRIM(SUBSTITUTE(VLOOKUP($A8&amp;"*",各都道府県の状況!$A:$I,F$3,FALSE), "※5", ""))), "")</f>
        <v>497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45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44126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2414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44126</v>
      </c>
      <c r="C10" s="19" t="s">
        <v>22</v>
      </c>
      <c r="D10" s="39">
        <f>IFERROR(INT(TRIM(SUBSTITUTE(VLOOKUP($A10&amp;"*",各都道府県の状況!$A:$I,D$3,FALSE), "※5", ""))), "")</f>
        <v>82</v>
      </c>
      <c r="E10" s="39">
        <f>IFERROR(INT(TRIM(SUBSTITUTE(VLOOKUP($A10&amp;"*",各都道府県の状況!$A:$I,E$3,FALSE), "※5", ""))), "")</f>
        <v>5700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44126</v>
      </c>
      <c r="C11" s="19" t="s">
        <v>62</v>
      </c>
      <c r="D11" s="39">
        <f>IFERROR(INT(TRIM(SUBSTITUTE(VLOOKUP($A11&amp;"*",各都道府県の状況!$A:$I,D$3,FALSE), "※5", ""))), "")</f>
        <v>378</v>
      </c>
      <c r="E11" s="39">
        <f>IFERROR(INT(TRIM(SUBSTITUTE(VLOOKUP($A11&amp;"*",各都道府県の状況!$A:$I,E$3,FALSE), "※5", ""))), "")</f>
        <v>26480</v>
      </c>
      <c r="F11" s="39">
        <f>IFERROR(INT(TRIM(SUBSTITUTE(VLOOKUP($A11&amp;"*",各都道府県の状況!$A:$I,F$3,FALSE), "※5", ""))), "")</f>
        <v>295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77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44126</v>
      </c>
      <c r="C12" s="19" t="s">
        <v>23</v>
      </c>
      <c r="D12" s="39">
        <f>IFERROR(INT(TRIM(SUBSTITUTE(VLOOKUP($A12&amp;"*",各都道府県の状況!$A:$I,D$3,FALSE), "※5", ""))), "")</f>
        <v>735</v>
      </c>
      <c r="E12" s="39">
        <f>IFERROR(INT(TRIM(SUBSTITUTE(VLOOKUP($A12&amp;"*",各都道府県の状況!$A:$I,E$3,FALSE), "※5", ""))), "")</f>
        <v>13508</v>
      </c>
      <c r="F12" s="39">
        <f>IFERROR(INT(TRIM(SUBSTITUTE(VLOOKUP($A12&amp;"*",各都道府県の状況!$A:$I,F$3,FALSE), "※5", ""))), "")</f>
        <v>687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30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44126</v>
      </c>
      <c r="C13" s="19" t="s">
        <v>24</v>
      </c>
      <c r="D13" s="39">
        <f>IFERROR(INT(TRIM(SUBSTITUTE(VLOOKUP($A13&amp;"*",各都道府県の状況!$A:$I,D$3,FALSE), "※5", ""))), "")</f>
        <v>473</v>
      </c>
      <c r="E13" s="39">
        <f>IFERROR(INT(TRIM(SUBSTITUTE(VLOOKUP($A13&amp;"*",各都道府県の状況!$A:$I,E$3,FALSE), "※5", ""))), "")</f>
        <v>34937</v>
      </c>
      <c r="F13" s="39">
        <f>IFERROR(INT(TRIM(SUBSTITUTE(VLOOKUP($A13&amp;"*",各都道府県の状況!$A:$I,F$3,FALSE), "※5", ""))), "")</f>
        <v>442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44126</v>
      </c>
      <c r="C14" s="19" t="s">
        <v>25</v>
      </c>
      <c r="D14" s="39">
        <f>IFERROR(INT(TRIM(SUBSTITUTE(VLOOKUP($A14&amp;"*",各都道府県の状況!$A:$I,D$3,FALSE), "※5", ""))), "")</f>
        <v>820</v>
      </c>
      <c r="E14" s="39">
        <f>IFERROR(INT(TRIM(SUBSTITUTE(VLOOKUP($A14&amp;"*",各都道府県の状況!$A:$I,E$3,FALSE), "※5", ""))), "")</f>
        <v>27239</v>
      </c>
      <c r="F14" s="39">
        <f>IFERROR(INT(TRIM(SUBSTITUTE(VLOOKUP($A14&amp;"*",各都道府県の状況!$A:$I,F$3,FALSE), "※5", ""))), "")</f>
        <v>738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49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44126</v>
      </c>
      <c r="C15" s="19" t="s">
        <v>26</v>
      </c>
      <c r="D15" s="39">
        <f>IFERROR(INT(TRIM(SUBSTITUTE(VLOOKUP($A15&amp;"*",各都道府県の状況!$A:$I,D$3,FALSE), "※5", ""))), "")</f>
        <v>5521</v>
      </c>
      <c r="E15" s="39">
        <f>IFERROR(INT(TRIM(SUBSTITUTE(VLOOKUP($A15&amp;"*",各都道府県の状況!$A:$I,E$3,FALSE), "※5", ""))), "")</f>
        <v>172103</v>
      </c>
      <c r="F15" s="39">
        <f>IFERROR(INT(TRIM(SUBSTITUTE(VLOOKUP($A15&amp;"*",各都道府県の状況!$A:$I,F$3,FALSE), "※5", ""))), "")</f>
        <v>4994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424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44126</v>
      </c>
      <c r="C16" s="19" t="s">
        <v>27</v>
      </c>
      <c r="D16" s="39">
        <f>IFERROR(INT(TRIM(SUBSTITUTE(VLOOKUP($A16&amp;"*",各都道府県の状況!$A:$I,D$3,FALSE), "※5", ""))), "")</f>
        <v>4680</v>
      </c>
      <c r="E16" s="39">
        <f>IFERROR(INT(TRIM(SUBSTITUTE(VLOOKUP($A16&amp;"*",各都道府県の状況!$A:$I,E$3,FALSE), "※5", ""))), "")</f>
        <v>117935</v>
      </c>
      <c r="F16" s="39">
        <f>IFERROR(INT(TRIM(SUBSTITUTE(VLOOKUP($A16&amp;"*",各都道府県の状況!$A:$I,F$3,FALSE), "※5", ""))), "")</f>
        <v>4259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345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44126</v>
      </c>
      <c r="C17" s="19" t="s">
        <v>28</v>
      </c>
      <c r="D17" s="39">
        <f>IFERROR(INT(TRIM(SUBSTITUTE(VLOOKUP($A17&amp;"*",各都道府県の状況!$A:$I,D$3,FALSE), "※5", ""))), "")</f>
        <v>29520</v>
      </c>
      <c r="E17" s="39">
        <f>IFERROR(INT(TRIM(SUBSTITUTE(VLOOKUP($A17&amp;"*",各都道府県の状況!$A:$I,E$3,FALSE), "※5", ""))), "")</f>
        <v>559296</v>
      </c>
      <c r="F17" s="39">
        <f>IFERROR(INT(TRIM(SUBSTITUTE(VLOOKUP($A17&amp;"*",各都道府県の状況!$A:$I,F$3,FALSE), "※5", ""))), "")</f>
        <v>27455</v>
      </c>
      <c r="G17" s="39">
        <f>IFERROR(INT(TRIM(SUBSTITUTE(VLOOKUP($A17&amp;"*",各都道府県の状況!$A:$I,G$3,FALSE), "※5", ""))), "")</f>
        <v>442</v>
      </c>
      <c r="H17" s="39">
        <f>IFERROR(INT(TRIM(SUBSTITUTE(VLOOKUP($A17&amp;"*",各都道府県の状況!$A:$I,H$3,FALSE), "※5", ""))), "")</f>
        <v>1623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44126</v>
      </c>
      <c r="C18" s="19" t="s">
        <v>29</v>
      </c>
      <c r="D18" s="39">
        <f>IFERROR(INT(TRIM(SUBSTITUTE(VLOOKUP($A18&amp;"*",各都道府県の状況!$A:$I,D$3,FALSE), "※5", ""))), "")</f>
        <v>8155</v>
      </c>
      <c r="E18" s="39">
        <f>IFERROR(INT(TRIM(SUBSTITUTE(VLOOKUP($A18&amp;"*",各都道府県の状況!$A:$I,E$3,FALSE), "※5", ""))), "")</f>
        <v>185105</v>
      </c>
      <c r="F18" s="39">
        <f>IFERROR(INT(TRIM(SUBSTITUTE(VLOOKUP($A18&amp;"*",各都道府県の状況!$A:$I,F$3,FALSE), "※5", ""))), "")</f>
        <v>7470</v>
      </c>
      <c r="G18" s="39">
        <f>IFERROR(INT(TRIM(SUBSTITUTE(VLOOKUP($A18&amp;"*",各都道府県の状況!$A:$I,G$3,FALSE), "※5", ""))), "")</f>
        <v>155</v>
      </c>
      <c r="H18" s="39">
        <f>IFERROR(INT(TRIM(SUBSTITUTE(VLOOKUP($A18&amp;"*",各都道府県の状況!$A:$I,H$3,FALSE), "※5", ""))), "")</f>
        <v>530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44126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17179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44126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14206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44126</v>
      </c>
      <c r="C21" s="19" t="s">
        <v>31</v>
      </c>
      <c r="D21" s="39">
        <f>IFERROR(INT(TRIM(SUBSTITUTE(VLOOKUP($A21&amp;"*",各都道府県の状況!$A:$I,D$3,FALSE), "※5", ""))), "")</f>
        <v>796</v>
      </c>
      <c r="E21" s="39">
        <f>IFERROR(INT(TRIM(SUBSTITUTE(VLOOKUP($A21&amp;"*",各都道府県の状況!$A:$I,E$3,FALSE), "※5", ""))), "")</f>
        <v>15845</v>
      </c>
      <c r="F21" s="39">
        <f>IFERROR(INT(TRIM(SUBSTITUTE(VLOOKUP($A21&amp;"*",各都道府県の状況!$A:$I,F$3,FALSE), "※5", ""))), "")</f>
        <v>731</v>
      </c>
      <c r="G21" s="39">
        <f>IFERROR(INT(TRIM(SUBSTITUTE(VLOOKUP($A21&amp;"*",各都道府県の状況!$A:$I,G$3,FALSE), "※5", ""))), "")</f>
        <v>48</v>
      </c>
      <c r="H21" s="39">
        <f>IFERROR(INT(TRIM(SUBSTITUTE(VLOOKUP($A21&amp;"*",各都道府県の状況!$A:$I,H$3,FALSE), "※5", ""))), "")</f>
        <v>17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44126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10735</v>
      </c>
      <c r="F22" s="39">
        <f>IFERROR(INT(TRIM(SUBSTITUTE(VLOOKUP($A22&amp;"*",各都道府県の状況!$A:$I,F$3,FALSE), "※5", ""))), "")</f>
        <v>237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8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44126</v>
      </c>
      <c r="C23" s="19" t="s">
        <v>33</v>
      </c>
      <c r="D23" s="39">
        <f>IFERROR(INT(TRIM(SUBSTITUTE(VLOOKUP($A23&amp;"*",各都道府県の状況!$A:$I,D$3,FALSE), "※5", ""))), "")</f>
        <v>202</v>
      </c>
      <c r="E23" s="39">
        <f>IFERROR(INT(TRIM(SUBSTITUTE(VLOOKUP($A23&amp;"*",各都道府県の状況!$A:$I,E$3,FALSE), "※5", ""))), "")</f>
        <v>11338</v>
      </c>
      <c r="F23" s="39">
        <f>IFERROR(INT(TRIM(SUBSTITUTE(VLOOKUP($A23&amp;"*",各都道府県の状況!$A:$I,F$3,FALSE), "※5", ""))), "")</f>
        <v>193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44126</v>
      </c>
      <c r="C24" s="19" t="s">
        <v>34</v>
      </c>
      <c r="D24" s="39">
        <f>IFERROR(INT(TRIM(SUBSTITUTE(VLOOKUP($A24&amp;"*",各都道府県の状況!$A:$I,D$3,FALSE), "※5", ""))), "")</f>
        <v>329</v>
      </c>
      <c r="E24" s="39">
        <f>IFERROR(INT(TRIM(SUBSTITUTE(VLOOKUP($A24&amp;"*",各都道府県の状況!$A:$I,E$3,FALSE), "※5", ""))), "")</f>
        <v>21738</v>
      </c>
      <c r="F24" s="39">
        <f>IFERROR(INT(TRIM(SUBSTITUTE(VLOOKUP($A24&amp;"*",各都道府県の状況!$A:$I,F$3,FALSE), "※5", ""))), "")</f>
        <v>319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44126</v>
      </c>
      <c r="C25" s="19" t="s">
        <v>35</v>
      </c>
      <c r="D25" s="39">
        <f>IFERROR(INT(TRIM(SUBSTITUTE(VLOOKUP($A25&amp;"*",各都道府県の状況!$A:$I,D$3,FALSE), "※5", ""))), "")</f>
        <v>660</v>
      </c>
      <c r="E25" s="39">
        <f>IFERROR(INT(TRIM(SUBSTITUTE(VLOOKUP($A25&amp;"*",各都道府県の状況!$A:$I,E$3,FALSE), "※5", ""))), "")</f>
        <v>25543</v>
      </c>
      <c r="F25" s="39">
        <f>IFERROR(INT(TRIM(SUBSTITUTE(VLOOKUP($A25&amp;"*",各都道府県の状況!$A:$I,F$3,FALSE), "※5", ""))), "")</f>
        <v>625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25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44126</v>
      </c>
      <c r="C26" s="19" t="s">
        <v>36</v>
      </c>
      <c r="D26" s="39">
        <f>IFERROR(INT(TRIM(SUBSTITUTE(VLOOKUP($A26&amp;"*",各都道府県の状況!$A:$I,D$3,FALSE), "※5", ""))), "")</f>
        <v>585</v>
      </c>
      <c r="E26" s="39">
        <f>IFERROR(INT(TRIM(SUBSTITUTE(VLOOKUP($A26&amp;"*",各都道府県の状況!$A:$I,E$3,FALSE), "※5", ""))), "")</f>
        <v>40487</v>
      </c>
      <c r="F26" s="39">
        <f>IFERROR(INT(TRIM(SUBSTITUTE(VLOOKUP($A26&amp;"*",各都道府県の状況!$A:$I,F$3,FALSE), "※5", ""))), "")</f>
        <v>569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44126</v>
      </c>
      <c r="C27" s="19" t="s">
        <v>37</v>
      </c>
      <c r="D27" s="39">
        <f>IFERROR(INT(TRIM(SUBSTITUTE(VLOOKUP($A27&amp;"*",各都道府県の状況!$A:$I,D$3,FALSE), "※5", ""))), "")</f>
        <v>5749</v>
      </c>
      <c r="E27" s="39">
        <f>IFERROR(INT(TRIM(SUBSTITUTE(VLOOKUP($A27&amp;"*",各都道府県の状況!$A:$I,E$3,FALSE), "※5", ""))), "")</f>
        <v>91971</v>
      </c>
      <c r="F27" s="39">
        <f>IFERROR(INT(TRIM(SUBSTITUTE(VLOOKUP($A27&amp;"*",各都道府県の状況!$A:$I,F$3,FALSE), "※5", ""))), "")</f>
        <v>5406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252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44126</v>
      </c>
      <c r="C28" s="28" t="s">
        <v>38</v>
      </c>
      <c r="D28" s="39">
        <f>IFERROR(INT(TRIM(SUBSTITUTE(VLOOKUP($A28&amp;"*",各都道府県の状況!$A:$I,D$3,FALSE), "※5", ""))), "")</f>
        <v>551</v>
      </c>
      <c r="E28" s="39">
        <f>IFERROR(INT(TRIM(SUBSTITUTE(VLOOKUP($A28&amp;"*",各都道府県の状況!$A:$I,E$3,FALSE), "※5", ""))), "")</f>
        <v>15019</v>
      </c>
      <c r="F28" s="39">
        <f>IFERROR(INT(TRIM(SUBSTITUTE(VLOOKUP($A28&amp;"*",各都道府県の状況!$A:$I,F$3,FALSE), "※5", ""))), "")</f>
        <v>530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14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44126</v>
      </c>
      <c r="C29" s="19" t="s">
        <v>39</v>
      </c>
      <c r="D29" s="39">
        <f>IFERROR(INT(TRIM(SUBSTITUTE(VLOOKUP($A29&amp;"*",各都道府県の状況!$A:$I,D$3,FALSE), "※5", ""))), "")</f>
        <v>533</v>
      </c>
      <c r="E29" s="39">
        <f>IFERROR(INT(TRIM(SUBSTITUTE(VLOOKUP($A29&amp;"*",各都道府県の状況!$A:$I,E$3,FALSE), "※5", ""))), "")</f>
        <v>13541</v>
      </c>
      <c r="F29" s="39">
        <f>IFERROR(INT(TRIM(SUBSTITUTE(VLOOKUP($A29&amp;"*",各都道府県の状況!$A:$I,F$3,FALSE), "※5", ""))), "")</f>
        <v>507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44126</v>
      </c>
      <c r="C30" s="19" t="s">
        <v>40</v>
      </c>
      <c r="D30" s="39">
        <f>IFERROR(INT(TRIM(SUBSTITUTE(VLOOKUP($A30&amp;"*",各都道府県の状況!$A:$I,D$3,FALSE), "※5", ""))), "")</f>
        <v>1945</v>
      </c>
      <c r="E30" s="39">
        <f>IFERROR(INT(TRIM(SUBSTITUTE(VLOOKUP($A30&amp;"*",各都道府県の状況!$A:$I,E$3,FALSE), "※5", ""))), "")</f>
        <v>50131</v>
      </c>
      <c r="F30" s="39">
        <f>IFERROR(INT(TRIM(SUBSTITUTE(VLOOKUP($A30&amp;"*",各都道府県の状況!$A:$I,F$3,FALSE), "※5", ""))), "")</f>
        <v>1832</v>
      </c>
      <c r="G30" s="39">
        <f>IFERROR(INT(TRIM(SUBSTITUTE(VLOOKUP($A30&amp;"*",各都道府県の状況!$A:$I,G$3,FALSE), "※5", ""))), "")</f>
        <v>29</v>
      </c>
      <c r="H30" s="39">
        <f>IFERROR(INT(TRIM(SUBSTITUTE(VLOOKUP($A30&amp;"*",各都道府県の状況!$A:$I,H$3,FALSE), "※5", ""))), "")</f>
        <v>84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44126</v>
      </c>
      <c r="C31" s="19" t="s">
        <v>41</v>
      </c>
      <c r="D31" s="39">
        <f>IFERROR(INT(TRIM(SUBSTITUTE(VLOOKUP($A31&amp;"*",各都道府県の状況!$A:$I,D$3,FALSE), "※5", ""))), "")</f>
        <v>11780</v>
      </c>
      <c r="E31" s="39">
        <f>IFERROR(INT(TRIM(SUBSTITUTE(VLOOKUP($A31&amp;"*",各都道府県の状況!$A:$I,E$3,FALSE), "※5", ""))), "")</f>
        <v>219789</v>
      </c>
      <c r="F31" s="39">
        <f>IFERROR(INT(TRIM(SUBSTITUTE(VLOOKUP($A31&amp;"*",各都道府県の状況!$A:$I,F$3,FALSE), "※5", ""))), "")</f>
        <v>11038</v>
      </c>
      <c r="G31" s="39">
        <f>IFERROR(INT(TRIM(SUBSTITUTE(VLOOKUP($A31&amp;"*",各都道府県の状況!$A:$I,G$3,FALSE), "※5", ""))), "")</f>
        <v>231</v>
      </c>
      <c r="H31" s="39">
        <f>IFERROR(INT(TRIM(SUBSTITUTE(VLOOKUP($A31&amp;"*",各都道府県の状況!$A:$I,H$3,FALSE), "※5", ""))), "")</f>
        <v>495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44126</v>
      </c>
      <c r="C32" s="19" t="s">
        <v>42</v>
      </c>
      <c r="D32" s="39">
        <f>IFERROR(INT(TRIM(SUBSTITUTE(VLOOKUP($A32&amp;"*",各都道府県の状況!$A:$I,D$3,FALSE), "※5", ""))), "")</f>
        <v>3040</v>
      </c>
      <c r="E32" s="39">
        <f>IFERROR(INT(TRIM(SUBSTITUTE(VLOOKUP($A32&amp;"*",各都道府県の状況!$A:$I,E$3,FALSE), "※5", ""))), "")</f>
        <v>64967</v>
      </c>
      <c r="F32" s="39">
        <f>IFERROR(INT(TRIM(SUBSTITUTE(VLOOKUP($A32&amp;"*",各都道府県の状況!$A:$I,F$3,FALSE), "※5", ""))), "")</f>
        <v>2869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110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44126</v>
      </c>
      <c r="C33" s="19" t="s">
        <v>43</v>
      </c>
      <c r="D33" s="39">
        <f>IFERROR(INT(TRIM(SUBSTITUTE(VLOOKUP($A33&amp;"*",各都道府県の状況!$A:$I,D$3,FALSE), "※5", ""))), "")</f>
        <v>621</v>
      </c>
      <c r="E33" s="39">
        <f>IFERROR(INT(TRIM(SUBSTITUTE(VLOOKUP($A33&amp;"*",各都道府県の状況!$A:$I,E$3,FALSE), "※5", ""))), "")</f>
        <v>23684</v>
      </c>
      <c r="F33" s="39">
        <f>IFERROR(INT(TRIM(SUBSTITUTE(VLOOKUP($A33&amp;"*",各都道府県の状況!$A:$I,F$3,FALSE), "※5", ""))), "")</f>
        <v>589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23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44126</v>
      </c>
      <c r="C34" s="19" t="s">
        <v>44</v>
      </c>
      <c r="D34" s="39">
        <f>IFERROR(INT(TRIM(SUBSTITUTE(VLOOKUP($A34&amp;"*",各都道府県の状況!$A:$I,D$3,FALSE), "※5", ""))), "")</f>
        <v>266</v>
      </c>
      <c r="E34" s="39">
        <f>IFERROR(INT(TRIM(SUBSTITUTE(VLOOKUP($A34&amp;"*",各都道府県の状況!$A:$I,E$3,FALSE), "※5", ""))), "")</f>
        <v>10071</v>
      </c>
      <c r="F34" s="39">
        <f>IFERROR(INT(TRIM(SUBSTITUTE(VLOOKUP($A34&amp;"*",各都道府県の状況!$A:$I,F$3,FALSE), "※5", ""))), "")</f>
        <v>243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16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44126</v>
      </c>
      <c r="C35" s="19" t="s">
        <v>45</v>
      </c>
      <c r="D35" s="39">
        <f>IFERROR(INT(TRIM(SUBSTITUTE(VLOOKUP($A35&amp;"*",各都道府県の状況!$A:$I,D$3,FALSE), "※5", ""))), "")</f>
        <v>35</v>
      </c>
      <c r="E35" s="39">
        <f>IFERROR(INT(TRIM(SUBSTITUTE(VLOOKUP($A35&amp;"*",各都道府県の状況!$A:$I,E$3,FALSE), "※5", ""))), "")</f>
        <v>5569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44126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6075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44126</v>
      </c>
      <c r="C37" s="19" t="s">
        <v>47</v>
      </c>
      <c r="D37" s="39">
        <f>IFERROR(INT(TRIM(SUBSTITUTE(VLOOKUP($A37&amp;"*",各都道府県の状況!$A:$I,D$3,FALSE), "※5", ""))), "")</f>
        <v>188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162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22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44126</v>
      </c>
      <c r="C38" s="19" t="s">
        <v>48</v>
      </c>
      <c r="D38" s="39">
        <f>IFERROR(INT(TRIM(SUBSTITUTE(VLOOKUP($A38&amp;"*",各都道府県の状況!$A:$I,D$3,FALSE), "※5", ""))), "")</f>
        <v>651</v>
      </c>
      <c r="E38" s="39">
        <f>IFERROR(INT(TRIM(SUBSTITUTE(VLOOKUP($A38&amp;"*",各都道府県の状況!$A:$I,E$3,FALSE), "※5", ""))), "")</f>
        <v>26448</v>
      </c>
      <c r="F38" s="39">
        <f>IFERROR(INT(TRIM(SUBSTITUTE(VLOOKUP($A38&amp;"*",各都道府県の状況!$A:$I,F$3,FALSE), "※5", ""))), "")</f>
        <v>622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25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44126</v>
      </c>
      <c r="C39" s="19" t="s">
        <v>49</v>
      </c>
      <c r="D39" s="39">
        <f>IFERROR(INT(TRIM(SUBSTITUTE(VLOOKUP($A39&amp;"*",各都道府県の状況!$A:$I,D$3,FALSE), "※5", ""))), "")</f>
        <v>211</v>
      </c>
      <c r="E39" s="39">
        <f>IFERROR(INT(TRIM(SUBSTITUTE(VLOOKUP($A39&amp;"*",各都道府県の状況!$A:$I,E$3,FALSE), "※5", ""))), "")</f>
        <v>11288</v>
      </c>
      <c r="F39" s="39">
        <f>IFERROR(INT(TRIM(SUBSTITUTE(VLOOKUP($A39&amp;"*",各都道府県の状況!$A:$I,F$3,FALSE), "※5", ""))), "")</f>
        <v>206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3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44126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7324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44126</v>
      </c>
      <c r="C41" s="19" t="s">
        <v>51</v>
      </c>
      <c r="D41" s="39">
        <f>IFERROR(INT(TRIM(SUBSTITUTE(VLOOKUP($A41&amp;"*",各都道府県の状況!$A:$I,D$3,FALSE), "※5", ""))), "")</f>
        <v>100</v>
      </c>
      <c r="E41" s="39">
        <f>IFERROR(INT(TRIM(SUBSTITUTE(VLOOKUP($A41&amp;"*",各都道府県の状況!$A:$I,E$3,FALSE), "※5", ""))), "")</f>
        <v>12840</v>
      </c>
      <c r="F41" s="39">
        <f>IFERROR(INT(TRIM(SUBSTITUTE(VLOOKUP($A41&amp;"*",各都道府県の状況!$A:$I,F$3,FALSE), "※5", ""))), "")</f>
        <v>94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44126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4284</v>
      </c>
      <c r="F42" s="39">
        <f>IFERROR(INT(TRIM(SUBSTITUTE(VLOOKUP($A42&amp;"*",各都道府県の状況!$A:$I,F$3,FALSE), "※5", ""))), "")</f>
        <v>109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44126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3594</v>
      </c>
      <c r="F43" s="39">
        <f>IFERROR(INT(TRIM(SUBSTITUTE(VLOOKUP($A43&amp;"*",各都道府県の状況!$A:$I,F$3,FALSE), "※5", ""))), "")</f>
        <v>136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44126</v>
      </c>
      <c r="C44" s="19" t="s">
        <v>53</v>
      </c>
      <c r="D44" s="39">
        <f>IFERROR(INT(TRIM(SUBSTITUTE(VLOOKUP($A44&amp;"*",各都道府県の状況!$A:$I,D$3,FALSE), "※5", ""))), "")</f>
        <v>5160</v>
      </c>
      <c r="E44" s="39">
        <f>IFERROR(INT(TRIM(SUBSTITUTE(VLOOKUP($A44&amp;"*",各都道府県の状況!$A:$I,E$3,FALSE), "※5", ""))), "")</f>
        <v>155416</v>
      </c>
      <c r="F44" s="39">
        <f>IFERROR(INT(TRIM(SUBSTITUTE(VLOOKUP($A44&amp;"*",各都道府県の状況!$A:$I,F$3,FALSE), "※5", ""))), "")</f>
        <v>4995</v>
      </c>
      <c r="G44" s="39">
        <f>IFERROR(INT(TRIM(SUBSTITUTE(VLOOKUP($A44&amp;"*",各都道府県の状況!$A:$I,G$3,FALSE), "※5", ""))), "")</f>
        <v>100</v>
      </c>
      <c r="H44" s="39">
        <f>IFERROR(INT(TRIM(SUBSTITUTE(VLOOKUP($A44&amp;"*",各都道府県の状況!$A:$I,H$3,FALSE), "※5", ""))), "")</f>
        <v>65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44126</v>
      </c>
      <c r="C45" s="19" t="s">
        <v>54</v>
      </c>
      <c r="D45" s="39">
        <f>IFERROR(INT(TRIM(SUBSTITUTE(VLOOKUP($A45&amp;"*",各都道府県の状況!$A:$I,D$3,FALSE), "※5", ""))), "")</f>
        <v>253</v>
      </c>
      <c r="E45" s="39">
        <f>IFERROR(INT(TRIM(SUBSTITUTE(VLOOKUP($A45&amp;"*",各都道府県の状況!$A:$I,E$3,FALSE), "※5", ""))), "")</f>
        <v>6820</v>
      </c>
      <c r="F45" s="39">
        <f>IFERROR(INT(TRIM(SUBSTITUTE(VLOOKUP($A45&amp;"*",各都道府県の状況!$A:$I,F$3,FALSE), "※5", ""))), "")</f>
        <v>251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44126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21285</v>
      </c>
      <c r="F46" s="39">
        <f>IFERROR(INT(TRIM(SUBSTITUTE(VLOOKUP($A46&amp;"*",各都道府県の状況!$A:$I,F$3,FALSE), "※5", ""))), "")</f>
        <v>236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44126</v>
      </c>
      <c r="C47" s="19" t="s">
        <v>56</v>
      </c>
      <c r="D47" s="39">
        <f>IFERROR(INT(TRIM(SUBSTITUTE(VLOOKUP($A47&amp;"*",各都道府県の状況!$A:$I,D$3,FALSE), "※5", ""))), "")</f>
        <v>759</v>
      </c>
      <c r="E47" s="39">
        <f>IFERROR(INT(TRIM(SUBSTITUTE(VLOOKUP($A47&amp;"*",各都道府県の状況!$A:$I,E$3,FALSE), "※5", ""))), "")</f>
        <v>18753</v>
      </c>
      <c r="F47" s="39">
        <f>IFERROR(INT(TRIM(SUBSTITUTE(VLOOKUP($A47&amp;"*",各都道府県の状況!$A:$I,F$3,FALSE), "※5", ""))), "")</f>
        <v>691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44126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19788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44126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8736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44126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21644</v>
      </c>
      <c r="F50" s="39">
        <f>IFERROR(INT(TRIM(SUBSTITUTE(VLOOKUP($A50&amp;"*",各都道府県の状況!$A:$I,F$3,FALSE), "※5", ""))), "")</f>
        <v>453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44126</v>
      </c>
      <c r="C51" s="19" t="s">
        <v>60</v>
      </c>
      <c r="D51" s="39">
        <f>IFERROR(INT(TRIM(SUBSTITUTE(VLOOKUP($A51&amp;"*",各都道府県の状況!$A:$I,D$3,FALSE), "※5", ""))), "")</f>
        <v>3048</v>
      </c>
      <c r="E51" s="39">
        <f>IFERROR(INT(TRIM(SUBSTITUTE(VLOOKUP($A51&amp;"*",各都道府県の状況!$A:$I,E$3,FALSE), "※5", ""))), "")</f>
        <v>49742</v>
      </c>
      <c r="F51" s="39">
        <f>IFERROR(INT(TRIM(SUBSTITUTE(VLOOKUP($A51&amp;"*",各都道府県の状況!$A:$I,F$3,FALSE), "※5", ""))), "")</f>
        <v>2698</v>
      </c>
      <c r="G51" s="39">
        <f>IFERROR(INT(TRIM(SUBSTITUTE(VLOOKUP($A51&amp;"*",各都道府県の状況!$A:$I,G$3,FALSE), "※5", ""))), "")</f>
        <v>57</v>
      </c>
      <c r="H51" s="39">
        <f>IFERROR(INT(TRIM(SUBSTITUTE(VLOOKUP($A51&amp;"*",各都道府県の状況!$A:$I,H$3,FALSE), "※5", ""))), "")</f>
        <v>297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2612</v>
      </c>
      <c r="D6" s="62">
        <v>72274</v>
      </c>
      <c r="E6" s="63">
        <v>217</v>
      </c>
      <c r="F6" s="63">
        <v>2</v>
      </c>
      <c r="G6" s="62">
        <v>2287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148</v>
      </c>
      <c r="D7" s="62">
        <v>3511</v>
      </c>
      <c r="E7" s="63">
        <v>105</v>
      </c>
      <c r="F7" s="63">
        <v>2</v>
      </c>
      <c r="G7" s="63">
        <v>42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26</v>
      </c>
      <c r="D8" s="62">
        <v>5037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544</v>
      </c>
      <c r="D9" s="62">
        <v>12635</v>
      </c>
      <c r="E9" s="63">
        <v>45</v>
      </c>
      <c r="F9" s="63">
        <v>1</v>
      </c>
      <c r="G9" s="63">
        <v>497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61</v>
      </c>
      <c r="D10" s="62">
        <v>2414</v>
      </c>
      <c r="E10" s="63">
        <v>2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82</v>
      </c>
      <c r="D11" s="62">
        <v>5700</v>
      </c>
      <c r="E11" s="63">
        <v>2</v>
      </c>
      <c r="F11" s="63">
        <v>0</v>
      </c>
      <c r="G11" s="63">
        <v>79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378</v>
      </c>
      <c r="D12" s="62">
        <v>26480</v>
      </c>
      <c r="E12" s="63">
        <v>77</v>
      </c>
      <c r="F12" s="63">
        <v>3</v>
      </c>
      <c r="G12" s="63">
        <v>295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735</v>
      </c>
      <c r="D13" s="62">
        <v>13508</v>
      </c>
      <c r="E13" s="63">
        <v>30</v>
      </c>
      <c r="F13" s="63">
        <v>2</v>
      </c>
      <c r="G13" s="63">
        <v>687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473</v>
      </c>
      <c r="D14" s="62">
        <v>34937</v>
      </c>
      <c r="E14" s="63">
        <v>31</v>
      </c>
      <c r="F14" s="63">
        <v>0</v>
      </c>
      <c r="G14" s="63">
        <v>442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820</v>
      </c>
      <c r="D15" s="62">
        <v>27239</v>
      </c>
      <c r="E15" s="63">
        <v>49</v>
      </c>
      <c r="F15" s="63">
        <v>5</v>
      </c>
      <c r="G15" s="63">
        <v>738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5521</v>
      </c>
      <c r="D16" s="62">
        <v>172103</v>
      </c>
      <c r="E16" s="63">
        <v>424</v>
      </c>
      <c r="F16" s="63">
        <v>9</v>
      </c>
      <c r="G16" s="62">
        <v>4994</v>
      </c>
      <c r="H16" s="63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4680</v>
      </c>
      <c r="D17" s="62">
        <v>117935</v>
      </c>
      <c r="E17" s="63">
        <v>345</v>
      </c>
      <c r="F17" s="63">
        <v>9</v>
      </c>
      <c r="G17" s="62">
        <v>4259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29520</v>
      </c>
      <c r="D18" s="62">
        <v>559296</v>
      </c>
      <c r="E18" s="62">
        <v>1623</v>
      </c>
      <c r="F18" s="63">
        <v>24</v>
      </c>
      <c r="G18" s="62">
        <v>27455</v>
      </c>
      <c r="H18" s="63">
        <v>442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8155</v>
      </c>
      <c r="D19" s="62">
        <v>185105</v>
      </c>
      <c r="E19" s="63">
        <v>530</v>
      </c>
      <c r="F19" s="63">
        <v>22</v>
      </c>
      <c r="G19" s="62">
        <v>7470</v>
      </c>
      <c r="H19" s="63">
        <v>155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17179</v>
      </c>
      <c r="E20" s="63">
        <v>1</v>
      </c>
      <c r="F20" s="63">
        <v>0</v>
      </c>
      <c r="G20" s="63">
        <v>179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14206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796</v>
      </c>
      <c r="D22" s="62">
        <v>15845</v>
      </c>
      <c r="E22" s="63">
        <v>17</v>
      </c>
      <c r="F22" s="63">
        <v>0</v>
      </c>
      <c r="G22" s="63">
        <v>731</v>
      </c>
      <c r="H22" s="63">
        <v>48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10735</v>
      </c>
      <c r="E23" s="63">
        <v>8</v>
      </c>
      <c r="F23" s="63">
        <v>0</v>
      </c>
      <c r="G23" s="63">
        <v>237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202</v>
      </c>
      <c r="D24" s="62">
        <v>11338</v>
      </c>
      <c r="E24" s="63">
        <v>3</v>
      </c>
      <c r="F24" s="63">
        <v>1</v>
      </c>
      <c r="G24" s="63">
        <v>193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329</v>
      </c>
      <c r="D25" s="62">
        <v>21738</v>
      </c>
      <c r="E25" s="63">
        <v>10</v>
      </c>
      <c r="F25" s="63">
        <v>1</v>
      </c>
      <c r="G25" s="63">
        <v>319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660</v>
      </c>
      <c r="D26" s="62">
        <v>25543</v>
      </c>
      <c r="E26" s="63">
        <v>25</v>
      </c>
      <c r="F26" s="63">
        <v>1</v>
      </c>
      <c r="G26" s="63">
        <v>625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585</v>
      </c>
      <c r="D27" s="62">
        <v>40487</v>
      </c>
      <c r="E27" s="63">
        <v>14</v>
      </c>
      <c r="F27" s="63">
        <v>0</v>
      </c>
      <c r="G27" s="63">
        <v>569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5749</v>
      </c>
      <c r="D28" s="62">
        <v>91971</v>
      </c>
      <c r="E28" s="63">
        <v>252</v>
      </c>
      <c r="F28" s="63">
        <v>11</v>
      </c>
      <c r="G28" s="62">
        <v>5406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551</v>
      </c>
      <c r="D29" s="62">
        <v>15019</v>
      </c>
      <c r="E29" s="63">
        <v>14</v>
      </c>
      <c r="F29" s="63">
        <v>1</v>
      </c>
      <c r="G29" s="63">
        <v>530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533</v>
      </c>
      <c r="D30" s="62">
        <v>13541</v>
      </c>
      <c r="E30" s="63">
        <v>17</v>
      </c>
      <c r="F30" s="63">
        <v>0</v>
      </c>
      <c r="G30" s="63">
        <v>507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1945</v>
      </c>
      <c r="D31" s="62">
        <v>50131</v>
      </c>
      <c r="E31" s="63">
        <v>84</v>
      </c>
      <c r="F31" s="63">
        <v>0</v>
      </c>
      <c r="G31" s="62">
        <v>1832</v>
      </c>
      <c r="H31" s="63">
        <v>29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11780</v>
      </c>
      <c r="D32" s="62">
        <v>219789</v>
      </c>
      <c r="E32" s="63">
        <v>495</v>
      </c>
      <c r="F32" s="63">
        <v>22</v>
      </c>
      <c r="G32" s="62">
        <v>11038</v>
      </c>
      <c r="H32" s="63">
        <v>231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3040</v>
      </c>
      <c r="D33" s="62">
        <v>64967</v>
      </c>
      <c r="E33" s="63">
        <v>110</v>
      </c>
      <c r="F33" s="63">
        <v>15</v>
      </c>
      <c r="G33" s="62">
        <v>2869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621</v>
      </c>
      <c r="D34" s="62">
        <v>23684</v>
      </c>
      <c r="E34" s="63">
        <v>23</v>
      </c>
      <c r="F34" s="63">
        <v>2</v>
      </c>
      <c r="G34" s="63">
        <v>589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266</v>
      </c>
      <c r="D35" s="62">
        <v>10071</v>
      </c>
      <c r="E35" s="63">
        <v>16</v>
      </c>
      <c r="F35" s="63">
        <v>2</v>
      </c>
      <c r="G35" s="63">
        <v>243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35</v>
      </c>
      <c r="D36" s="62">
        <v>5569</v>
      </c>
      <c r="E36" s="63">
        <v>0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6075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188</v>
      </c>
      <c r="D38" s="62">
        <v>8654</v>
      </c>
      <c r="E38" s="63">
        <v>22</v>
      </c>
      <c r="F38" s="63">
        <v>1</v>
      </c>
      <c r="G38" s="63">
        <v>162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651</v>
      </c>
      <c r="D39" s="62">
        <v>26448</v>
      </c>
      <c r="E39" s="63">
        <v>25</v>
      </c>
      <c r="F39" s="63">
        <v>0</v>
      </c>
      <c r="G39" s="63">
        <v>622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211</v>
      </c>
      <c r="D40" s="62">
        <v>11288</v>
      </c>
      <c r="E40" s="63">
        <v>3</v>
      </c>
      <c r="F40" s="63">
        <v>1</v>
      </c>
      <c r="G40" s="63">
        <v>206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7324</v>
      </c>
      <c r="E41" s="63">
        <v>14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100</v>
      </c>
      <c r="D42" s="62">
        <v>12840</v>
      </c>
      <c r="E42" s="63">
        <v>4</v>
      </c>
      <c r="F42" s="63">
        <v>0</v>
      </c>
      <c r="G42" s="63">
        <v>94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4284</v>
      </c>
      <c r="E43" s="63">
        <v>1</v>
      </c>
      <c r="F43" s="63">
        <v>0</v>
      </c>
      <c r="G43" s="63">
        <v>109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3594</v>
      </c>
      <c r="E44" s="63">
        <v>0</v>
      </c>
      <c r="F44" s="63">
        <v>0</v>
      </c>
      <c r="G44" s="63">
        <v>136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5160</v>
      </c>
      <c r="D45" s="62">
        <v>155416</v>
      </c>
      <c r="E45" s="63">
        <v>65</v>
      </c>
      <c r="F45" s="63">
        <v>5</v>
      </c>
      <c r="G45" s="62">
        <v>4995</v>
      </c>
      <c r="H45" s="63">
        <v>100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253</v>
      </c>
      <c r="D46" s="62">
        <v>6820</v>
      </c>
      <c r="E46" s="63">
        <v>4</v>
      </c>
      <c r="F46" s="63">
        <v>0</v>
      </c>
      <c r="G46" s="63">
        <v>251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242</v>
      </c>
      <c r="D47" s="62">
        <v>21285</v>
      </c>
      <c r="E47" s="63">
        <v>0</v>
      </c>
      <c r="F47" s="63">
        <v>0</v>
      </c>
      <c r="G47" s="63">
        <v>236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759</v>
      </c>
      <c r="D48" s="62">
        <v>18753</v>
      </c>
      <c r="E48" s="63">
        <v>48</v>
      </c>
      <c r="F48" s="63">
        <v>0</v>
      </c>
      <c r="G48" s="63">
        <v>691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19788</v>
      </c>
      <c r="E49" s="63">
        <v>1</v>
      </c>
      <c r="F49" s="63">
        <v>0</v>
      </c>
      <c r="G49" s="63">
        <v>155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8736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21644</v>
      </c>
      <c r="E51" s="63">
        <v>10</v>
      </c>
      <c r="F51" s="63">
        <v>0</v>
      </c>
      <c r="G51" s="63">
        <v>453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3048</v>
      </c>
      <c r="D52" s="62">
        <v>49742</v>
      </c>
      <c r="E52" s="63">
        <v>297</v>
      </c>
      <c r="F52" s="63">
        <v>9</v>
      </c>
      <c r="G52" s="62">
        <v>2698</v>
      </c>
      <c r="H52" s="63">
        <v>57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94014</v>
      </c>
      <c r="D54" s="62">
        <v>2272678</v>
      </c>
      <c r="E54" s="62">
        <v>5067</v>
      </c>
      <c r="F54" s="63">
        <v>151</v>
      </c>
      <c r="G54" s="62">
        <v>87227</v>
      </c>
      <c r="H54" s="62">
        <v>1693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2020-10-23T13:39:33Z</dcterms:modified>
</cp:coreProperties>
</file>