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klklkl\excel\"/>
    </mc:Choice>
  </mc:AlternateContent>
  <xr:revisionPtr revIDLastSave="0" documentId="8_{32892576-515B-4050-B3A0-CCDBA4EC5993}" xr6:coauthVersionLast="47" xr6:coauthVersionMax="47" xr10:uidLastSave="{00000000-0000-0000-0000-000000000000}"/>
  <bookViews>
    <workbookView xWindow="-120" yWindow="-120" windowWidth="29040" windowHeight="15765" xr2:uid="{F1C19E67-A39B-4FC2-9410-2458FFE6036B}"/>
  </bookViews>
  <sheets>
    <sheet name="Sala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G11" i="1" s="1"/>
  <c r="A11" i="1"/>
  <c r="E10" i="1"/>
  <c r="G10" i="1" s="1"/>
  <c r="A10" i="1"/>
  <c r="E9" i="1"/>
  <c r="G9" i="1" s="1"/>
  <c r="A9" i="1"/>
  <c r="F8" i="1"/>
  <c r="E8" i="1"/>
  <c r="G8" i="1" s="1"/>
  <c r="H8" i="1" s="1"/>
  <c r="A8" i="1"/>
  <c r="E7" i="1"/>
  <c r="G7" i="1" s="1"/>
  <c r="A7" i="1"/>
  <c r="E6" i="1"/>
  <c r="G6" i="1" s="1"/>
  <c r="A6" i="1"/>
  <c r="E5" i="1"/>
  <c r="G5" i="1" s="1"/>
  <c r="A5" i="1"/>
  <c r="B15" i="1" s="1"/>
  <c r="G4" i="1"/>
  <c r="F4" i="1"/>
  <c r="H4" i="1" s="1"/>
  <c r="E4" i="1"/>
  <c r="I4" i="1" s="1"/>
  <c r="A4" i="1"/>
  <c r="J4" i="1" l="1"/>
  <c r="I5" i="1"/>
  <c r="I6" i="1"/>
  <c r="I7" i="1"/>
  <c r="I8" i="1"/>
  <c r="J8" i="1" s="1"/>
  <c r="I9" i="1"/>
  <c r="I10" i="1"/>
  <c r="I11" i="1"/>
  <c r="C15" i="1"/>
  <c r="G15" i="1"/>
  <c r="F5" i="1"/>
  <c r="H5" i="1" s="1"/>
  <c r="F9" i="1"/>
  <c r="H9" i="1" s="1"/>
  <c r="F10" i="1"/>
  <c r="H10" i="1" s="1"/>
  <c r="J10" i="1" s="1"/>
  <c r="F11" i="1"/>
  <c r="H11" i="1" s="1"/>
  <c r="J11" i="1" s="1"/>
  <c r="D15" i="1"/>
  <c r="F15" i="1"/>
  <c r="F6" i="1"/>
  <c r="H6" i="1" s="1"/>
  <c r="J6" i="1" s="1"/>
  <c r="F7" i="1"/>
  <c r="H7" i="1" s="1"/>
  <c r="E15" i="1"/>
  <c r="I15" i="1" l="1"/>
  <c r="H15" i="1"/>
  <c r="J9" i="1"/>
  <c r="J7" i="1"/>
  <c r="J5" i="1"/>
  <c r="M5" i="1" s="1"/>
  <c r="L4" i="1" l="1"/>
  <c r="M7" i="1"/>
  <c r="M10" i="1"/>
  <c r="M9" i="1"/>
  <c r="M11" i="1"/>
  <c r="M4" i="1"/>
  <c r="K4" i="1"/>
  <c r="M6" i="1"/>
  <c r="M8" i="1"/>
</calcChain>
</file>

<file path=xl/sharedStrings.xml><?xml version="1.0" encoding="utf-8"?>
<sst xmlns="http://schemas.openxmlformats.org/spreadsheetml/2006/main" count="47" uniqueCount="41">
  <si>
    <t>Salary Sheet</t>
  </si>
  <si>
    <t>Sl No</t>
  </si>
  <si>
    <t>ID No</t>
  </si>
  <si>
    <t>Name</t>
  </si>
  <si>
    <t>Designation</t>
  </si>
  <si>
    <t xml:space="preserve">Basic Salary </t>
  </si>
  <si>
    <t>House Rent</t>
  </si>
  <si>
    <t xml:space="preserve">Medical </t>
  </si>
  <si>
    <t>Gross Total</t>
  </si>
  <si>
    <t>TAX</t>
  </si>
  <si>
    <t>Total</t>
  </si>
  <si>
    <t>Maximum</t>
  </si>
  <si>
    <t>Minimum</t>
  </si>
  <si>
    <t>Rank</t>
  </si>
  <si>
    <t>COM101</t>
  </si>
  <si>
    <t>Saddam</t>
  </si>
  <si>
    <t>CEO</t>
  </si>
  <si>
    <t>COM102</t>
  </si>
  <si>
    <t>Rashed</t>
  </si>
  <si>
    <t>MD</t>
  </si>
  <si>
    <t>COM103</t>
  </si>
  <si>
    <t>Azad</t>
  </si>
  <si>
    <t>MANAGER</t>
  </si>
  <si>
    <t>COM104</t>
  </si>
  <si>
    <t>Mizan</t>
  </si>
  <si>
    <t>IT</t>
  </si>
  <si>
    <t>COM105</t>
  </si>
  <si>
    <t>Mortuza</t>
  </si>
  <si>
    <t>EXECUTIVE</t>
  </si>
  <si>
    <t>COM106</t>
  </si>
  <si>
    <t>Arif</t>
  </si>
  <si>
    <t>TRAINER</t>
  </si>
  <si>
    <t>COM107</t>
  </si>
  <si>
    <t>Jafor</t>
  </si>
  <si>
    <t>OTHERS</t>
  </si>
  <si>
    <t>COM108</t>
  </si>
  <si>
    <t>Mohsin</t>
  </si>
  <si>
    <t>PION</t>
  </si>
  <si>
    <t>Sl</t>
  </si>
  <si>
    <t>Basic Salary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</si>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</sst>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C4E5-C3AD-4DF5-996B-4D4E7A8AE849}">
  <dimension ref="A1:M15"/>
  <sheetViews>
    <sheetView tabSelected="1" zoomScale="120" zoomScaleNormal="120" workbookViewId="0">
      <selection activeCell="M8" sqref="M8"/>
    </sheetView>
  </sheetViews>
  <sheetFormatPr defaultRowHeight="15" x14ac:dyDescent="0.25"/>
  <cols>
    <col min="1" max="1" width="4.7109375" customWidth="1"/>
    <col min="3" max="3" width="11.85546875" customWidth="1"/>
    <col min="4" max="4" width="12.28515625" customWidth="1"/>
    <col min="11" max="11" width="11.28515625" customWidth="1"/>
    <col min="12" max="12" width="11.57031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30" x14ac:dyDescent="0.25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</row>
    <row r="4" spans="1:13" x14ac:dyDescent="0.25">
      <c r="A4" s="9">
        <f>IF(B4="","",ROW(1:1))</f>
        <v>1</v>
      </c>
      <c r="B4" s="9" t="s">
        <v>14</v>
      </c>
      <c r="C4" s="9" t="s">
        <v>15</v>
      </c>
      <c r="D4" s="9" t="s">
        <v>16</v>
      </c>
      <c r="E4" s="9">
        <f>IF(D4="CEO",50000,IF(D4="md",45000,IF(D4="manager",40000,IF(D4="it",35000,IF(D4="executive",30000,IF(D4="trainer",30000,IF(D4="others",20000,10000)))))))</f>
        <v>50000</v>
      </c>
      <c r="F4" s="9">
        <f>IF(D4="CEO",E4*50%,IF(D4="md",E4*45%,IF(D4="manager",E4*40%,IF(D4="it",E4*35%,IF(D4="executive",E4*30%,IF(D4="trainer",E4*30%,IF(D4="others",E4*30%,E4*20%)))))))</f>
        <v>25000</v>
      </c>
      <c r="G4" s="9">
        <f>E4*10%</f>
        <v>5000</v>
      </c>
      <c r="H4" s="9">
        <f>E4+F4+G4</f>
        <v>80000</v>
      </c>
      <c r="I4" s="9">
        <f>E4*15%</f>
        <v>7500</v>
      </c>
      <c r="J4" s="9">
        <f>H4-I4</f>
        <v>72500</v>
      </c>
      <c r="K4" s="10">
        <f>MAX(J4:J11)</f>
        <v>72500</v>
      </c>
      <c r="L4" s="10">
        <f>MIN(J4:J11)</f>
        <v>11500</v>
      </c>
      <c r="M4" s="9">
        <f>RANK(J4,$J$4:$J$11,0)</f>
        <v>1</v>
      </c>
    </row>
    <row r="5" spans="1:13" x14ac:dyDescent="0.25">
      <c r="A5" s="9">
        <f t="shared" ref="A5:A11" si="0">IF(B5="","",ROW(2:2))</f>
        <v>2</v>
      </c>
      <c r="B5" s="9" t="s">
        <v>17</v>
      </c>
      <c r="C5" s="9" t="s">
        <v>18</v>
      </c>
      <c r="D5" s="9" t="s">
        <v>19</v>
      </c>
      <c r="E5" s="9">
        <f t="shared" ref="E5:E11" si="1">IF(D5="CEO",50000,IF(D5="md",45000,IF(D5="manager",40000,IF(D5="it",35000,IF(D5="executive",30000,IF(D5="trainer",30000,IF(D5="others",20000,10000)))))))</f>
        <v>45000</v>
      </c>
      <c r="F5" s="9">
        <f t="shared" ref="F5:F11" si="2">IF(D5="CEO",E5*50%,IF(D5="md",E5*45%,IF(D5="manager",E5*40%,IF(D5="it",E5*35%,IF(D5="executive",E5*30%,IF(D5="trainer",E5*30%,IF(D5="others",E5*30%,E5*20%)))))))</f>
        <v>20250</v>
      </c>
      <c r="G5" s="9">
        <f t="shared" ref="G5:G11" si="3">E5*10%</f>
        <v>4500</v>
      </c>
      <c r="H5" s="9">
        <f t="shared" ref="H5:H11" si="4">E5+F5+G5</f>
        <v>69750</v>
      </c>
      <c r="I5" s="9">
        <f t="shared" ref="I5:I11" si="5">E5*15%</f>
        <v>6750</v>
      </c>
      <c r="J5" s="9">
        <f t="shared" ref="J5:J11" si="6">H5-I5</f>
        <v>63000</v>
      </c>
      <c r="K5" s="11"/>
      <c r="L5" s="11"/>
      <c r="M5" s="9">
        <f t="shared" ref="M5:M11" si="7">RANK(J5,$J$4:$J$11,0)</f>
        <v>2</v>
      </c>
    </row>
    <row r="6" spans="1:13" x14ac:dyDescent="0.25">
      <c r="A6" s="9">
        <f t="shared" si="0"/>
        <v>3</v>
      </c>
      <c r="B6" s="9" t="s">
        <v>20</v>
      </c>
      <c r="C6" s="9" t="s">
        <v>21</v>
      </c>
      <c r="D6" s="9" t="s">
        <v>22</v>
      </c>
      <c r="E6" s="9">
        <f t="shared" si="1"/>
        <v>40000</v>
      </c>
      <c r="F6" s="9">
        <f t="shared" si="2"/>
        <v>16000</v>
      </c>
      <c r="G6" s="9">
        <f t="shared" si="3"/>
        <v>4000</v>
      </c>
      <c r="H6" s="9">
        <f t="shared" si="4"/>
        <v>60000</v>
      </c>
      <c r="I6" s="9">
        <f t="shared" si="5"/>
        <v>6000</v>
      </c>
      <c r="J6" s="9">
        <f t="shared" si="6"/>
        <v>54000</v>
      </c>
      <c r="K6" s="11"/>
      <c r="L6" s="11"/>
      <c r="M6" s="9">
        <f t="shared" si="7"/>
        <v>3</v>
      </c>
    </row>
    <row r="7" spans="1:13" x14ac:dyDescent="0.25">
      <c r="A7" s="9">
        <f t="shared" si="0"/>
        <v>4</v>
      </c>
      <c r="B7" s="9" t="s">
        <v>23</v>
      </c>
      <c r="C7" s="9" t="s">
        <v>24</v>
      </c>
      <c r="D7" s="9" t="s">
        <v>25</v>
      </c>
      <c r="E7" s="9">
        <f t="shared" si="1"/>
        <v>35000</v>
      </c>
      <c r="F7" s="9">
        <f t="shared" si="2"/>
        <v>12250</v>
      </c>
      <c r="G7" s="9">
        <f t="shared" si="3"/>
        <v>3500</v>
      </c>
      <c r="H7" s="9">
        <f t="shared" si="4"/>
        <v>50750</v>
      </c>
      <c r="I7" s="9">
        <f t="shared" si="5"/>
        <v>5250</v>
      </c>
      <c r="J7" s="9">
        <f t="shared" si="6"/>
        <v>45500</v>
      </c>
      <c r="K7" s="11"/>
      <c r="L7" s="11"/>
      <c r="M7" s="9">
        <f t="shared" si="7"/>
        <v>4</v>
      </c>
    </row>
    <row r="8" spans="1:13" x14ac:dyDescent="0.25">
      <c r="A8" s="9">
        <f t="shared" si="0"/>
        <v>5</v>
      </c>
      <c r="B8" s="9" t="s">
        <v>26</v>
      </c>
      <c r="C8" s="9" t="s">
        <v>27</v>
      </c>
      <c r="D8" s="9" t="s">
        <v>28</v>
      </c>
      <c r="E8" s="9">
        <f t="shared" si="1"/>
        <v>30000</v>
      </c>
      <c r="F8" s="9">
        <f t="shared" si="2"/>
        <v>9000</v>
      </c>
      <c r="G8" s="9">
        <f t="shared" si="3"/>
        <v>3000</v>
      </c>
      <c r="H8" s="9">
        <f t="shared" si="4"/>
        <v>42000</v>
      </c>
      <c r="I8" s="9">
        <f t="shared" si="5"/>
        <v>4500</v>
      </c>
      <c r="J8" s="9">
        <f t="shared" si="6"/>
        <v>37500</v>
      </c>
      <c r="K8" s="11"/>
      <c r="L8" s="11"/>
      <c r="M8" s="9">
        <f t="shared" si="7"/>
        <v>5</v>
      </c>
    </row>
    <row r="9" spans="1:13" x14ac:dyDescent="0.25">
      <c r="A9" s="9">
        <f t="shared" si="0"/>
        <v>6</v>
      </c>
      <c r="B9" s="9" t="s">
        <v>29</v>
      </c>
      <c r="C9" s="9" t="s">
        <v>30</v>
      </c>
      <c r="D9" s="9" t="s">
        <v>31</v>
      </c>
      <c r="E9" s="9">
        <f t="shared" si="1"/>
        <v>30000</v>
      </c>
      <c r="F9" s="9">
        <f t="shared" si="2"/>
        <v>9000</v>
      </c>
      <c r="G9" s="9">
        <f t="shared" si="3"/>
        <v>3000</v>
      </c>
      <c r="H9" s="9">
        <f t="shared" si="4"/>
        <v>42000</v>
      </c>
      <c r="I9" s="9">
        <f t="shared" si="5"/>
        <v>4500</v>
      </c>
      <c r="J9" s="9">
        <f t="shared" si="6"/>
        <v>37500</v>
      </c>
      <c r="K9" s="11"/>
      <c r="L9" s="11"/>
      <c r="M9" s="9">
        <f t="shared" si="7"/>
        <v>5</v>
      </c>
    </row>
    <row r="10" spans="1:13" x14ac:dyDescent="0.25">
      <c r="A10" s="9">
        <f t="shared" si="0"/>
        <v>7</v>
      </c>
      <c r="B10" s="9" t="s">
        <v>32</v>
      </c>
      <c r="C10" s="9" t="s">
        <v>33</v>
      </c>
      <c r="D10" s="9" t="s">
        <v>34</v>
      </c>
      <c r="E10" s="9">
        <f t="shared" si="1"/>
        <v>20000</v>
      </c>
      <c r="F10" s="9">
        <f t="shared" si="2"/>
        <v>6000</v>
      </c>
      <c r="G10" s="9">
        <f t="shared" si="3"/>
        <v>2000</v>
      </c>
      <c r="H10" s="9">
        <f t="shared" si="4"/>
        <v>28000</v>
      </c>
      <c r="I10" s="9">
        <f t="shared" si="5"/>
        <v>3000</v>
      </c>
      <c r="J10" s="9">
        <f t="shared" si="6"/>
        <v>25000</v>
      </c>
      <c r="K10" s="11"/>
      <c r="L10" s="11"/>
      <c r="M10" s="9">
        <f t="shared" si="7"/>
        <v>7</v>
      </c>
    </row>
    <row r="11" spans="1:13" x14ac:dyDescent="0.25">
      <c r="A11" s="9">
        <f t="shared" si="0"/>
        <v>8</v>
      </c>
      <c r="B11" s="9" t="s">
        <v>35</v>
      </c>
      <c r="C11" s="9" t="s">
        <v>36</v>
      </c>
      <c r="D11" s="9" t="s">
        <v>37</v>
      </c>
      <c r="E11" s="9">
        <f t="shared" si="1"/>
        <v>10000</v>
      </c>
      <c r="F11" s="9">
        <f t="shared" si="2"/>
        <v>2000</v>
      </c>
      <c r="G11" s="9">
        <f t="shared" si="3"/>
        <v>1000</v>
      </c>
      <c r="H11" s="9">
        <f t="shared" si="4"/>
        <v>13000</v>
      </c>
      <c r="I11" s="9">
        <f t="shared" si="5"/>
        <v>1500</v>
      </c>
      <c r="J11" s="9">
        <f t="shared" si="6"/>
        <v>11500</v>
      </c>
      <c r="K11" s="12"/>
      <c r="L11" s="12"/>
      <c r="M11" s="9">
        <f t="shared" si="7"/>
        <v>8</v>
      </c>
    </row>
    <row r="14" spans="1:13" ht="30" x14ac:dyDescent="0.25">
      <c r="A14" s="7" t="s">
        <v>38</v>
      </c>
      <c r="B14" s="7" t="s">
        <v>3</v>
      </c>
      <c r="C14" s="7" t="s">
        <v>4</v>
      </c>
      <c r="D14" s="7" t="s">
        <v>39</v>
      </c>
      <c r="E14" s="7" t="s">
        <v>6</v>
      </c>
      <c r="F14" s="7" t="s">
        <v>40</v>
      </c>
      <c r="G14" s="7" t="s">
        <v>8</v>
      </c>
      <c r="H14" s="7" t="s">
        <v>9</v>
      </c>
      <c r="I14" s="7" t="s">
        <v>10</v>
      </c>
    </row>
    <row r="15" spans="1:13" x14ac:dyDescent="0.25">
      <c r="A15" s="9">
        <v>5</v>
      </c>
      <c r="B15" s="9" t="str">
        <f>VLOOKUP($A$15,$A$4:$J$11,3,FALSE)</f>
        <v>Mortuza</v>
      </c>
      <c r="C15" s="9" t="str">
        <f>VLOOKUP($A$15,$A$4:$J$11,4,FALSE)</f>
        <v>EXECUTIVE</v>
      </c>
      <c r="D15" s="9">
        <f>VLOOKUP($A$15,$A$4:$J$11,5,FALSE)</f>
        <v>30000</v>
      </c>
      <c r="E15" s="9">
        <f>VLOOKUP($A$15,$A$4:$J$11,6,FALSE)</f>
        <v>9000</v>
      </c>
      <c r="F15" s="9">
        <f>VLOOKUP($A$15,$A$4:$J$11,7,FALSE)</f>
        <v>3000</v>
      </c>
      <c r="G15" s="9">
        <f>VLOOKUP($A$15,$A$4:$J$11,8,FALSE)</f>
        <v>42000</v>
      </c>
      <c r="H15" s="9">
        <f>VLOOKUP($A$15,$A$4:$J$11,9,FALSE)</f>
        <v>4500</v>
      </c>
      <c r="I15" s="9">
        <f>VLOOKUP($A$15,$A$4:$J$11,10,FALSE)</f>
        <v>37500</v>
      </c>
    </row>
  </sheetData>
  <mergeCells count="3">
    <mergeCell ref="A1:M2"/>
    <mergeCell ref="K4:K11"/>
    <mergeCell ref="L4:L11"/>
  </mergeCells>
  <dataValidations count="3">
    <dataValidation type="list" allowBlank="1" showInputMessage="1" showErrorMessage="1" sqref="A15:A16" xr:uid="{8A95A401-2BBC-4AEB-8B50-55FD1A11E6D7}">
      <formula1>$A$4:$A$11</formula1>
    </dataValidation>
    <dataValidation type="list" allowBlank="1" showInputMessage="1" showErrorMessage="1" sqref="D4:D11" xr:uid="{E68D0F7F-1739-4059-8F2C-1EF73BD91CAF}">
      <formula1>"CEO,MD,MANAGER,IT,EXECUTIVE,TRAINER,OTHERS,PION"</formula1>
    </dataValidation>
    <dataValidation type="custom" allowBlank="1" showInputMessage="1" showErrorMessage="1" sqref="B4:B11" xr:uid="{2660912E-4B4B-4D50-9D46-230DCC7105F2}">
      <formula1>COUNTIF($B$4:$B$11,B4)=1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Hasan Asif</dc:creator>
  <cp:lastModifiedBy>Jubayer Hasan Asif</cp:lastModifiedBy>
  <dcterms:created xsi:type="dcterms:W3CDTF">2025-01-31T11:36:09Z</dcterms:created>
  <dcterms:modified xsi:type="dcterms:W3CDTF">2025-01-31T11:36:44Z</dcterms:modified>
</cp:coreProperties>
</file>