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Concentrix\Case Study\"/>
    </mc:Choice>
  </mc:AlternateContent>
  <xr:revisionPtr revIDLastSave="0" documentId="13_ncr:1_{C8B72441-F2B4-4DCF-A9EB-0B7F4D499BBA}" xr6:coauthVersionLast="47" xr6:coauthVersionMax="47" xr10:uidLastSave="{00000000-0000-0000-0000-000000000000}"/>
  <bookViews>
    <workbookView xWindow="-120" yWindow="-120" windowWidth="38640" windowHeight="21120" firstSheet="4" activeTab="9" xr2:uid="{CB27FE70-4F45-4A15-B527-B082D359A7D2}"/>
  </bookViews>
  <sheets>
    <sheet name="Definitions" sheetId="8" state="hidden" r:id="rId1"/>
    <sheet name="Supplementary Information" sheetId="11" state="hidden" r:id="rId2"/>
    <sheet name="Customer Survey Results" sheetId="19" state="hidden" r:id="rId3"/>
    <sheet name="Account Interactions" sheetId="10" state="hidden" r:id="rId4"/>
    <sheet name="PV_Cust_Survey" sheetId="24" r:id="rId5"/>
    <sheet name="EDA_Customer Survey Analysis " sheetId="21" r:id="rId6"/>
    <sheet name="Low CSAT" sheetId="44" state="hidden" r:id="rId7"/>
    <sheet name="Merged" sheetId="34" r:id="rId8"/>
    <sheet name="PV_Merged" sheetId="37" r:id="rId9"/>
    <sheet name="EDA_Merged" sheetId="38" r:id="rId10"/>
  </sheets>
  <definedNames>
    <definedName name="_xlnm._FilterDatabase" localSheetId="3" hidden="1">'Account Interactions'!$A$1:$H$144</definedName>
    <definedName name="_xlnm._FilterDatabase" localSheetId="2" hidden="1">'Customer Survey Results'!$A$1:$I$144</definedName>
    <definedName name="_xlnm._FilterDatabase" localSheetId="0" hidden="1">Definitions!$A$2:$E$40</definedName>
    <definedName name="_xlnm._FilterDatabase" localSheetId="9" hidden="1">EDA_Merged!$A$16:$D$24</definedName>
    <definedName name="_xlchart.v1.0" hidden="1">'Customer Survey Results'!$F$2:$F$144</definedName>
    <definedName name="_xlchart.v1.1" hidden="1">EDA_Merged!$O$73:$O$129</definedName>
    <definedName name="_xlchart.v1.2" hidden="1">EDA_Merged!$S$73:$S$141</definedName>
    <definedName name="ExternalData_1" localSheetId="7" hidden="1">Merged!$A$1:$L$144</definedName>
  </definedNames>
  <calcPr calcId="191028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unt Interactions_bf5eb32d-3fff-49c0-9703-c005f0119584" name="Account Interactions" connection="Query - Account Interactions"/>
          <x15:modelTable id="Customer Survey Results_17336989-3d2e-4a9a-a449-70afe1023a81" name="Customer Survey Results" connection="Query - Customer Survey Resul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38" l="1"/>
  <c r="F119" i="38"/>
  <c r="E120" i="38"/>
  <c r="E119" i="38"/>
  <c r="O37" i="34"/>
  <c r="O116" i="34"/>
  <c r="O132" i="34"/>
  <c r="O7" i="34"/>
  <c r="O11" i="34"/>
  <c r="O43" i="34"/>
  <c r="O31" i="34"/>
  <c r="O41" i="34"/>
  <c r="O47" i="34"/>
  <c r="O134" i="34"/>
  <c r="O120" i="34"/>
  <c r="O126" i="34"/>
  <c r="O2" i="34"/>
  <c r="O13" i="34"/>
  <c r="O144" i="34"/>
  <c r="O35" i="34"/>
  <c r="O15" i="34"/>
  <c r="O128" i="34"/>
  <c r="O92" i="34"/>
  <c r="O124" i="34"/>
  <c r="O108" i="34"/>
  <c r="O136" i="34"/>
  <c r="O110" i="34"/>
  <c r="O53" i="34"/>
  <c r="O68" i="34"/>
  <c r="O118" i="34"/>
  <c r="O130" i="34"/>
  <c r="O102" i="34"/>
  <c r="O51" i="34"/>
  <c r="O29" i="34"/>
  <c r="O89" i="34"/>
  <c r="O45" i="34"/>
  <c r="O76" i="34"/>
  <c r="O16" i="34"/>
  <c r="O46" i="34"/>
  <c r="O30" i="34"/>
  <c r="O25" i="34"/>
  <c r="O39" i="34"/>
  <c r="O114" i="34"/>
  <c r="O42" i="34"/>
  <c r="O122" i="34"/>
  <c r="O94" i="34"/>
  <c r="O21" i="34"/>
  <c r="O74" i="34"/>
  <c r="O104" i="34"/>
  <c r="O9" i="34"/>
  <c r="O33" i="34"/>
  <c r="O95" i="34"/>
  <c r="O72" i="34"/>
  <c r="O119" i="34"/>
  <c r="O26" i="34"/>
  <c r="O27" i="34"/>
  <c r="O98" i="34"/>
  <c r="O125" i="34"/>
  <c r="O87" i="34"/>
  <c r="O103" i="34"/>
  <c r="O8" i="34"/>
  <c r="O90" i="34"/>
  <c r="O14" i="34"/>
  <c r="O64" i="34"/>
  <c r="O6" i="34"/>
  <c r="O22" i="34"/>
  <c r="O79" i="34"/>
  <c r="O84" i="34"/>
  <c r="O129" i="34"/>
  <c r="O49" i="34"/>
  <c r="O17" i="34"/>
  <c r="O62" i="34"/>
  <c r="O115" i="34"/>
  <c r="O96" i="34"/>
  <c r="O44" i="34"/>
  <c r="O55" i="34"/>
  <c r="O3" i="34"/>
  <c r="O28" i="34"/>
  <c r="O131" i="34"/>
  <c r="O69" i="34"/>
  <c r="O32" i="34"/>
  <c r="O105" i="34"/>
  <c r="O123" i="34"/>
  <c r="O97" i="34"/>
  <c r="O23" i="34"/>
  <c r="O85" i="34"/>
  <c r="O57" i="34"/>
  <c r="O60" i="34"/>
  <c r="O19" i="34"/>
  <c r="O10" i="34"/>
  <c r="O99" i="34"/>
  <c r="O52" i="34"/>
  <c r="O100" i="34"/>
  <c r="O83" i="34"/>
  <c r="O121" i="34"/>
  <c r="O138" i="34"/>
  <c r="O112" i="34"/>
  <c r="O142" i="34"/>
  <c r="O140" i="34"/>
  <c r="O133" i="34"/>
  <c r="O135" i="34"/>
  <c r="O93" i="34"/>
  <c r="O113" i="34"/>
  <c r="O24" i="34"/>
  <c r="O20" i="34"/>
  <c r="O38" i="34"/>
  <c r="O18" i="34"/>
  <c r="O82" i="34"/>
  <c r="O127" i="34"/>
  <c r="O78" i="34"/>
  <c r="O12" i="34"/>
  <c r="O143" i="34"/>
  <c r="O86" i="34"/>
  <c r="O111" i="34"/>
  <c r="O109" i="34"/>
  <c r="O50" i="34"/>
  <c r="O101" i="34"/>
  <c r="O36" i="34"/>
  <c r="O81" i="34"/>
  <c r="O139" i="34"/>
  <c r="O75" i="34"/>
  <c r="O40" i="34"/>
  <c r="O70" i="34"/>
  <c r="O117" i="34"/>
  <c r="O141" i="34"/>
  <c r="O67" i="34"/>
  <c r="O56" i="34"/>
  <c r="O54" i="34"/>
  <c r="O66" i="34"/>
  <c r="O106" i="34"/>
  <c r="O77" i="34"/>
  <c r="O107" i="34"/>
  <c r="O5" i="34"/>
  <c r="O73" i="34"/>
  <c r="O34" i="34"/>
  <c r="O58" i="34"/>
  <c r="O61" i="34"/>
  <c r="O88" i="34"/>
  <c r="O63" i="34"/>
  <c r="O48" i="34"/>
  <c r="O137" i="34"/>
  <c r="O4" i="34"/>
  <c r="O91" i="34"/>
  <c r="O65" i="34"/>
  <c r="O80" i="34"/>
  <c r="O59" i="34"/>
  <c r="O71" i="34"/>
  <c r="M37" i="34"/>
  <c r="N37" i="34" s="1"/>
  <c r="M116" i="34"/>
  <c r="N116" i="34" s="1"/>
  <c r="M132" i="34"/>
  <c r="N132" i="34" s="1"/>
  <c r="M7" i="34"/>
  <c r="N7" i="34" s="1"/>
  <c r="M11" i="34"/>
  <c r="N11" i="34" s="1"/>
  <c r="M43" i="34"/>
  <c r="N43" i="34" s="1"/>
  <c r="M31" i="34"/>
  <c r="N31" i="34" s="1"/>
  <c r="M41" i="34"/>
  <c r="N41" i="34" s="1"/>
  <c r="M47" i="34"/>
  <c r="N47" i="34" s="1"/>
  <c r="M134" i="34"/>
  <c r="N134" i="34" s="1"/>
  <c r="M120" i="34"/>
  <c r="N120" i="34" s="1"/>
  <c r="M126" i="34"/>
  <c r="N126" i="34" s="1"/>
  <c r="M2" i="34"/>
  <c r="N2" i="34" s="1"/>
  <c r="M13" i="34"/>
  <c r="N13" i="34" s="1"/>
  <c r="M144" i="34"/>
  <c r="N144" i="34" s="1"/>
  <c r="M35" i="34"/>
  <c r="N35" i="34" s="1"/>
  <c r="M15" i="34"/>
  <c r="N15" i="34" s="1"/>
  <c r="M128" i="34"/>
  <c r="N128" i="34" s="1"/>
  <c r="M92" i="34"/>
  <c r="N92" i="34" s="1"/>
  <c r="M124" i="34"/>
  <c r="N124" i="34" s="1"/>
  <c r="M108" i="34"/>
  <c r="N108" i="34" s="1"/>
  <c r="M136" i="34"/>
  <c r="N136" i="34" s="1"/>
  <c r="M110" i="34"/>
  <c r="N110" i="34" s="1"/>
  <c r="M53" i="34"/>
  <c r="N53" i="34" s="1"/>
  <c r="M68" i="34"/>
  <c r="N68" i="34" s="1"/>
  <c r="M118" i="34"/>
  <c r="N118" i="34" s="1"/>
  <c r="M130" i="34"/>
  <c r="N130" i="34" s="1"/>
  <c r="M102" i="34"/>
  <c r="N102" i="34" s="1"/>
  <c r="M51" i="34"/>
  <c r="N51" i="34" s="1"/>
  <c r="M29" i="34"/>
  <c r="N29" i="34" s="1"/>
  <c r="M89" i="34"/>
  <c r="N89" i="34" s="1"/>
  <c r="M45" i="34"/>
  <c r="N45" i="34" s="1"/>
  <c r="M76" i="34"/>
  <c r="N76" i="34" s="1"/>
  <c r="M16" i="34"/>
  <c r="N16" i="34" s="1"/>
  <c r="M46" i="34"/>
  <c r="N46" i="34" s="1"/>
  <c r="M30" i="34"/>
  <c r="N30" i="34" s="1"/>
  <c r="M25" i="34"/>
  <c r="N25" i="34" s="1"/>
  <c r="M39" i="34"/>
  <c r="N39" i="34" s="1"/>
  <c r="M114" i="34"/>
  <c r="N114" i="34" s="1"/>
  <c r="M42" i="34"/>
  <c r="N42" i="34" s="1"/>
  <c r="M122" i="34"/>
  <c r="N122" i="34" s="1"/>
  <c r="M94" i="34"/>
  <c r="N94" i="34" s="1"/>
  <c r="M21" i="34"/>
  <c r="N21" i="34" s="1"/>
  <c r="M74" i="34"/>
  <c r="N74" i="34" s="1"/>
  <c r="M104" i="34"/>
  <c r="N104" i="34" s="1"/>
  <c r="M9" i="34"/>
  <c r="N9" i="34" s="1"/>
  <c r="M33" i="34"/>
  <c r="N33" i="34" s="1"/>
  <c r="M95" i="34"/>
  <c r="N95" i="34" s="1"/>
  <c r="M72" i="34"/>
  <c r="N72" i="34" s="1"/>
  <c r="M119" i="34"/>
  <c r="N119" i="34" s="1"/>
  <c r="M26" i="34"/>
  <c r="N26" i="34" s="1"/>
  <c r="M27" i="34"/>
  <c r="N27" i="34" s="1"/>
  <c r="M98" i="34"/>
  <c r="N98" i="34" s="1"/>
  <c r="M125" i="34"/>
  <c r="N125" i="34" s="1"/>
  <c r="M87" i="34"/>
  <c r="N87" i="34" s="1"/>
  <c r="M103" i="34"/>
  <c r="N103" i="34" s="1"/>
  <c r="M8" i="34"/>
  <c r="N8" i="34" s="1"/>
  <c r="M90" i="34"/>
  <c r="N90" i="34" s="1"/>
  <c r="M14" i="34"/>
  <c r="N14" i="34" s="1"/>
  <c r="M64" i="34"/>
  <c r="N64" i="34" s="1"/>
  <c r="M6" i="34"/>
  <c r="N6" i="34" s="1"/>
  <c r="M22" i="34"/>
  <c r="N22" i="34" s="1"/>
  <c r="M79" i="34"/>
  <c r="N79" i="34" s="1"/>
  <c r="M84" i="34"/>
  <c r="N84" i="34" s="1"/>
  <c r="M129" i="34"/>
  <c r="N129" i="34" s="1"/>
  <c r="M49" i="34"/>
  <c r="N49" i="34" s="1"/>
  <c r="M17" i="34"/>
  <c r="N17" i="34" s="1"/>
  <c r="M62" i="34"/>
  <c r="N62" i="34" s="1"/>
  <c r="M115" i="34"/>
  <c r="N115" i="34" s="1"/>
  <c r="M96" i="34"/>
  <c r="N96" i="34" s="1"/>
  <c r="M44" i="34"/>
  <c r="N44" i="34" s="1"/>
  <c r="M55" i="34"/>
  <c r="N55" i="34" s="1"/>
  <c r="M3" i="34"/>
  <c r="N3" i="34" s="1"/>
  <c r="M28" i="34"/>
  <c r="N28" i="34" s="1"/>
  <c r="M131" i="34"/>
  <c r="N131" i="34" s="1"/>
  <c r="M69" i="34"/>
  <c r="N69" i="34" s="1"/>
  <c r="M32" i="34"/>
  <c r="N32" i="34" s="1"/>
  <c r="M105" i="34"/>
  <c r="N105" i="34" s="1"/>
  <c r="M123" i="34"/>
  <c r="N123" i="34" s="1"/>
  <c r="M97" i="34"/>
  <c r="N97" i="34" s="1"/>
  <c r="M23" i="34"/>
  <c r="N23" i="34" s="1"/>
  <c r="M85" i="34"/>
  <c r="N85" i="34" s="1"/>
  <c r="M57" i="34"/>
  <c r="N57" i="34" s="1"/>
  <c r="M60" i="34"/>
  <c r="N60" i="34" s="1"/>
  <c r="M19" i="34"/>
  <c r="N19" i="34" s="1"/>
  <c r="M10" i="34"/>
  <c r="N10" i="34" s="1"/>
  <c r="M99" i="34"/>
  <c r="N99" i="34" s="1"/>
  <c r="M52" i="34"/>
  <c r="N52" i="34" s="1"/>
  <c r="M100" i="34"/>
  <c r="N100" i="34" s="1"/>
  <c r="M83" i="34"/>
  <c r="N83" i="34" s="1"/>
  <c r="M121" i="34"/>
  <c r="N121" i="34" s="1"/>
  <c r="M138" i="34"/>
  <c r="N138" i="34" s="1"/>
  <c r="M112" i="34"/>
  <c r="N112" i="34" s="1"/>
  <c r="M142" i="34"/>
  <c r="N142" i="34" s="1"/>
  <c r="M140" i="34"/>
  <c r="N140" i="34" s="1"/>
  <c r="M133" i="34"/>
  <c r="N133" i="34" s="1"/>
  <c r="M135" i="34"/>
  <c r="N135" i="34" s="1"/>
  <c r="M93" i="34"/>
  <c r="N93" i="34" s="1"/>
  <c r="M113" i="34"/>
  <c r="N113" i="34" s="1"/>
  <c r="M24" i="34"/>
  <c r="N24" i="34" s="1"/>
  <c r="M20" i="34"/>
  <c r="N20" i="34" s="1"/>
  <c r="M38" i="34"/>
  <c r="N38" i="34" s="1"/>
  <c r="M18" i="34"/>
  <c r="N18" i="34" s="1"/>
  <c r="M82" i="34"/>
  <c r="N82" i="34" s="1"/>
  <c r="M127" i="34"/>
  <c r="N127" i="34" s="1"/>
  <c r="M78" i="34"/>
  <c r="N78" i="34" s="1"/>
  <c r="M12" i="34"/>
  <c r="N12" i="34" s="1"/>
  <c r="M143" i="34"/>
  <c r="N143" i="34" s="1"/>
  <c r="M86" i="34"/>
  <c r="N86" i="34" s="1"/>
  <c r="M111" i="34"/>
  <c r="N111" i="34" s="1"/>
  <c r="M109" i="34"/>
  <c r="N109" i="34" s="1"/>
  <c r="M50" i="34"/>
  <c r="N50" i="34" s="1"/>
  <c r="M101" i="34"/>
  <c r="N101" i="34" s="1"/>
  <c r="M36" i="34"/>
  <c r="N36" i="34" s="1"/>
  <c r="M81" i="34"/>
  <c r="N81" i="34" s="1"/>
  <c r="M139" i="34"/>
  <c r="N139" i="34" s="1"/>
  <c r="M75" i="34"/>
  <c r="N75" i="34" s="1"/>
  <c r="M40" i="34"/>
  <c r="N40" i="34" s="1"/>
  <c r="M70" i="34"/>
  <c r="N70" i="34" s="1"/>
  <c r="M117" i="34"/>
  <c r="N117" i="34" s="1"/>
  <c r="M141" i="34"/>
  <c r="N141" i="34" s="1"/>
  <c r="M67" i="34"/>
  <c r="N67" i="34" s="1"/>
  <c r="M56" i="34"/>
  <c r="N56" i="34" s="1"/>
  <c r="M54" i="34"/>
  <c r="N54" i="34" s="1"/>
  <c r="M66" i="34"/>
  <c r="N66" i="34" s="1"/>
  <c r="M106" i="34"/>
  <c r="N106" i="34" s="1"/>
  <c r="M77" i="34"/>
  <c r="N77" i="34" s="1"/>
  <c r="M107" i="34"/>
  <c r="N107" i="34" s="1"/>
  <c r="M5" i="34"/>
  <c r="N5" i="34" s="1"/>
  <c r="M73" i="34"/>
  <c r="N73" i="34" s="1"/>
  <c r="M34" i="34"/>
  <c r="N34" i="34" s="1"/>
  <c r="M58" i="34"/>
  <c r="N58" i="34" s="1"/>
  <c r="M61" i="34"/>
  <c r="N61" i="34" s="1"/>
  <c r="M88" i="34"/>
  <c r="N88" i="34" s="1"/>
  <c r="M63" i="34"/>
  <c r="N63" i="34" s="1"/>
  <c r="M48" i="34"/>
  <c r="N48" i="34" s="1"/>
  <c r="M137" i="34"/>
  <c r="N137" i="34" s="1"/>
  <c r="M4" i="34"/>
  <c r="N4" i="34" s="1"/>
  <c r="M91" i="34"/>
  <c r="N91" i="34" s="1"/>
  <c r="M65" i="34"/>
  <c r="N65" i="34" s="1"/>
  <c r="M80" i="34"/>
  <c r="N80" i="34" s="1"/>
  <c r="M59" i="34"/>
  <c r="N59" i="34" s="1"/>
  <c r="M71" i="34"/>
  <c r="N71" i="34" s="1"/>
  <c r="D107" i="38"/>
  <c r="D106" i="38"/>
  <c r="D109" i="38"/>
  <c r="D108" i="38"/>
  <c r="D102" i="38"/>
  <c r="D105" i="38"/>
  <c r="D112" i="38"/>
  <c r="D103" i="38"/>
  <c r="D110" i="38"/>
  <c r="D104" i="38"/>
  <c r="D111" i="38"/>
  <c r="C26" i="38"/>
  <c r="B26" i="38"/>
  <c r="D17" i="38"/>
  <c r="D24" i="38"/>
  <c r="D23" i="38"/>
  <c r="D19" i="38"/>
  <c r="D22" i="38"/>
  <c r="D21" i="38"/>
  <c r="D20" i="38"/>
  <c r="D18" i="38"/>
  <c r="D26" i="38" l="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44541-6A0B-4700-BE34-4F57BD58985D}" name="Query - Account Interactions" description="Connection to the 'Account Interactions' query in the workbook." type="100" refreshedVersion="8" minRefreshableVersion="5">
    <extLst>
      <ext xmlns:x15="http://schemas.microsoft.com/office/spreadsheetml/2010/11/main" uri="{DE250136-89BD-433C-8126-D09CA5730AF9}">
        <x15:connection id="82fbdaec-e193-4857-905b-6ea73b705614"/>
      </ext>
    </extLst>
  </connection>
  <connection id="2" xr16:uid="{0376EE39-AC85-4BCE-AAE7-BFE57A9CBD01}" name="Query - Customer Survey Results" description="Connection to the 'Customer Survey Results' query in the workbook." type="100" refreshedVersion="8" minRefreshableVersion="5">
    <extLst>
      <ext xmlns:x15="http://schemas.microsoft.com/office/spreadsheetml/2010/11/main" uri="{DE250136-89BD-433C-8126-D09CA5730AF9}">
        <x15:connection id="10ca6757-ae65-45ec-b738-31ab329033eb"/>
      </ext>
    </extLst>
  </connection>
  <connection id="3" xr16:uid="{EADAE3A8-72E4-4473-A89C-37CB4FD67C15}" keepAlive="1" name="Query - Filtered Verbatims Words" description="Connection to the 'Filtered Verbatims Words' query in the workbook." type="5" refreshedVersion="8" background="1" saveData="1">
    <dbPr connection="Provider=Microsoft.Mashup.OleDb.1;Data Source=$Workbook$;Location=&quot;Filtered Verbatims Words&quot;;Extended Properties=&quot;&quot;" command="SELECT * FROM [Filtered Verbatims Words]"/>
  </connection>
  <connection id="4" xr16:uid="{73BDE96A-4425-4B83-850E-FFD5A6481886}" keepAlive="1" name="Query - Low Ratings" description="Connection to the 'Low Ratings' query in the workbook." type="5" refreshedVersion="8" background="1" saveData="1">
    <dbPr connection="Provider=Microsoft.Mashup.OleDb.1;Data Source=$Workbook$;Location=&quot;Low Ratings&quot;;Extended Properties=&quot;&quot;" command="SELECT * FROM [Low Ratings]"/>
  </connection>
  <connection id="5" xr16:uid="{FBE74991-EAF0-4C37-A694-E70D8C2D7948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6" xr16:uid="{35939608-A597-43C6-96B5-371F2628081B}" keepAlive="1" name="Query - Verbatims Words" description="Connection to the 'Verbatims Words' query in the workbook." type="5" refreshedVersion="8" background="1" saveData="1">
    <dbPr connection="Provider=Microsoft.Mashup.OleDb.1;Data Source=$Workbook$;Location=&quot;Verbatims Words&quot;;Extended Properties=&quot;&quot;" command="SELECT * FROM [Verbatims Words]"/>
  </connection>
  <connection id="7" xr16:uid="{316061CF-3817-427E-B67E-8CB12935913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<sst xmlns="http://schemas.openxmlformats.org/spreadsheetml/2006/main" count="2845" uniqueCount="257">
  <si>
    <t>Tab</t>
  </si>
  <si>
    <t>Field</t>
  </si>
  <si>
    <t>Field Definition</t>
  </si>
  <si>
    <t>Value</t>
  </si>
  <si>
    <t>Value Definition</t>
  </si>
  <si>
    <t>Customer Survey Results and Account Interactions</t>
  </si>
  <si>
    <t>Account Number</t>
  </si>
  <si>
    <t>The customer's account number that is unique to each customer profile/service.</t>
  </si>
  <si>
    <t>Varies</t>
  </si>
  <si>
    <t>-</t>
  </si>
  <si>
    <t>Interaction ID</t>
  </si>
  <si>
    <t>The unique contact identifier.</t>
  </si>
  <si>
    <t>Contact Date</t>
  </si>
  <si>
    <t>The date and time the customer contacted the service center.</t>
  </si>
  <si>
    <t>Month/Day/Year Hour:Minutes:Seconds AM/PM</t>
  </si>
  <si>
    <t>Customer Survey Results</t>
  </si>
  <si>
    <t>Overall Experience?</t>
  </si>
  <si>
    <t>What was the customer's rating of their overall experience with this contact?</t>
  </si>
  <si>
    <t>Ranges 1-5</t>
  </si>
  <si>
    <t>1= Poor
5= Excellent</t>
  </si>
  <si>
    <t>Issue Resolved?</t>
  </si>
  <si>
    <t>What was the customer's rating of the Advisor's ability to resolve their issue?</t>
  </si>
  <si>
    <t>Yes</t>
  </si>
  <si>
    <t>The advisor resolved the customers issue to their satisfaction.</t>
  </si>
  <si>
    <t>No</t>
  </si>
  <si>
    <t>The advisor was not able to resolve the customers issue to their satisfaction.</t>
  </si>
  <si>
    <t>No, but expect it to be resolved</t>
  </si>
  <si>
    <t>The advisor was not able to resolve the customers issue immediately, however, the customer expects the issue will be resolved in the coming days and to their satisfaction.</t>
  </si>
  <si>
    <t>NPS Score</t>
  </si>
  <si>
    <t xml:space="preserve">How likely are you to recommend Telco  Inc. to a friend or colleague?
</t>
  </si>
  <si>
    <t xml:space="preserve">Ranges 0-10 </t>
  </si>
  <si>
    <t>0-6 are Detractors 
7 and 8 are Passives 
9 and 10 are Promoters</t>
  </si>
  <si>
    <t xml:space="preserve">Verbatim </t>
  </si>
  <si>
    <t>Customers opinion of the experience they had.</t>
  </si>
  <si>
    <t>Customers opinion in their own words.</t>
  </si>
  <si>
    <t>Account Interactions</t>
  </si>
  <si>
    <t>Advisor Role</t>
  </si>
  <si>
    <t>The Advisor's role/position within the organization.</t>
  </si>
  <si>
    <t>Tier 1</t>
  </si>
  <si>
    <t xml:space="preserve">The Advisor is in the first level of support for customers. The advisors tenure includes 0 to 60 days. </t>
  </si>
  <si>
    <t>Tier 2</t>
  </si>
  <si>
    <t>The Advisor is in the secondary level of support for the customers. The advisors tenure includes 61 to 120+ days.</t>
  </si>
  <si>
    <t>Contact Channel</t>
  </si>
  <si>
    <t>The method or communication channel the customer used to contact customer service.</t>
  </si>
  <si>
    <t>Voice</t>
  </si>
  <si>
    <t>Customer and Advisor communicate in real-time over the Phone.</t>
  </si>
  <si>
    <t>Chat</t>
  </si>
  <si>
    <t>Customer and Advisor communicate through live chat.</t>
  </si>
  <si>
    <t>Self-Service Channel Used?</t>
  </si>
  <si>
    <t>The channel the customer used to resolve their issue prior to contacting customer service.</t>
  </si>
  <si>
    <t>NA</t>
  </si>
  <si>
    <t>Self-service did not apply - Not customer's initial contact.</t>
  </si>
  <si>
    <t>No Attempt</t>
  </si>
  <si>
    <t>The customer did not try to resolve their issue on their own.</t>
  </si>
  <si>
    <t>Web</t>
  </si>
  <si>
    <t>The customer looked on TelCo Inc.'s website to try to resolve their issue.</t>
  </si>
  <si>
    <t>App</t>
  </si>
  <si>
    <t>The customer looked on TelCo Inc.'s mobile app to try to resolve their issue.</t>
  </si>
  <si>
    <t>IVR</t>
  </si>
  <si>
    <t>The customer tried to resolve their issue using the interactive voice response (IVR) system.</t>
  </si>
  <si>
    <t>Contact Reason</t>
  </si>
  <si>
    <t>The primary reason the customer contacted the customer service center.</t>
  </si>
  <si>
    <t>Billing Dispute</t>
  </si>
  <si>
    <t>The customer has a dispute with an item on their bill.</t>
  </si>
  <si>
    <t>Billing Question</t>
  </si>
  <si>
    <t>The customer has a question about something on their bill.</t>
  </si>
  <si>
    <t>Service Question</t>
  </si>
  <si>
    <t>The customer has a question about their services.</t>
  </si>
  <si>
    <t>Make a Payment</t>
  </si>
  <si>
    <t>The customer would like to make a payment on their account.</t>
  </si>
  <si>
    <t>Add Services</t>
  </si>
  <si>
    <t>The customer would like to add services (additional devices, data) to their account.</t>
  </si>
  <si>
    <t>Change Plan</t>
  </si>
  <si>
    <t>The customer would like to upgrade/downgrade their plan.</t>
  </si>
  <si>
    <t>Cancel Service</t>
  </si>
  <si>
    <t>The customer would like to cancel their services with TelCo Inc..</t>
  </si>
  <si>
    <t>Device Question</t>
  </si>
  <si>
    <t>The customer has a question about a phone or accessory.</t>
  </si>
  <si>
    <t>Contact Resolution</t>
  </si>
  <si>
    <t>The resolution the Advisor took to resolve the customer's issue.</t>
  </si>
  <si>
    <t>The Advisor cancelled the customer's service.</t>
  </si>
  <si>
    <t>Transfer</t>
  </si>
  <si>
    <t>The Advisor transferred the customer to a different Advisor/department.</t>
  </si>
  <si>
    <t>Refund Account</t>
  </si>
  <si>
    <t>The Advisor processed a refund to the customer's account.</t>
  </si>
  <si>
    <t>Explain Bill</t>
  </si>
  <si>
    <t>The Advisor explained the charges on the customer's bill and did not have to make any changes to their account or bill.</t>
  </si>
  <si>
    <t>Add Device</t>
  </si>
  <si>
    <t>The Advisor added additional devices to the customer's account.</t>
  </si>
  <si>
    <t>Add Data</t>
  </si>
  <si>
    <t>The Advisor added additional data to the customer's account.</t>
  </si>
  <si>
    <t>Activate Device</t>
  </si>
  <si>
    <t>The Advisor activated the customer's new device.</t>
  </si>
  <si>
    <t>The Advisor upgraded/downgraded the customer's plan.</t>
  </si>
  <si>
    <t>Process Payment</t>
  </si>
  <si>
    <t>The Advisor processed a payment for the customer.</t>
  </si>
  <si>
    <t>Provide Info</t>
  </si>
  <si>
    <t>The Advisor provided the relevant information to the customer.</t>
  </si>
  <si>
    <t>Disconnect</t>
  </si>
  <si>
    <t>The phone or chat was disconnected before the advisor could resolve the customer's issue.</t>
  </si>
  <si>
    <t>Supplementary Information</t>
  </si>
  <si>
    <t>Cost per Contact</t>
  </si>
  <si>
    <t>The price it costs TelCo Inc. for each Contact the customer service center.</t>
  </si>
  <si>
    <t xml:space="preserve"> - </t>
  </si>
  <si>
    <t>Survey Response Rate</t>
  </si>
  <si>
    <t xml:space="preserve">The number of people in your sample who successfully completed your survey. </t>
  </si>
  <si>
    <t>Every interaction in the data received a survey.</t>
  </si>
  <si>
    <t>Repeat Contact Rate</t>
  </si>
  <si>
    <t>Equals the number of customers who contact again within 10 days/total customers contacting (which does not include transfers).</t>
  </si>
  <si>
    <t>Contact Date (mm/dd/yyyy)</t>
  </si>
  <si>
    <t>Verbatims</t>
  </si>
  <si>
    <t>Thank you!!</t>
  </si>
  <si>
    <t>Had questions about overages and my balance</t>
  </si>
  <si>
    <t>thanks for answering my questions</t>
  </si>
  <si>
    <t>Thanks for refunding my account</t>
  </si>
  <si>
    <t>Calling back</t>
  </si>
  <si>
    <t>thanks</t>
  </si>
  <si>
    <t>I cant wait much longer, but they promised it will be soon. We'll see…</t>
  </si>
  <si>
    <t xml:space="preserve"> They don’t seem to know why this is happening </t>
  </si>
  <si>
    <t>got connected on my 2nd try and got  my new device. Thanks</t>
  </si>
  <si>
    <t>Thanks for helping</t>
  </si>
  <si>
    <t>Let your advisors help people</t>
  </si>
  <si>
    <t>Annoyed. When I signed up they said my bill wouldn’t fluctuate. I hate having to talk on the phone when I shouldn’t need to.</t>
  </si>
  <si>
    <t>Advisor was rude and didn’t understand what happened. Hoping it all works out</t>
  </si>
  <si>
    <t>Just had a question about my bill and it turns out im actually getting money back</t>
  </si>
  <si>
    <t>This seems like it should have been eaier to do on my own</t>
  </si>
  <si>
    <t>Don't all advisors use the same tools? If so, why did I have to be transferred?</t>
  </si>
  <si>
    <t>Do you have any chat advisors working on the weekend, got tired of waiting and will contact you again later</t>
  </si>
  <si>
    <t>Fixed, thanks</t>
  </si>
  <si>
    <t>Not sure what is happening but I've waited awhile</t>
  </si>
  <si>
    <t>disappointed the advisor took so long to understand my billing issue and this is the second time I had to call because the first didn’t work</t>
  </si>
  <si>
    <t>advisor was great, systems are broken</t>
  </si>
  <si>
    <t>I hate talking to call centers</t>
  </si>
  <si>
    <t>Understood my issue and refunded my account</t>
  </si>
  <si>
    <t>DONE.</t>
  </si>
  <si>
    <t>bad service and awful app is the cause of me leaving</t>
  </si>
  <si>
    <t>Hoping I get the money back soon but I wasn’t expecting it in the first place.</t>
  </si>
  <si>
    <t>Every advisor should be able to do everything in my opinion</t>
  </si>
  <si>
    <t>Had to repeat myself</t>
  </si>
  <si>
    <t>Had to go through the whole process again and this advisor didn’t believe me</t>
  </si>
  <si>
    <t>I'm losing faith in your company</t>
  </si>
  <si>
    <t>There has to be a system glitch</t>
  </si>
  <si>
    <t>I was concerned with how much my bill was this month but they helped quickly and told me it would be correct in a week. I hope they're right.</t>
  </si>
  <si>
    <t>I have better things to do with my time.</t>
  </si>
  <si>
    <t>This person clearly knew what they were doing, thanks! Still don't understand why the first advisor said they couldn't help me or the system stopped me.</t>
  </si>
  <si>
    <t>what takes so long to get through?</t>
  </si>
  <si>
    <t>advisor said they couldn't help and I was transferred.</t>
  </si>
  <si>
    <t>I would consider myself pretty tech savvy</t>
  </si>
  <si>
    <t>Why make it so difficult to understand my bill?</t>
  </si>
  <si>
    <t>Thanks for making it right</t>
  </si>
  <si>
    <t>Empathetic advisor who said it will come through this time</t>
  </si>
  <si>
    <t>I called to cancel because im so frustrated but they guaranteed me the refund will come tomorrow. It better</t>
  </si>
  <si>
    <t>Like your service, but not your billing issues. Something is wrong</t>
  </si>
  <si>
    <t>Thanks for helping me get the answer</t>
  </si>
  <si>
    <t>Why?</t>
  </si>
  <si>
    <t>I had to contact twice</t>
  </si>
  <si>
    <t>Does anyone work there?</t>
  </si>
  <si>
    <t>What is going on</t>
  </si>
  <si>
    <t>too many bad words to say about this whole thing</t>
  </si>
  <si>
    <t>Pleasantly surprised, wasn’t expecting a refund</t>
  </si>
  <si>
    <t>advisor refunded my account and answered my question</t>
  </si>
  <si>
    <t>should be resolved this time</t>
  </si>
  <si>
    <t>too long</t>
  </si>
  <si>
    <t>I was charged more money this month for no reason. Things are tight. I'm on a fixed income. I cant have these random charges.</t>
  </si>
  <si>
    <t>Advisor was clueless</t>
  </si>
  <si>
    <t>Shouldn't I be able to add a new device on the app?</t>
  </si>
  <si>
    <t>second advisor was more helpful. First advisor not helpful</t>
  </si>
  <si>
    <t>Much better, thanks</t>
  </si>
  <si>
    <t>I still don't understand what's up with my bill, but at least I got connected faster</t>
  </si>
  <si>
    <t>I added an extra line to my plan online and it was a super easy process, but I couldn’t find any additional information when I looked at your FAQs about what plan benefits are</t>
  </si>
  <si>
    <t>super helpful</t>
  </si>
  <si>
    <t>watch the clock</t>
  </si>
  <si>
    <t>Ridiculous! My payment kept getting rejected.</t>
  </si>
  <si>
    <t>Why is it so hard?</t>
  </si>
  <si>
    <t>Thanks</t>
  </si>
  <si>
    <t>Thanks for the help!</t>
  </si>
  <si>
    <t>next time I'll do this myself so I don't have to talk to anyone</t>
  </si>
  <si>
    <t>advisor was helpful, but prefer to not talk to anyone</t>
  </si>
  <si>
    <t xml:space="preserve">TelCo. Is taking a nose dive. </t>
  </si>
  <si>
    <t>system is ineffective. the advisor I spoke with was quick and efficient. but annoyed TelCo can't get their technology to function.</t>
  </si>
  <si>
    <t>App is awful</t>
  </si>
  <si>
    <t>your FAQs were worthless so I called and I still didn't get my answer. Annoying.</t>
  </si>
  <si>
    <t>Chat advisor helped me with my payment</t>
  </si>
  <si>
    <t>all of the sudden I'm talking to an advisor</t>
  </si>
  <si>
    <t>hold was never ending</t>
  </si>
  <si>
    <t>advisor didn’t listen well. Seems easy enough</t>
  </si>
  <si>
    <t>ran into an issue but you helped</t>
  </si>
  <si>
    <t>great advisor bad TelCo. get your stuff together.</t>
  </si>
  <si>
    <t>Improve everything</t>
  </si>
  <si>
    <t>I don't want to have to contact you for everything</t>
  </si>
  <si>
    <t>My plan costed too much but the advisor worked with me and found a cheaper plan.</t>
  </si>
  <si>
    <t>One thing after another. sort it out!!!</t>
  </si>
  <si>
    <t>thanks for guiding me on how to do this myself</t>
  </si>
  <si>
    <t>Now I know</t>
  </si>
  <si>
    <t>I got caught in a loop for you to take my money. Maybe it's time to look for other phone company options.</t>
  </si>
  <si>
    <t>I couldn't find my answer anywhere</t>
  </si>
  <si>
    <t>fix the issue</t>
  </si>
  <si>
    <t>I was fed up but Accommodating advisor who helped me understand my bill</t>
  </si>
  <si>
    <t>Finished with TelCo Inc. the advisor was great, gave me no issues cancelling my service.</t>
  </si>
  <si>
    <t>Thanks for showing me how to do this on the web!</t>
  </si>
  <si>
    <t>Did my payment go through twice? I tried through the IVR and the advisor.</t>
  </si>
  <si>
    <t>I couldn't find where to go.</t>
  </si>
  <si>
    <t xml:space="preserve"> it's 2022…</t>
  </si>
  <si>
    <t>Getting tired of contacting TelCo. for everything I need to do. The advisor handled my exasperation well.</t>
  </si>
  <si>
    <t>my time is valuable and I should be able to get through straight away</t>
  </si>
  <si>
    <t>KPI's</t>
  </si>
  <si>
    <t>Equals the number of customers who contact again within 10 days/total customers contacting</t>
  </si>
  <si>
    <t>Row Labels</t>
  </si>
  <si>
    <t>Grand Total</t>
  </si>
  <si>
    <t>Count of Interaction ID</t>
  </si>
  <si>
    <t>Day</t>
  </si>
  <si>
    <t>Hour</t>
  </si>
  <si>
    <t>Column1</t>
  </si>
  <si>
    <t>CSAT &lt;= 3</t>
  </si>
  <si>
    <t>Total Interactions</t>
  </si>
  <si>
    <t>Low CSAT Count</t>
  </si>
  <si>
    <t>CSAT %</t>
  </si>
  <si>
    <t>Total</t>
  </si>
  <si>
    <t>Verbatims analysis made using python (top 30 words)</t>
  </si>
  <si>
    <t>Where is the problem coming from?</t>
  </si>
  <si>
    <t>Service Question: We need more work related to the website info and FAQ</t>
  </si>
  <si>
    <t>Add Services: Did the customers try to add their own service?</t>
  </si>
  <si>
    <t>Contact</t>
  </si>
  <si>
    <t>Count</t>
  </si>
  <si>
    <t>Change Plan: Did the customers try to change their own plan?</t>
  </si>
  <si>
    <t>Billing Dispiute: Any attempts?</t>
  </si>
  <si>
    <t>Self-Service</t>
  </si>
  <si>
    <t>Trials</t>
  </si>
  <si>
    <t>Overall Status</t>
  </si>
  <si>
    <t>1. Call Reason Analysis</t>
  </si>
  <si>
    <t>2. Verbatims Analysis</t>
  </si>
  <si>
    <t>3. Have The Customers Tried Helping themselves?</t>
  </si>
  <si>
    <t>4. Does the Advisor Tier affect the overall rating?</t>
  </si>
  <si>
    <t>Mean</t>
  </si>
  <si>
    <t>Median</t>
  </si>
  <si>
    <t>Mode</t>
  </si>
  <si>
    <t>Standard Deviation</t>
  </si>
  <si>
    <t>Range</t>
  </si>
  <si>
    <t>Minimum</t>
  </si>
  <si>
    <t>Maximum</t>
  </si>
  <si>
    <t>Tier 1 Summary Stats</t>
  </si>
  <si>
    <t>5. Advisor Action Effect</t>
  </si>
  <si>
    <t>Action</t>
  </si>
  <si>
    <t>Interactions</t>
  </si>
  <si>
    <t>CAST %</t>
  </si>
  <si>
    <t>All from Tier 1 !</t>
  </si>
  <si>
    <t>Notes</t>
  </si>
  <si>
    <t>6. Repeated Contact Effect</t>
  </si>
  <si>
    <t>Contact Count</t>
  </si>
  <si>
    <t>Contact Frequency</t>
  </si>
  <si>
    <t>1 Contact</t>
  </si>
  <si>
    <t>Satisfaction Level</t>
  </si>
  <si>
    <t>High</t>
  </si>
  <si>
    <t>Low</t>
  </si>
  <si>
    <t>Low CAST %</t>
  </si>
  <si>
    <t>2 Contacts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</si>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</sst>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rgb="FF8EA9DB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16" fontId="3" fillId="0" borderId="4" xfId="0" applyNumberFormat="1" applyFont="1" applyBorder="1" applyAlignment="1">
      <alignment vertical="center" wrapText="1"/>
    </xf>
    <xf numFmtId="16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6" fontId="2" fillId="0" borderId="4" xfId="0" applyNumberFormat="1" applyFont="1" applyBorder="1"/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22" fontId="2" fillId="0" borderId="13" xfId="0" applyNumberFormat="1" applyFont="1" applyBorder="1"/>
    <xf numFmtId="1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22" fontId="2" fillId="0" borderId="12" xfId="0" applyNumberFormat="1" applyFont="1" applyBorder="1"/>
    <xf numFmtId="1" fontId="2" fillId="0" borderId="12" xfId="0" applyNumberFormat="1" applyFont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/>
    <xf numFmtId="0" fontId="2" fillId="0" borderId="15" xfId="0" applyFont="1" applyBorder="1"/>
    <xf numFmtId="22" fontId="2" fillId="0" borderId="15" xfId="0" applyNumberFormat="1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NumberFormat="1"/>
    <xf numFmtId="0" fontId="8" fillId="3" borderId="1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2" fillId="0" borderId="13" xfId="0" applyNumberFormat="1" applyFont="1" applyBorder="1"/>
    <xf numFmtId="0" fontId="2" fillId="0" borderId="11" xfId="0" applyFont="1" applyBorder="1"/>
    <xf numFmtId="0" fontId="2" fillId="0" borderId="18" xfId="0" applyFont="1" applyBorder="1"/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22" fontId="0" fillId="0" borderId="0" xfId="0" applyNumberFormat="1"/>
    <xf numFmtId="0" fontId="0" fillId="4" borderId="19" xfId="0" applyFont="1" applyFill="1" applyBorder="1"/>
    <xf numFmtId="0" fontId="0" fillId="0" borderId="19" xfId="0" applyFont="1" applyBorder="1"/>
    <xf numFmtId="0" fontId="0" fillId="5" borderId="0" xfId="0" applyFill="1"/>
    <xf numFmtId="0" fontId="0" fillId="0" borderId="0" xfId="0" applyFill="1"/>
    <xf numFmtId="9" fontId="0" fillId="0" borderId="0" xfId="1" applyNumberFormat="1" applyFont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9" fontId="0" fillId="6" borderId="0" xfId="1" applyNumberFormat="1" applyFont="1" applyFill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7" fillId="0" borderId="0" xfId="0" applyFont="1"/>
    <xf numFmtId="9" fontId="7" fillId="0" borderId="0" xfId="1" applyNumberFormat="1" applyFont="1"/>
    <xf numFmtId="0" fontId="0" fillId="0" borderId="0" xfId="0" applyFill="1" applyBorder="1" applyAlignment="1"/>
    <xf numFmtId="0" fontId="0" fillId="0" borderId="20" xfId="0" applyFill="1" applyBorder="1" applyAlignment="1"/>
    <xf numFmtId="0" fontId="11" fillId="0" borderId="21" xfId="0" applyFont="1" applyFill="1" applyBorder="1" applyAlignment="1">
      <alignment horizontal="centerContinuous"/>
    </xf>
    <xf numFmtId="43" fontId="0" fillId="0" borderId="0" xfId="2" applyFont="1" applyFill="1" applyBorder="1" applyAlignment="1"/>
    <xf numFmtId="9" fontId="0" fillId="0" borderId="0" xfId="1" applyFont="1"/>
    <xf numFmtId="9" fontId="7" fillId="0" borderId="0" xfId="1" applyFont="1"/>
    <xf numFmtId="9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7" formatCode="m/d/yyyy\ h: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5E5FF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[CNX Case Study Workbook_1.xlsx]EDA_Customer Survey Analysis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Interactions Per Account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'EDA_Customer Survey Analysis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'EDA_Customer Survey Analysis '!$A$2:$A$94</c:f>
              <c:strCache>
                <c:ptCount val="92"/>
                <c:pt idx="0">
                  <c:v>9000001</c:v>
                </c:pt>
                <c:pt idx="1">
                  <c:v>9000002</c:v>
                </c:pt>
                <c:pt idx="2">
                  <c:v>9000003</c:v>
                </c:pt>
                <c:pt idx="3">
                  <c:v>9000004</c:v>
                </c:pt>
                <c:pt idx="4">
                  <c:v>9000005</c:v>
                </c:pt>
                <c:pt idx="5">
                  <c:v>9000006</c:v>
                </c:pt>
                <c:pt idx="6">
                  <c:v>9000007</c:v>
                </c:pt>
                <c:pt idx="7">
                  <c:v>9000008</c:v>
                </c:pt>
                <c:pt idx="8">
                  <c:v>9000009</c:v>
                </c:pt>
                <c:pt idx="9">
                  <c:v>9000010</c:v>
                </c:pt>
                <c:pt idx="10">
                  <c:v>9000011</c:v>
                </c:pt>
                <c:pt idx="11">
                  <c:v>9000012</c:v>
                </c:pt>
                <c:pt idx="12">
                  <c:v>9000013</c:v>
                </c:pt>
                <c:pt idx="13">
                  <c:v>9000014</c:v>
                </c:pt>
                <c:pt idx="14">
                  <c:v>9000015</c:v>
                </c:pt>
                <c:pt idx="15">
                  <c:v>9000016</c:v>
                </c:pt>
                <c:pt idx="16">
                  <c:v>9000017</c:v>
                </c:pt>
                <c:pt idx="17">
                  <c:v>9000018</c:v>
                </c:pt>
                <c:pt idx="18">
                  <c:v>9000019</c:v>
                </c:pt>
                <c:pt idx="19">
                  <c:v>9000020</c:v>
                </c:pt>
                <c:pt idx="20">
                  <c:v>9000021</c:v>
                </c:pt>
                <c:pt idx="21">
                  <c:v>9000022</c:v>
                </c:pt>
                <c:pt idx="22">
                  <c:v>9000023</c:v>
                </c:pt>
                <c:pt idx="23">
                  <c:v>9000024</c:v>
                </c:pt>
                <c:pt idx="24">
                  <c:v>9000025</c:v>
                </c:pt>
                <c:pt idx="25">
                  <c:v>9000026</c:v>
                </c:pt>
                <c:pt idx="26">
                  <c:v>9000027</c:v>
                </c:pt>
                <c:pt idx="27">
                  <c:v>9000028</c:v>
                </c:pt>
                <c:pt idx="28">
                  <c:v>9000029</c:v>
                </c:pt>
                <c:pt idx="29">
                  <c:v>9000030</c:v>
                </c:pt>
                <c:pt idx="30">
                  <c:v>9000031</c:v>
                </c:pt>
                <c:pt idx="31">
                  <c:v>9000032</c:v>
                </c:pt>
                <c:pt idx="32">
                  <c:v>9000033</c:v>
                </c:pt>
                <c:pt idx="33">
                  <c:v>9000034</c:v>
                </c:pt>
                <c:pt idx="34">
                  <c:v>9000035</c:v>
                </c:pt>
                <c:pt idx="35">
                  <c:v>9000036</c:v>
                </c:pt>
                <c:pt idx="36">
                  <c:v>9000037</c:v>
                </c:pt>
                <c:pt idx="37">
                  <c:v>9000038</c:v>
                </c:pt>
                <c:pt idx="38">
                  <c:v>9000039</c:v>
                </c:pt>
                <c:pt idx="39">
                  <c:v>9000040</c:v>
                </c:pt>
                <c:pt idx="40">
                  <c:v>9000041</c:v>
                </c:pt>
                <c:pt idx="41">
                  <c:v>9000042</c:v>
                </c:pt>
                <c:pt idx="42">
                  <c:v>9000043</c:v>
                </c:pt>
                <c:pt idx="43">
                  <c:v>9000044</c:v>
                </c:pt>
                <c:pt idx="44">
                  <c:v>9000045</c:v>
                </c:pt>
                <c:pt idx="45">
                  <c:v>9000046</c:v>
                </c:pt>
                <c:pt idx="46">
                  <c:v>9000047</c:v>
                </c:pt>
                <c:pt idx="47">
                  <c:v>9000048</c:v>
                </c:pt>
                <c:pt idx="48">
                  <c:v>9000049</c:v>
                </c:pt>
                <c:pt idx="49">
                  <c:v>9000050</c:v>
                </c:pt>
                <c:pt idx="50">
                  <c:v>9000051</c:v>
                </c:pt>
                <c:pt idx="51">
                  <c:v>9000052</c:v>
                </c:pt>
                <c:pt idx="52">
                  <c:v>9000053</c:v>
                </c:pt>
                <c:pt idx="53">
                  <c:v>9000057</c:v>
                </c:pt>
                <c:pt idx="54">
                  <c:v>9000058</c:v>
                </c:pt>
                <c:pt idx="55">
                  <c:v>9000059</c:v>
                </c:pt>
                <c:pt idx="56">
                  <c:v>9000060</c:v>
                </c:pt>
                <c:pt idx="57">
                  <c:v>9000061</c:v>
                </c:pt>
                <c:pt idx="58">
                  <c:v>9000062</c:v>
                </c:pt>
                <c:pt idx="59">
                  <c:v>9000063</c:v>
                </c:pt>
                <c:pt idx="60">
                  <c:v>9000064</c:v>
                </c:pt>
                <c:pt idx="61">
                  <c:v>9000065</c:v>
                </c:pt>
                <c:pt idx="62">
                  <c:v>9000066</c:v>
                </c:pt>
                <c:pt idx="63">
                  <c:v>9000067</c:v>
                </c:pt>
                <c:pt idx="64">
                  <c:v>9000068</c:v>
                </c:pt>
                <c:pt idx="65">
                  <c:v>9000069</c:v>
                </c:pt>
                <c:pt idx="66">
                  <c:v>9000070</c:v>
                </c:pt>
                <c:pt idx="67">
                  <c:v>9000071</c:v>
                </c:pt>
                <c:pt idx="68">
                  <c:v>9000072</c:v>
                </c:pt>
                <c:pt idx="69">
                  <c:v>9000073</c:v>
                </c:pt>
                <c:pt idx="70">
                  <c:v>9000074</c:v>
                </c:pt>
                <c:pt idx="71">
                  <c:v>9000075</c:v>
                </c:pt>
                <c:pt idx="72">
                  <c:v>9000076</c:v>
                </c:pt>
                <c:pt idx="73">
                  <c:v>9000077</c:v>
                </c:pt>
                <c:pt idx="74">
                  <c:v>9000078</c:v>
                </c:pt>
                <c:pt idx="75">
                  <c:v>9000079</c:v>
                </c:pt>
                <c:pt idx="76">
                  <c:v>9000080</c:v>
                </c:pt>
                <c:pt idx="77">
                  <c:v>9000081</c:v>
                </c:pt>
                <c:pt idx="78">
                  <c:v>9000082</c:v>
                </c:pt>
                <c:pt idx="79">
                  <c:v>9000083</c:v>
                </c:pt>
                <c:pt idx="80">
                  <c:v>9000084</c:v>
                </c:pt>
                <c:pt idx="81">
                  <c:v>9000085</c:v>
                </c:pt>
                <c:pt idx="82">
                  <c:v>9000086</c:v>
                </c:pt>
                <c:pt idx="83">
                  <c:v>9000087</c:v>
                </c:pt>
                <c:pt idx="84">
                  <c:v>9000088</c:v>
                </c:pt>
                <c:pt idx="85">
                  <c:v>9000089</c:v>
                </c:pt>
                <c:pt idx="86">
                  <c:v>9000090</c:v>
                </c:pt>
                <c:pt idx="87">
                  <c:v>9000091</c:v>
                </c:pt>
                <c:pt idx="88">
                  <c:v>9000092</c:v>
                </c:pt>
                <c:pt idx="89">
                  <c:v>9000093</c:v>
                </c:pt>
                <c:pt idx="90">
                  <c:v>9000094</c:v>
                </c:pt>
                <c:pt idx="91">
                  <c:v>9000095</c:v>
                </c:pt>
              </c:strCache>
            </c:strRef>
          </c:cat>
          <c:val>
            <c:numRef>
              <c:f>'EDA_Customer Survey Analysis '!$B$2:$B$94</c:f>
              <c:numCache>
                <c:formatCode>General</c:formatCode>
                <c:ptCount val="9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8-4FC0-9792-46352F4F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33519"/>
        <c:axId val="386233999"/>
      </c:barChart>
      <c:catAx>
        <c:axId val="3862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3999"/>
        <c:crosses val="autoZero"/>
        <c:auto val="1"/>
        <c:lblAlgn val="ctr"/>
        <c:lblOffset val="100"/>
        <c:noMultiLvlLbl val="0"/>
      </c:catAx>
      <c:valAx>
        <c:axId val="386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Interactions Per</a:t>
            </a:r>
            <a:r>
              <a:rPr lang="en-US" baseline="0"/>
              <a:t> Day of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'EDA_Customer Survey Analysis '!$E$30</c:f>
              <c:strCache>
                <c:ptCount val="1"/>
                <c:pt idx="0">
                  <c:v>Count of Interaction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'EDA_Customer Survey Analysis '!$D$31:$D$43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'EDA_Customer Survey Analysis '!$E$31:$E$43</c:f>
              <c:numCache>
                <c:formatCode>General</c:formatCode>
                <c:ptCount val="13"/>
                <c:pt idx="0">
                  <c:v>18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16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4F1B-BA83-6A320B54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32559"/>
        <c:axId val="386233039"/>
      </c:scatterChart>
      <c:valAx>
        <c:axId val="38623255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3039"/>
        <c:crosses val="autoZero"/>
        <c:crossBetween val="midCat"/>
      </c:valAx>
      <c:valAx>
        <c:axId val="3862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Interaction Reason (</a:t>
            </a:r>
            <a:r>
              <a:rPr lang="en-US" sz="1400" b="0" i="0" u="none" strike="noStrike" baseline="0">
                <a:effectLst/>
              </a:rPr>
              <a:t>CSAT &lt;= 3</a:t>
            </a:r>
            <a:r>
              <a:rPr lang="en-US" sz="1400" b="0" i="0" u="none" strike="noStrike" baseline="0"/>
              <a:t>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EDA_Merged!$A$6:$A$13</c:f>
              <c:strCache>
                <c:ptCount val="8"/>
                <c:pt idx="0">
                  <c:v>Add Services</c:v>
                </c:pt>
                <c:pt idx="1">
                  <c:v>Billing Question</c:v>
                </c:pt>
                <c:pt idx="2">
                  <c:v>Service Question</c:v>
                </c:pt>
                <c:pt idx="3">
                  <c:v>Billing Dispute</c:v>
                </c:pt>
                <c:pt idx="4">
                  <c:v>Cancel Service</c:v>
                </c:pt>
                <c:pt idx="5">
                  <c:v>Change Plan</c:v>
                </c:pt>
                <c:pt idx="6">
                  <c:v>Make a Payment</c:v>
                </c:pt>
                <c:pt idx="7">
                  <c:v>Device Question</c:v>
                </c:pt>
              </c:strCache>
            </c:strRef>
          </c:cat>
          <c:val>
            <c:numRef>
              <c:f>EDA_Merged!$B$6:$B$13</c:f>
              <c:numCache>
                <c:formatCode>General</c:formatCode>
                <c:ptCount val="8"/>
                <c:pt idx="0">
                  <c:v>36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19A-8B2E-A7398404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430287"/>
        <c:axId val="1268432207"/>
      </c:barChart>
      <c:catAx>
        <c:axId val="126843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2207"/>
        <c:crosses val="autoZero"/>
        <c:auto val="1"/>
        <c:lblAlgn val="ctr"/>
        <c:lblOffset val="100"/>
        <c:noMultiLvlLbl val="0"/>
      </c:catAx>
      <c:valAx>
        <c:axId val="12684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F-4F33-916D-3E3A1A2D35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F-4F33-916D-3E3A1A2D3552}"/>
              </c:ext>
            </c:extLst>
          </c:dPt>
          <c:cat>
            <c:strRef>
              <c:f>EDA_Merged!$O$6:$O$7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EDA_Merged!$P$6:$P$7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42F4-AB13-EFF5B414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Add Services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2-4A60-B896-B0CFFC3A0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2-4A60-B896-B0CFFC3A0065}"/>
              </c:ext>
            </c:extLst>
          </c:dPt>
          <c:cat>
            <c:strRef>
              <c:f>EDA_Merged!$O$26:$O$27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EDA_Merged!$P$26:$P$27</c:f>
              <c:numCache>
                <c:formatCode>General</c:formatCode>
                <c:ptCount val="2"/>
                <c:pt idx="0">
                  <c:v>20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E-49C2-868B-7A65A07B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SelfService</a:t>
            </a:r>
            <a:r>
              <a:rPr lang="en-US" baseline="0"/>
              <a:t> Use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2-4CBB-9715-54604525D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62-4CBB-9715-54604525D398}"/>
              </c:ext>
            </c:extLst>
          </c:dPt>
          <c:cat>
            <c:strRef>
              <c:f>EDA_Merged!$T$37:$T$38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EDA_Merged!$U$37:$U$38</c:f>
              <c:numCache>
                <c:formatCode>General</c:formatCode>
                <c:ptCount val="2"/>
                <c:pt idx="0">
                  <c:v>39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0-4FC7-B553-AE8853DF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Repeated Contact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EDA_Merged!$B$118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EDA_Merged!$A$119:$A$120</c:f>
              <c:strCache>
                <c:ptCount val="2"/>
                <c:pt idx="0">
                  <c:v>1 Contact</c:v>
                </c:pt>
                <c:pt idx="1">
                  <c:v>2 Contacts</c:v>
                </c:pt>
              </c:strCache>
            </c:strRef>
          </c:cat>
          <c:val>
            <c:numRef>
              <c:f>EDA_Merged!$B$119:$B$120</c:f>
              <c:numCache>
                <c:formatCode>General</c:formatCode>
                <c:ptCount val="2"/>
                <c:pt idx="0">
                  <c:v>27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7-4702-9A51-83359B6BCF4C}"/>
            </c:ext>
          </c:extLst>
        </c:ser>
        <c:ser>
          <c:idx val="1"/>
          <c:order val="1"/>
          <c:tx>
            <c:strRef>
              <c:f>EDA_Merged!$C$118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EDA_Merged!$A$119:$A$120</c:f>
              <c:strCache>
                <c:ptCount val="2"/>
                <c:pt idx="0">
                  <c:v>1 Contact</c:v>
                </c:pt>
                <c:pt idx="1">
                  <c:v>2 Contacts</c:v>
                </c:pt>
              </c:strCache>
            </c:strRef>
          </c:cat>
          <c:val>
            <c:numRef>
              <c:f>EDA_Merged!$C$119:$C$120</c:f>
              <c:numCache>
                <c:formatCode>General</c:formatCode>
                <c:ptCount val="2"/>
                <c:pt idx="0">
                  <c:v>14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7-4702-9A51-83359B6B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2863"/>
        <c:axId val="1401555663"/>
      </c:barChart>
      <c:catAx>
        <c:axId val="14015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5663"/>
        <c:crosses val="autoZero"/>
        <c:auto val="1"/>
        <c:lblAlgn val="ctr"/>
        <c:lblOffset val="100"/>
        <c:noMultiLvlLbl val="0"/>
      </c:catAx>
      <c:valAx>
        <c:axId val="14015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Number of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Rating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 Distribution</a:t>
          </a:r>
        </a:p>
      </cx:txPr>
    </cx:title>
    <cx:plotArea>
      <cx:plotAreaRegion>
        <cx:series layoutId="clusteredColumn" uniqueId="{EFC5820E-1A3E-441D-BE22-2DD01FEB3D84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Rating Buckets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 Buckets</a:t>
              </a:r>
            </a:p>
          </cx:txPr>
        </cx:title>
        <cx:tickLabels/>
      </cx:axis>
      <cx:axis id="1">
        <cx:valScaling/>
        <cx:title>
          <cx:tx>
            <cx:txData>
              <cx:v># Interactions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Interactions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Tier 1 Rating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Tier 1 Rating Distribution</a:t>
          </a:r>
        </a:p>
      </cx:txPr>
    </cx:title>
    <cx:plotArea>
      <cx:plotAreaRegion>
        <cx:series layoutId="clusteredColumn" uniqueId="{6E1D5817-6011-4D07-9E74-CA4A8CC992A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Tier 2 Rating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Tier 2 Rating Distribution</a:t>
          </a:r>
        </a:p>
      </cx:txPr>
    </cx:title>
    <cx:plotArea>
      <cx:plotAreaRegion>
        <cx:series layoutId="clusteredColumn" uniqueId="{16246F22-E7BB-408B-9B42-153C23632F60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image" Target="../media/image2.png"/><Relationship Id="rId7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124240</xdr:colOff>
      <xdr:row>0</xdr:row>
      <xdr:rowOff>142654</xdr:rowOff>
    </xdr:from>
    <xdr:to>
      <xdr:col>20</xdr:col>
      <xdr:colOff>157370</xdr:colOff>
      <xdr:row>23</xdr:row>
      <xdr:rowOff>23385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1C75D-1DD2-4317-9886-EFEF84FAB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156880</xdr:colOff>
      <xdr:row>24</xdr:row>
      <xdr:rowOff>113178</xdr:rowOff>
    </xdr:from>
    <xdr:to>
      <xdr:col>17</xdr:col>
      <xdr:colOff>526675</xdr:colOff>
      <xdr:row>45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FD699-D71C-E14D-7161-D39763C92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336177</xdr:colOff>
      <xdr:row>24</xdr:row>
      <xdr:rowOff>156883</xdr:rowOff>
    </xdr:from>
    <xdr:to>
      <xdr:col>33</xdr:col>
      <xdr:colOff>129568</xdr:colOff>
      <xdr:row>44</xdr:row>
      <xdr:rowOff>34249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B15570-E9DC-4EAC-AE6E-4A4FD2DAA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3502" y="4728883"/>
              <a:ext cx="8937391" cy="3687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509307</xdr:colOff>
      <xdr:row>9</xdr:row>
      <xdr:rowOff>126907</xdr:rowOff>
    </xdr:from>
    <xdr:to>
      <xdr:col>12</xdr:col>
      <xdr:colOff>395007</xdr:colOff>
      <xdr:row>23</xdr:row>
      <xdr:rowOff>141195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DC2FB-337E-20CB-3C07-AF00B6E2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22412</xdr:colOff>
      <xdr:row>36</xdr:row>
      <xdr:rowOff>29697</xdr:rowOff>
    </xdr:from>
    <xdr:to>
      <xdr:col>7</xdr:col>
      <xdr:colOff>480574</xdr:colOff>
      <xdr:row>61</xdr:row>
      <xdr:rowOff>58941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7F65F9-E591-9DF8-0992-D9F94CB25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2" y="6887697"/>
          <a:ext cx="9214207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178734</xdr:colOff>
      <xdr:row>68</xdr:row>
      <xdr:rowOff>127186</xdr:rowOff>
    </xdr:from>
    <xdr:to>
      <xdr:col>8</xdr:col>
      <xdr:colOff>289540</xdr:colOff>
      <xdr:row>94</xdr:row>
      <xdr:rowOff>143571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D9A613-B002-710E-E813-37073265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734" y="13081186"/>
          <a:ext cx="9476451" cy="4991797"/>
        </a:xfrm>
        <a:prstGeom prst="rect">
          <a:avLst/>
        </a:prstGeom>
      </xdr:spPr>
    </xdr:pic>
    <xdr:clientData/>
  </xdr:twoCellAnchor>
  <xdr:twoCellAnchor>
    <xdr:from>
      <xdr:col>4</xdr:col>
      <xdr:colOff>598714</xdr:colOff>
      <xdr:row>61</xdr:row>
      <xdr:rowOff>78444</xdr:rowOff>
    </xdr:from>
    <xdr:to>
      <xdr:col>4</xdr:col>
      <xdr:colOff>1320414</xdr:colOff>
      <xdr:row>68</xdr:row>
      <xdr:rowOff>68924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D2B1B80-C102-9128-57F4-934E4A4DE885}"/>
            </a:ext>
          </a:extLst>
        </xdr:cNvPr>
        <xdr:cNvSpPr/>
      </xdr:nvSpPr>
      <xdr:spPr>
        <a:xfrm rot="5400000">
          <a:off x="4706288" y="12000084"/>
          <a:ext cx="1323980" cy="721700"/>
        </a:xfrm>
        <a:prstGeom prst="rightArrow">
          <a:avLst>
            <a:gd name="adj1" fmla="val 22429"/>
            <a:gd name="adj2" fmla="val 6609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7</xdr:row>
      <xdr:rowOff>128587</xdr:rowOff>
    </xdr:from>
    <xdr:to>
      <xdr:col>18</xdr:col>
      <xdr:colOff>714375</xdr:colOff>
      <xdr:row>22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A8EC5-D77B-CBE7-A7A9-61439224D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68915</xdr:colOff>
      <xdr:row>28</xdr:row>
      <xdr:rowOff>164444</xdr:rowOff>
    </xdr:from>
    <xdr:to>
      <xdr:col>14</xdr:col>
      <xdr:colOff>3551705</xdr:colOff>
      <xdr:row>45</xdr:row>
      <xdr:rowOff>83483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AEB8B5-C1A7-D1D3-5459-2343E85D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369794</xdr:colOff>
      <xdr:row>35</xdr:row>
      <xdr:rowOff>0</xdr:rowOff>
    </xdr:from>
    <xdr:to>
      <xdr:col>18</xdr:col>
      <xdr:colOff>1781735</xdr:colOff>
      <xdr:row>37</xdr:row>
      <xdr:rowOff>168088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295B5B3-D3F1-373E-BA91-592653BF7451}"/>
            </a:ext>
          </a:extLst>
        </xdr:cNvPr>
        <xdr:cNvSpPr/>
      </xdr:nvSpPr>
      <xdr:spPr>
        <a:xfrm>
          <a:off x="19453412" y="6096000"/>
          <a:ext cx="1411941" cy="549088"/>
        </a:xfrm>
        <a:prstGeom prst="rightArrow">
          <a:avLst>
            <a:gd name="adj1" fmla="val 33673"/>
            <a:gd name="adj2" fmla="val 8673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196102</xdr:colOff>
      <xdr:row>41</xdr:row>
      <xdr:rowOff>101973</xdr:rowOff>
    </xdr:from>
    <xdr:to>
      <xdr:col>20</xdr:col>
      <xdr:colOff>588308</xdr:colOff>
      <xdr:row>55</xdr:row>
      <xdr:rowOff>178173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80E3C8-BA12-2A5A-14FD-8FD5315B9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1182221</xdr:colOff>
      <xdr:row>89</xdr:row>
      <xdr:rowOff>180411</xdr:rowOff>
    </xdr:from>
    <xdr:to>
      <xdr:col>16</xdr:col>
      <xdr:colOff>448236</xdr:colOff>
      <xdr:row>117</xdr:row>
      <xdr:rowOff>168086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A50ABE9-E6BC-BA8F-C810-2BB94677A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5271" y="17153961"/>
              <a:ext cx="6457390" cy="5321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711572</xdr:colOff>
      <xdr:row>90</xdr:row>
      <xdr:rowOff>23533</xdr:rowOff>
    </xdr:from>
    <xdr:to>
      <xdr:col>20</xdr:col>
      <xdr:colOff>414617</xdr:colOff>
      <xdr:row>117</xdr:row>
      <xdr:rowOff>179295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CD6A6B5-38E5-A1F2-C418-9D438541A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5997" y="17187583"/>
              <a:ext cx="5560920" cy="5299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14</xdr:col>
      <xdr:colOff>3574676</xdr:colOff>
      <xdr:row>40</xdr:row>
      <xdr:rowOff>145678</xdr:rowOff>
    </xdr:from>
    <xdr:ext cx="4022911" cy="12326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6D5194-8D8E-DA7A-D173-234CCB4113AF}"/>
            </a:ext>
          </a:extLst>
        </xdr:cNvPr>
        <xdr:cNvSpPr txBox="1"/>
      </xdr:nvSpPr>
      <xdr:spPr>
        <a:xfrm>
          <a:off x="15071911" y="7765678"/>
          <a:ext cx="4022911" cy="123264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Most of the customers</a:t>
          </a:r>
          <a:r>
            <a:rPr lang="en-US" sz="1100" baseline="0"/>
            <a:t> have tried with no luck in the most affected call reasons. This suggestts that those self-service might not be effective in addressing the customers' requests.</a:t>
          </a:r>
        </a:p>
        <a:p>
          <a:endParaRPr lang="en-US" sz="1100" baseline="0"/>
        </a:p>
        <a:p>
          <a:r>
            <a:rPr lang="en-US" sz="1100" baseline="0"/>
            <a:t>Billings show no trial which suggests that we don't have a self-service channel related to Billing Info or Disputes.</a:t>
          </a:r>
          <a:endParaRPr lang="en-US" sz="1100"/>
        </a:p>
      </xdr:txBody>
    </xdr:sp>
    <xdr:clientData/>
  </xdr:oneCellAnchor>
  <xdr:twoCellAnchor>
    <xdr:from>
      <xdr:col>5</xdr:col>
      <xdr:colOff>503465</xdr:colOff>
      <xdr:row>102</xdr:row>
      <xdr:rowOff>176893</xdr:rowOff>
    </xdr:from>
    <xdr:to>
      <xdr:col>12</xdr:col>
      <xdr:colOff>408215</xdr:colOff>
      <xdr:row>106</xdr:row>
      <xdr:rowOff>108857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D09338B-CE02-8D2A-70F2-465D1F9E0EDB}"/>
            </a:ext>
          </a:extLst>
        </xdr:cNvPr>
        <xdr:cNvSpPr/>
      </xdr:nvSpPr>
      <xdr:spPr>
        <a:xfrm>
          <a:off x="7973786" y="19635107"/>
          <a:ext cx="4191000" cy="693964"/>
        </a:xfrm>
        <a:prstGeom prst="rightArrow">
          <a:avLst>
            <a:gd name="adj1" fmla="val 38235"/>
            <a:gd name="adj2" fmla="val 1735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994368</xdr:colOff>
      <xdr:row>123</xdr:row>
      <xdr:rowOff>27947</xdr:rowOff>
    </xdr:from>
    <xdr:to>
      <xdr:col>4</xdr:col>
      <xdr:colOff>2245178</xdr:colOff>
      <xdr:row>137</xdr:row>
      <xdr:rowOff>104147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93060-EBE8-BC52-4C87-A5D8623F9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61.771829166668" createdVersion="8" refreshedVersion="8" minRefreshableVersion="3" recordCount="143" xr:uid="{51D33BCB-FB4C-4AA7-9C34-ADE189B7DF39}">
  <cacheSource type="worksheet">
    <worksheetSource name="Table1"/>
  </cacheSource>
  <cacheFields count="9">
    <cacheField name="Account Number" numFmtId="0">
      <sharedItems containsSemiMixedTypes="0" containsString="0" containsNumber="1" containsInteger="1" minValue="9000001" maxValue="9000095"/>
    </cacheField>
    <cacheField name="Interaction ID" numFmtId="0">
      <sharedItems containsSemiMixedTypes="0" containsString="0" containsNumber="1" containsInteger="1" minValue="1234501" maxValue="1234643"/>
    </cacheField>
    <cacheField name="Contact Date (mm/dd/yyyy)" numFmtId="22">
      <sharedItems containsSemiMixedTypes="0" containsNonDate="0" containsDate="1" containsString="0" minDate="2022-08-10T07:15:48" maxDate="2022-08-22T18:09:37"/>
    </cacheField>
    <cacheField name="Day" numFmtId="1">
      <sharedItems containsSemiMixedTypes="0" containsString="0" containsNumber="1" containsInteger="1" minValue="10" maxValue="22"/>
    </cacheField>
    <cacheField name="Hour" numFmtId="1">
      <sharedItems containsSemiMixedTypes="0" containsString="0" containsNumber="1" containsInteger="1" minValue="7" maxValue="21" count="15">
        <n v="15"/>
        <n v="7"/>
        <n v="10"/>
        <n v="12"/>
        <n v="14"/>
        <n v="20"/>
        <n v="13"/>
        <n v="9"/>
        <n v="11"/>
        <n v="8"/>
        <n v="19"/>
        <n v="17"/>
        <n v="16"/>
        <n v="18"/>
        <n v="21"/>
      </sharedItems>
    </cacheField>
    <cacheField name="Overall Experience?" numFmtId="1">
      <sharedItems containsSemiMixedTypes="0" containsString="0" containsNumber="1" containsInteger="1" minValue="1" maxValue="5"/>
    </cacheField>
    <cacheField name="Issue Resolved?" numFmtId="1">
      <sharedItems/>
    </cacheField>
    <cacheField name="NPS Score" numFmtId="1">
      <sharedItems containsSemiMixedTypes="0" containsString="0" containsNumber="1" containsInteger="1" minValue="0" maxValue="10"/>
    </cacheField>
    <cacheField name="Verbatim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61.771829282407" createdVersion="8" refreshedVersion="8" minRefreshableVersion="3" recordCount="143" xr:uid="{E10BB4FB-7533-435F-8979-5F28F7F5AB74}">
  <cacheSource type="worksheet">
    <worksheetSource ref="A1:I144" sheet="Customer Survey Results"/>
  </cacheSource>
  <cacheFields count="9">
    <cacheField name="Account Number" numFmtId="0">
      <sharedItems containsSemiMixedTypes="0" containsString="0" containsNumber="1" containsInteger="1" minValue="9000001" maxValue="9000095" count="92">
        <n v="9000081"/>
        <n v="9000005"/>
        <n v="9000023"/>
        <n v="9000022"/>
        <n v="9000090"/>
        <n v="9000086"/>
        <n v="9000008"/>
        <n v="9000019"/>
        <n v="9000087"/>
        <n v="9000085"/>
        <n v="9000091"/>
        <n v="9000031"/>
        <n v="9000082"/>
        <n v="9000077"/>
        <n v="9000074"/>
        <n v="9000016"/>
        <n v="9000024"/>
        <n v="9000009"/>
        <n v="9000078"/>
        <n v="9000080"/>
        <n v="9000084"/>
        <n v="9000012"/>
        <n v="9000075"/>
        <n v="9000018"/>
        <n v="9000049"/>
        <n v="9000014"/>
        <n v="9000072"/>
        <n v="9000070"/>
        <n v="9000083"/>
        <n v="9000061"/>
        <n v="9000010"/>
        <n v="9000001"/>
        <n v="9000015"/>
        <n v="9000088"/>
        <n v="9000017"/>
        <n v="9000032"/>
        <n v="9000048"/>
        <n v="9000021"/>
        <n v="9000071"/>
        <n v="9000011"/>
        <n v="9000073"/>
        <n v="9000094"/>
        <n v="9000093"/>
        <n v="9000006"/>
        <n v="9000079"/>
        <n v="9000020"/>
        <n v="9000013"/>
        <n v="9000089"/>
        <n v="9000076"/>
        <n v="9000007"/>
        <n v="9000092"/>
        <n v="9000051"/>
        <n v="9000095"/>
        <n v="9000067"/>
        <n v="9000029"/>
        <n v="9000044"/>
        <n v="9000033"/>
        <n v="9000063"/>
        <n v="9000030"/>
        <n v="9000062"/>
        <n v="9000034"/>
        <n v="9000038"/>
        <n v="9000052"/>
        <n v="9000040"/>
        <n v="9000039"/>
        <n v="9000059"/>
        <n v="9000043"/>
        <n v="9000041"/>
        <n v="9000028"/>
        <n v="9000025"/>
        <n v="9000036"/>
        <n v="9000035"/>
        <n v="9000058"/>
        <n v="9000057"/>
        <n v="9000069"/>
        <n v="9000002"/>
        <n v="9000068"/>
        <n v="9000066"/>
        <n v="9000064"/>
        <n v="9000045"/>
        <n v="9000050"/>
        <n v="9000047"/>
        <n v="9000003"/>
        <n v="9000004"/>
        <n v="9000060"/>
        <n v="9000065"/>
        <n v="9000026"/>
        <n v="9000042"/>
        <n v="9000053"/>
        <n v="9000046"/>
        <n v="9000037"/>
        <n v="9000027"/>
      </sharedItems>
    </cacheField>
    <cacheField name="Interaction ID" numFmtId="0">
      <sharedItems containsSemiMixedTypes="0" containsString="0" containsNumber="1" containsInteger="1" minValue="1234501" maxValue="1234643"/>
    </cacheField>
    <cacheField name="Contact Date (mm/dd/yyyy)" numFmtId="22">
      <sharedItems containsSemiMixedTypes="0" containsNonDate="0" containsDate="1" containsString="0" minDate="2022-08-10T07:15:48" maxDate="2022-08-22T18:09:37"/>
    </cacheField>
    <cacheField name="Day" numFmtId="1">
      <sharedItems containsSemiMixedTypes="0" containsString="0" containsNumber="1" containsInteger="1" minValue="10" maxValue="22"/>
    </cacheField>
    <cacheField name="Hour" numFmtId="1">
      <sharedItems containsSemiMixedTypes="0" containsString="0" containsNumber="1" containsInteger="1" minValue="7" maxValue="21"/>
    </cacheField>
    <cacheField name="Overall Experience?" numFmtId="1">
      <sharedItems containsSemiMixedTypes="0" containsString="0" containsNumber="1" containsInteger="1" minValue="1" maxValue="5"/>
    </cacheField>
    <cacheField name="Issue Resolved?" numFmtId="1">
      <sharedItems/>
    </cacheField>
    <cacheField name="NPS Score" numFmtId="1">
      <sharedItems containsSemiMixedTypes="0" containsString="0" containsNumber="1" containsInteger="1" minValue="0" maxValue="10"/>
    </cacheField>
    <cacheField name="Verbatim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62.090018518516" createdVersion="8" refreshedVersion="8" minRefreshableVersion="3" recordCount="143" xr:uid="{92551512-D190-454C-9ACB-F0034AB3EAFF}">
  <cacheSource type="worksheet">
    <worksheetSource name="Merged"/>
  </cacheSource>
  <cacheFields count="15">
    <cacheField name="Account Number" numFmtId="0">
      <sharedItems containsSemiMixedTypes="0" containsString="0" containsNumber="1" containsInteger="1" minValue="9000001" maxValue="9000095"/>
    </cacheField>
    <cacheField name="Interaction ID" numFmtId="0">
      <sharedItems containsSemiMixedTypes="0" containsString="0" containsNumber="1" containsInteger="1" minValue="1234501" maxValue="1234643"/>
    </cacheField>
    <cacheField name="Contact Date (mm/dd/yyyy)" numFmtId="22">
      <sharedItems containsSemiMixedTypes="0" containsNonDate="0" containsDate="1" containsString="0" minDate="2022-08-10T07:15:48" maxDate="2022-08-22T18:09:37"/>
    </cacheField>
    <cacheField name="Advisor Role" numFmtId="0">
      <sharedItems/>
    </cacheField>
    <cacheField name="Contact Channel" numFmtId="0">
      <sharedItems/>
    </cacheField>
    <cacheField name="Self-Service Channel Used?" numFmtId="0">
      <sharedItems count="5">
        <s v="NA"/>
        <s v="No Attempt"/>
        <s v="App"/>
        <s v="IVR"/>
        <s v="Web"/>
      </sharedItems>
    </cacheField>
    <cacheField name="Contact Reason" numFmtId="0">
      <sharedItems/>
    </cacheField>
    <cacheField name="Contact Resolution" numFmtId="0">
      <sharedItems/>
    </cacheField>
    <cacheField name="Overall Experience?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Issue Resolved?" numFmtId="0">
      <sharedItems/>
    </cacheField>
    <cacheField name="NPS Score" numFmtId="0">
      <sharedItems containsSemiMixedTypes="0" containsString="0" containsNumber="1" containsInteger="1" minValue="0" maxValue="10"/>
    </cacheField>
    <cacheField name="Verbatims" numFmtId="0">
      <sharedItems containsBlank="1"/>
    </cacheField>
    <cacheField name="Contact Count" numFmtId="0">
      <sharedItems containsSemiMixedTypes="0" containsString="0" containsNumber="1" containsInteger="1" minValue="1" maxValue="2"/>
    </cacheField>
    <cacheField name="Contact Frequency" numFmtId="0">
      <sharedItems count="2">
        <s v="2-3 Contacts"/>
        <s v="1 Contact"/>
      </sharedItems>
    </cacheField>
    <cacheField name="Satisfaction Level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9000081"/>
    <n v="1234513"/>
    <d v="2022-08-10T15:00:11"/>
    <n v="10"/>
    <x v="0"/>
    <n v="5"/>
    <s v="No, but expect it to be resolved"/>
    <n v="10"/>
    <s v="Thank you!!"/>
  </r>
  <r>
    <n v="9000005"/>
    <n v="1234504"/>
    <d v="2022-08-10T07:42:41"/>
    <n v="10"/>
    <x v="1"/>
    <n v="5"/>
    <s v="Yes"/>
    <n v="10"/>
    <m/>
  </r>
  <r>
    <n v="9000023"/>
    <n v="1234627"/>
    <d v="2022-08-21T07:14:56"/>
    <n v="21"/>
    <x v="1"/>
    <n v="3"/>
    <s v="Yes"/>
    <n v="7"/>
    <m/>
  </r>
  <r>
    <n v="9000022"/>
    <n v="1234637"/>
    <d v="2022-08-22T10:03:15"/>
    <n v="22"/>
    <x v="2"/>
    <n v="1"/>
    <s v="No, but expect it to be resolved"/>
    <n v="2"/>
    <m/>
  </r>
  <r>
    <n v="9000090"/>
    <n v="1234528"/>
    <d v="2022-08-16T12:10:40"/>
    <n v="16"/>
    <x v="3"/>
    <n v="3"/>
    <s v="Yes"/>
    <n v="8"/>
    <m/>
  </r>
  <r>
    <n v="9000086"/>
    <n v="1234577"/>
    <d v="2022-08-16T12:57:18"/>
    <n v="16"/>
    <x v="3"/>
    <n v="3"/>
    <s v="No, but expect it to be resolved"/>
    <n v="9"/>
    <s v="Had questions about overages and my balance"/>
  </r>
  <r>
    <n v="9000008"/>
    <n v="1234529"/>
    <d v="2022-08-11T14:08:46"/>
    <n v="11"/>
    <x v="4"/>
    <n v="3"/>
    <s v="Yes"/>
    <n v="9"/>
    <m/>
  </r>
  <r>
    <n v="9000019"/>
    <n v="1234612"/>
    <d v="2022-08-19T20:56:44"/>
    <n v="19"/>
    <x v="5"/>
    <n v="1"/>
    <s v="No, but expect it to be resolved"/>
    <n v="1"/>
    <m/>
  </r>
  <r>
    <n v="9000087"/>
    <n v="1234569"/>
    <d v="2022-08-15T15:58:39"/>
    <n v="15"/>
    <x v="0"/>
    <n v="3"/>
    <s v="No, but expect it to be resolved"/>
    <n v="8"/>
    <s v="thanks for answering my questions"/>
  </r>
  <r>
    <n v="9000085"/>
    <n v="1234510"/>
    <d v="2022-08-10T13:08:11"/>
    <n v="10"/>
    <x v="6"/>
    <n v="3"/>
    <s v="No, but expect it to be resolved"/>
    <n v="10"/>
    <s v="Thanks for refunding my account"/>
  </r>
  <r>
    <n v="9000091"/>
    <n v="1234524"/>
    <d v="2022-08-13T09:19:55"/>
    <n v="13"/>
    <x v="7"/>
    <n v="1"/>
    <s v="No, but expect it to be resolved"/>
    <n v="2"/>
    <s v="Calling back"/>
  </r>
  <r>
    <n v="9000031"/>
    <n v="1234636"/>
    <d v="2022-08-22T09:27:35"/>
    <n v="22"/>
    <x v="7"/>
    <n v="3"/>
    <s v="Yes"/>
    <n v="8"/>
    <m/>
  </r>
  <r>
    <n v="9000082"/>
    <n v="1234591"/>
    <d v="2022-08-17T11:18:37"/>
    <n v="17"/>
    <x v="8"/>
    <n v="4"/>
    <s v="No, but expect it to be resolved"/>
    <n v="7"/>
    <s v="thanks"/>
  </r>
  <r>
    <n v="9000077"/>
    <n v="1234574"/>
    <d v="2022-08-15T20:00:05"/>
    <n v="15"/>
    <x v="5"/>
    <n v="2"/>
    <s v="No, but expect it to be resolved"/>
    <n v="4"/>
    <s v="I cant wait much longer, but they promised it will be soon. We'll see…"/>
  </r>
  <r>
    <n v="9000074"/>
    <n v="1234639"/>
    <d v="2022-08-22T12:38:12"/>
    <n v="22"/>
    <x v="3"/>
    <n v="2"/>
    <s v="No, but expect it to be resolved"/>
    <n v="7"/>
    <s v=" They don’t seem to know why this is happening "/>
  </r>
  <r>
    <n v="9000016"/>
    <n v="1234589"/>
    <d v="2022-08-17T10:35:32"/>
    <n v="17"/>
    <x v="2"/>
    <n v="1"/>
    <s v="No, but expect it to be resolved"/>
    <n v="1"/>
    <m/>
  </r>
  <r>
    <n v="9000024"/>
    <n v="1234628"/>
    <d v="2022-08-21T08:15:07"/>
    <n v="21"/>
    <x v="9"/>
    <n v="3"/>
    <s v="Yes"/>
    <n v="7"/>
    <s v="got connected on my 2nd try and got  my new device. Thanks"/>
  </r>
  <r>
    <n v="9000009"/>
    <n v="1234522"/>
    <d v="2022-08-11T07:30:03"/>
    <n v="11"/>
    <x v="1"/>
    <n v="3"/>
    <s v="Yes"/>
    <n v="8"/>
    <s v="Thanks for helping"/>
  </r>
  <r>
    <n v="9000016"/>
    <n v="1234590"/>
    <d v="2022-08-17T10:55:32"/>
    <n v="17"/>
    <x v="2"/>
    <n v="3"/>
    <s v="Yes"/>
    <n v="10"/>
    <s v="Let your advisors help people"/>
  </r>
  <r>
    <n v="9000078"/>
    <n v="1234541"/>
    <d v="2022-08-12T19:34:07"/>
    <n v="12"/>
    <x v="10"/>
    <n v="2"/>
    <s v="No, but expect it to be resolved"/>
    <n v="8"/>
    <s v="Annoyed. When I signed up they said my bill wouldn’t fluctuate. I hate having to talk on the phone when I shouldn’t need to."/>
  </r>
  <r>
    <n v="9000080"/>
    <n v="1234576"/>
    <d v="2022-08-16T07:15:22"/>
    <n v="16"/>
    <x v="1"/>
    <n v="2"/>
    <s v="No, but expect it to be resolved"/>
    <n v="9"/>
    <s v="Advisor was rude and didn’t understand what happened. Hoping it all works out"/>
  </r>
  <r>
    <n v="9000084"/>
    <n v="1234517"/>
    <d v="2022-08-10T17:22:02"/>
    <n v="10"/>
    <x v="11"/>
    <n v="3"/>
    <s v="No, but expect it to be resolved"/>
    <n v="10"/>
    <s v="Just had a question about my bill and it turns out im actually getting money back"/>
  </r>
  <r>
    <n v="9000012"/>
    <n v="1234572"/>
    <d v="2022-08-15T19:21:18"/>
    <n v="15"/>
    <x v="10"/>
    <n v="3"/>
    <s v="Yes"/>
    <n v="7"/>
    <s v="This seems like it should have been eaier to do on my own"/>
  </r>
  <r>
    <n v="9000075"/>
    <n v="1234544"/>
    <d v="2022-08-13T08:47:24"/>
    <n v="13"/>
    <x v="9"/>
    <n v="4"/>
    <s v="No, but expect it to be resolved"/>
    <n v="8"/>
    <m/>
  </r>
  <r>
    <n v="9000018"/>
    <n v="1234604"/>
    <d v="2022-08-18T13:06:55"/>
    <n v="18"/>
    <x v="6"/>
    <n v="3"/>
    <s v="Yes"/>
    <n v="8"/>
    <s v="Don't all advisors use the same tools? If so, why did I have to be transferred?"/>
  </r>
  <r>
    <n v="9000049"/>
    <n v="1234546"/>
    <d v="2022-08-13T15:15:38"/>
    <n v="13"/>
    <x v="0"/>
    <n v="1"/>
    <s v="No, but expect it to be resolved"/>
    <n v="7"/>
    <s v="Do you have any chat advisors working on the weekend, got tired of waiting and will contact you again later"/>
  </r>
  <r>
    <n v="9000014"/>
    <n v="1234594"/>
    <d v="2022-08-17T16:16:50"/>
    <n v="17"/>
    <x v="12"/>
    <n v="5"/>
    <s v="Yes"/>
    <n v="9"/>
    <s v="Fixed, thanks"/>
  </r>
  <r>
    <n v="9000072"/>
    <n v="1234611"/>
    <d v="2022-08-19T20:09:40"/>
    <n v="19"/>
    <x v="5"/>
    <n v="3"/>
    <s v="No, but expect it to be resolved"/>
    <n v="5"/>
    <s v="Not sure what is happening but I've waited awhile"/>
  </r>
  <r>
    <n v="9000070"/>
    <n v="1234618"/>
    <d v="2022-08-18T15:05:26"/>
    <n v="18"/>
    <x v="0"/>
    <n v="2"/>
    <s v="No, but expect it to be resolved"/>
    <n v="6"/>
    <s v="disappointed the advisor took so long to understand my billing issue and this is the second time I had to call because the first didn’t work"/>
  </r>
  <r>
    <n v="9000074"/>
    <n v="1234621"/>
    <d v="2022-08-20T17:54:32"/>
    <n v="20"/>
    <x v="11"/>
    <n v="4"/>
    <s v="No, but expect it to be resolved"/>
    <n v="8"/>
    <m/>
  </r>
  <r>
    <n v="9000005"/>
    <n v="1234503"/>
    <d v="2022-08-10T07:37:41"/>
    <n v="10"/>
    <x v="1"/>
    <n v="1"/>
    <s v="No, but expect it to be resolved"/>
    <n v="7"/>
    <m/>
  </r>
  <r>
    <n v="9000008"/>
    <n v="1234527"/>
    <d v="2022-08-11T13:50:46"/>
    <n v="11"/>
    <x v="6"/>
    <n v="1"/>
    <s v="No, but expect it to be resolved"/>
    <n v="1"/>
    <m/>
  </r>
  <r>
    <n v="9000083"/>
    <n v="1234534"/>
    <d v="2022-08-12T14:26:00"/>
    <n v="12"/>
    <x v="4"/>
    <n v="4"/>
    <s v="No, but expect it to be resolved"/>
    <n v="7"/>
    <m/>
  </r>
  <r>
    <n v="9000012"/>
    <n v="1234571"/>
    <d v="2022-08-15T18:55:06"/>
    <n v="15"/>
    <x v="13"/>
    <n v="1"/>
    <s v="No, but expect it to be resolved"/>
    <n v="7"/>
    <m/>
  </r>
  <r>
    <n v="9000061"/>
    <n v="1234596"/>
    <d v="2022-08-17T17:40:39"/>
    <n v="17"/>
    <x v="11"/>
    <n v="3"/>
    <s v="Yes"/>
    <n v="8"/>
    <m/>
  </r>
  <r>
    <n v="9000087"/>
    <n v="1234608"/>
    <d v="2022-08-19T10:21:21"/>
    <n v="19"/>
    <x v="2"/>
    <n v="4"/>
    <s v="No, but expect it to be resolved"/>
    <n v="7"/>
    <s v="advisor was great, systems are broken"/>
  </r>
  <r>
    <n v="9000010"/>
    <n v="1234539"/>
    <d v="2022-08-12T17:31:06"/>
    <n v="12"/>
    <x v="11"/>
    <n v="2"/>
    <s v="Yes"/>
    <n v="8"/>
    <s v="I hate talking to call centers"/>
  </r>
  <r>
    <n v="9000080"/>
    <n v="1234501"/>
    <d v="2022-08-10T07:15:48"/>
    <n v="10"/>
    <x v="1"/>
    <n v="5"/>
    <s v="No, but expect it to be resolved"/>
    <n v="10"/>
    <s v="Understood my issue and refunded my account"/>
  </r>
  <r>
    <n v="9000023"/>
    <n v="1234542"/>
    <d v="2022-08-13T07:31:49"/>
    <n v="13"/>
    <x v="1"/>
    <n v="1"/>
    <s v="No, but expect it to be resolved"/>
    <n v="7"/>
    <m/>
  </r>
  <r>
    <n v="9000001"/>
    <n v="1234545"/>
    <d v="2022-08-13T10:54:45"/>
    <n v="13"/>
    <x v="2"/>
    <n v="1"/>
    <s v="No, but expect it to be resolved"/>
    <n v="1"/>
    <s v="DONE."/>
  </r>
  <r>
    <n v="9000015"/>
    <n v="1234597"/>
    <d v="2022-08-17T19:04:20"/>
    <n v="17"/>
    <x v="10"/>
    <n v="1"/>
    <s v="No, but expect it to be resolved"/>
    <n v="7"/>
    <m/>
  </r>
  <r>
    <n v="9000001"/>
    <n v="1234531"/>
    <d v="2022-08-15T11:54:22"/>
    <n v="15"/>
    <x v="8"/>
    <n v="1"/>
    <s v="Yes"/>
    <n v="2"/>
    <s v="bad service and awful app is the cause of me leaving"/>
  </r>
  <r>
    <n v="9000088"/>
    <n v="1234549"/>
    <d v="2022-08-13T19:37:55"/>
    <n v="13"/>
    <x v="10"/>
    <n v="4"/>
    <s v="No, but expect it to be resolved"/>
    <n v="7"/>
    <s v="Hoping I get the money back soon but I wasn’t expecting it in the first place."/>
  </r>
  <r>
    <n v="9000017"/>
    <n v="1234607"/>
    <d v="2022-08-18T19:33:11"/>
    <n v="18"/>
    <x v="10"/>
    <n v="3"/>
    <s v="Yes"/>
    <n v="8"/>
    <s v="Every advisor should be able to do everything in my opinion"/>
  </r>
  <r>
    <n v="9000075"/>
    <n v="1234601"/>
    <d v="2022-08-18T12:21:21"/>
    <n v="18"/>
    <x v="3"/>
    <n v="3"/>
    <s v="No, but expect it to be resolved"/>
    <n v="6"/>
    <s v="Had to repeat myself"/>
  </r>
  <r>
    <n v="9000084"/>
    <n v="1234530"/>
    <d v="2022-08-11T14:44:05"/>
    <n v="11"/>
    <x v="4"/>
    <n v="2"/>
    <s v="No, but expect it to be resolved"/>
    <n v="8"/>
    <s v="Had to go through the whole process again and this advisor didn’t believe me"/>
  </r>
  <r>
    <n v="9000032"/>
    <n v="1234556"/>
    <d v="2022-08-21T15:40:04"/>
    <n v="21"/>
    <x v="0"/>
    <n v="2"/>
    <s v="Yes"/>
    <n v="8"/>
    <m/>
  </r>
  <r>
    <n v="9000048"/>
    <n v="1234555"/>
    <d v="2022-08-14T14:50:41"/>
    <n v="14"/>
    <x v="4"/>
    <n v="1"/>
    <s v="No, but expect it to be resolved"/>
    <n v="7"/>
    <m/>
  </r>
  <r>
    <n v="9000021"/>
    <n v="1234634"/>
    <d v="2022-08-22T07:57:25"/>
    <n v="22"/>
    <x v="1"/>
    <n v="1"/>
    <s v="No, but expect it to be resolved"/>
    <n v="7"/>
    <m/>
  </r>
  <r>
    <n v="9000061"/>
    <n v="1234557"/>
    <d v="2022-08-14T18:37:12"/>
    <n v="14"/>
    <x v="13"/>
    <n v="1"/>
    <s v="No, but expect it to be resolved"/>
    <n v="2"/>
    <s v="I'm losing faith in your company"/>
  </r>
  <r>
    <n v="9000071"/>
    <n v="1234582"/>
    <d v="2022-08-16T20:16:49"/>
    <n v="16"/>
    <x v="5"/>
    <n v="3"/>
    <s v="No, but expect it to be resolved"/>
    <n v="7"/>
    <s v="There has to be a system glitch"/>
  </r>
  <r>
    <n v="9000011"/>
    <n v="1234565"/>
    <d v="2022-08-15T08:27:48"/>
    <n v="15"/>
    <x v="9"/>
    <n v="1"/>
    <s v="No, but expect it to be resolved"/>
    <n v="7"/>
    <m/>
  </r>
  <r>
    <n v="9000072"/>
    <n v="1234535"/>
    <d v="2022-08-12T14:41:59"/>
    <n v="12"/>
    <x v="4"/>
    <n v="4"/>
    <s v="No, but expect it to be resolved"/>
    <n v="8"/>
    <s v="I was concerned with how much my bill was this month but they helped quickly and told me it would be correct in a week. I hope they're right."/>
  </r>
  <r>
    <n v="9000073"/>
    <n v="1234547"/>
    <d v="2022-08-13T17:04:31"/>
    <n v="13"/>
    <x v="11"/>
    <n v="3"/>
    <s v="No, but expect it to be resolved"/>
    <n v="8"/>
    <m/>
  </r>
  <r>
    <n v="9000083"/>
    <n v="1234519"/>
    <d v="2022-08-10T18:57:07"/>
    <n v="10"/>
    <x v="13"/>
    <n v="5"/>
    <s v="No, but expect it to be resolved"/>
    <n v="10"/>
    <m/>
  </r>
  <r>
    <n v="9000014"/>
    <n v="1234593"/>
    <d v="2022-08-17T16:01:50"/>
    <n v="17"/>
    <x v="12"/>
    <n v="1"/>
    <s v="No, but expect it to be resolved"/>
    <n v="2"/>
    <m/>
  </r>
  <r>
    <n v="9000094"/>
    <n v="1234559"/>
    <d v="2022-08-14T07:14:04"/>
    <n v="14"/>
    <x v="1"/>
    <n v="1"/>
    <s v="No, but expect it to be resolved"/>
    <n v="5"/>
    <s v="I have better things to do with my time."/>
  </r>
  <r>
    <n v="9000093"/>
    <n v="1234581"/>
    <d v="2022-08-16T17:24:35"/>
    <n v="16"/>
    <x v="11"/>
    <n v="3"/>
    <s v="Yes"/>
    <n v="8"/>
    <m/>
  </r>
  <r>
    <n v="9000006"/>
    <n v="1234516"/>
    <d v="2022-08-10T16:54:12"/>
    <n v="10"/>
    <x v="12"/>
    <n v="2"/>
    <s v="Yes"/>
    <n v="8"/>
    <m/>
  </r>
  <r>
    <n v="9000022"/>
    <n v="1234638"/>
    <d v="2022-08-22T10:15:48"/>
    <n v="22"/>
    <x v="2"/>
    <n v="4"/>
    <s v="Yes"/>
    <n v="8"/>
    <s v="This person clearly knew what they were doing, thanks! Still don't understand why the first advisor said they couldn't help me or the system stopped me."/>
  </r>
  <r>
    <n v="9000090"/>
    <n v="1234614"/>
    <d v="2022-08-13T14:01:18"/>
    <n v="13"/>
    <x v="4"/>
    <n v="1"/>
    <s v="No, but expect it to be resolved"/>
    <n v="7"/>
    <s v="what takes so long to get through?"/>
  </r>
  <r>
    <n v="9000079"/>
    <n v="1234616"/>
    <d v="2022-08-20T09:40:39"/>
    <n v="20"/>
    <x v="7"/>
    <n v="2"/>
    <s v="Yes"/>
    <n v="3"/>
    <m/>
  </r>
  <r>
    <n v="9000020"/>
    <n v="1234643"/>
    <d v="2022-08-22T18:09:37"/>
    <n v="22"/>
    <x v="13"/>
    <n v="3"/>
    <s v="Yes"/>
    <n v="8"/>
    <s v="advisor said they couldn't help and I was transferred."/>
  </r>
  <r>
    <n v="9000011"/>
    <n v="1234566"/>
    <d v="2022-08-15T08:49:02"/>
    <n v="15"/>
    <x v="9"/>
    <n v="3"/>
    <s v="Yes"/>
    <n v="8"/>
    <s v="I would consider myself pretty tech savvy"/>
  </r>
  <r>
    <n v="9000013"/>
    <n v="1234578"/>
    <d v="2022-08-16T14:12:53"/>
    <n v="16"/>
    <x v="4"/>
    <n v="1"/>
    <s v="No, but expect it to be resolved"/>
    <n v="5"/>
    <m/>
  </r>
  <r>
    <n v="9000010"/>
    <n v="1234538"/>
    <d v="2022-08-12T17:16:06"/>
    <n v="12"/>
    <x v="11"/>
    <n v="1"/>
    <s v="No, but expect it to be resolved"/>
    <n v="3"/>
    <m/>
  </r>
  <r>
    <n v="9000086"/>
    <n v="1234609"/>
    <d v="2022-08-19T14:21:20"/>
    <n v="19"/>
    <x v="4"/>
    <n v="3"/>
    <s v="No, but expect it to be resolved"/>
    <n v="8"/>
    <m/>
  </r>
  <r>
    <n v="9000089"/>
    <n v="1234584"/>
    <d v="2022-08-17T07:16:13"/>
    <n v="17"/>
    <x v="1"/>
    <n v="2"/>
    <s v="No, but expect it to be resolved"/>
    <n v="6"/>
    <s v="Why make it so difficult to understand my bill?"/>
  </r>
  <r>
    <n v="9000071"/>
    <n v="1234552"/>
    <d v="2022-08-13T20:52:42"/>
    <n v="13"/>
    <x v="5"/>
    <n v="3"/>
    <s v="No, but expect it to be resolved"/>
    <n v="8"/>
    <s v="Thanks for making it right"/>
  </r>
  <r>
    <n v="9000094"/>
    <n v="1234568"/>
    <d v="2022-08-15T13:10:13"/>
    <n v="15"/>
    <x v="6"/>
    <n v="3"/>
    <s v="Yes"/>
    <n v="9"/>
    <m/>
  </r>
  <r>
    <n v="9000017"/>
    <n v="1234605"/>
    <d v="2022-08-18T19:23:52"/>
    <n v="18"/>
    <x v="10"/>
    <n v="1"/>
    <s v="No, but expect it to be resolved"/>
    <n v="7"/>
    <m/>
  </r>
  <r>
    <n v="9000089"/>
    <n v="1234560"/>
    <d v="2022-08-15T07:14:04"/>
    <n v="15"/>
    <x v="1"/>
    <n v="4"/>
    <s v="No, but expect it to be resolved"/>
    <n v="9"/>
    <s v="Empathetic advisor who said it will come through this time"/>
  </r>
  <r>
    <n v="9000078"/>
    <n v="1234558"/>
    <d v="2022-08-14T18:47:15"/>
    <n v="14"/>
    <x v="13"/>
    <n v="2"/>
    <s v="No, but expect it to be resolved"/>
    <n v="5"/>
    <s v="I called to cancel because im so frustrated but they guaranteed me the refund will come tomorrow. It better"/>
  </r>
  <r>
    <n v="9000070"/>
    <n v="1234505"/>
    <d v="2022-08-10T08:30:31"/>
    <n v="10"/>
    <x v="9"/>
    <n v="3"/>
    <s v="No, but expect it to be resolved"/>
    <n v="8"/>
    <m/>
  </r>
  <r>
    <n v="9000073"/>
    <n v="1234585"/>
    <d v="2022-08-17T08:05:03"/>
    <n v="17"/>
    <x v="9"/>
    <n v="3"/>
    <s v="No, but expect it to be resolved"/>
    <n v="7"/>
    <s v="Like your service, but not your billing issues. Something is wrong"/>
  </r>
  <r>
    <n v="9000013"/>
    <n v="1234579"/>
    <d v="2022-08-16T14:28:57"/>
    <n v="16"/>
    <x v="4"/>
    <n v="5"/>
    <s v="Yes"/>
    <n v="8"/>
    <m/>
  </r>
  <r>
    <n v="9000048"/>
    <n v="1234563"/>
    <d v="2022-08-15T08:17:42"/>
    <n v="15"/>
    <x v="9"/>
    <n v="3"/>
    <s v="Yes"/>
    <n v="8"/>
    <m/>
  </r>
  <r>
    <n v="9000049"/>
    <n v="1234588"/>
    <d v="2022-08-17T10:08:50"/>
    <n v="17"/>
    <x v="2"/>
    <n v="3"/>
    <s v="Yes"/>
    <n v="7"/>
    <s v="Thanks for helping me get the answer"/>
  </r>
  <r>
    <n v="9000021"/>
    <n v="1234635"/>
    <d v="2022-08-22T08:11:29"/>
    <n v="22"/>
    <x v="9"/>
    <n v="3"/>
    <s v="Yes"/>
    <n v="8"/>
    <s v="Why?"/>
  </r>
  <r>
    <n v="9000009"/>
    <n v="1234521"/>
    <d v="2022-08-11T07:06:03"/>
    <n v="11"/>
    <x v="1"/>
    <n v="1"/>
    <s v="No, but expect it to be resolved"/>
    <n v="2"/>
    <m/>
  </r>
  <r>
    <n v="9000081"/>
    <n v="1234592"/>
    <d v="2022-08-17T13:27:40"/>
    <n v="17"/>
    <x v="6"/>
    <n v="3"/>
    <s v="No, but expect it to be resolved"/>
    <n v="8"/>
    <s v="I had to contact twice"/>
  </r>
  <r>
    <n v="9000093"/>
    <n v="1234508"/>
    <d v="2022-08-14T13:03:23"/>
    <n v="14"/>
    <x v="6"/>
    <n v="1"/>
    <s v="No, but expect it to be resolved"/>
    <n v="7"/>
    <s v="Does anyone work there?"/>
  </r>
  <r>
    <n v="9000032"/>
    <n v="1234537"/>
    <d v="2022-08-20T15:48:37"/>
    <n v="20"/>
    <x v="0"/>
    <n v="1"/>
    <s v="No, but expect it to be resolved"/>
    <n v="1"/>
    <s v="What is going on"/>
  </r>
  <r>
    <n v="9000020"/>
    <n v="1234641"/>
    <d v="2022-08-22T17:44:22"/>
    <n v="22"/>
    <x v="11"/>
    <n v="1"/>
    <s v="No, but expect it to be resolved"/>
    <n v="7"/>
    <m/>
  </r>
  <r>
    <n v="9000031"/>
    <n v="1234630"/>
    <d v="2022-08-21T14:57:44"/>
    <n v="21"/>
    <x v="4"/>
    <n v="1"/>
    <s v="No, but expect it to be resolved"/>
    <n v="0"/>
    <s v="too many bad words to say about this whole thing"/>
  </r>
  <r>
    <n v="9000088"/>
    <n v="1234509"/>
    <d v="2022-08-10T13:03:23"/>
    <n v="10"/>
    <x v="6"/>
    <n v="3"/>
    <s v="No, but expect it to be resolved"/>
    <n v="9"/>
    <s v="Pleasantly surprised, wasn’t expecting a refund"/>
  </r>
  <r>
    <n v="9000082"/>
    <n v="1234540"/>
    <d v="2022-08-12T18:20:37"/>
    <n v="12"/>
    <x v="13"/>
    <n v="5"/>
    <s v="No, but expect it to be resolved"/>
    <n v="8"/>
    <s v="advisor refunded my account and answered my question"/>
  </r>
  <r>
    <n v="9000076"/>
    <n v="1234543"/>
    <d v="2022-08-13T08:46:33"/>
    <n v="13"/>
    <x v="9"/>
    <n v="3"/>
    <s v="No, but expect it to be resolved"/>
    <n v="8"/>
    <m/>
  </r>
  <r>
    <n v="9000076"/>
    <n v="1234633"/>
    <d v="2022-08-22T07:40:44"/>
    <n v="22"/>
    <x v="1"/>
    <n v="4"/>
    <s v="No, but expect it to be resolved"/>
    <n v="7"/>
    <s v="should be resolved this time"/>
  </r>
  <r>
    <n v="9000007"/>
    <n v="1234511"/>
    <d v="2022-08-10T13:36:20"/>
    <n v="10"/>
    <x v="6"/>
    <n v="1"/>
    <s v="No, but expect it to be resolved"/>
    <n v="7"/>
    <m/>
  </r>
  <r>
    <n v="9000092"/>
    <n v="1234567"/>
    <d v="2022-08-13T17:22:02"/>
    <n v="13"/>
    <x v="11"/>
    <n v="1"/>
    <s v="No, but expect it to be resolved"/>
    <n v="7"/>
    <s v="too long"/>
  </r>
  <r>
    <n v="9000018"/>
    <n v="1234603"/>
    <d v="2022-08-18T12:49:27"/>
    <n v="18"/>
    <x v="3"/>
    <n v="1"/>
    <s v="No, but expect it to be resolved"/>
    <n v="7"/>
    <m/>
  </r>
  <r>
    <n v="9000077"/>
    <n v="1234548"/>
    <d v="2022-08-13T17:41:27"/>
    <n v="13"/>
    <x v="11"/>
    <n v="4"/>
    <s v="No, but expect it to be resolved"/>
    <n v="8"/>
    <s v="I was charged more money this month for no reason. Things are tight. I'm on a fixed income. I cant have these random charges."/>
  </r>
  <r>
    <n v="9000085"/>
    <n v="1234536"/>
    <d v="2022-08-12T15:09:56"/>
    <n v="12"/>
    <x v="0"/>
    <n v="2"/>
    <s v="No, but expect it to be resolved"/>
    <n v="9"/>
    <s v="Advisor was clueless"/>
  </r>
  <r>
    <n v="9000007"/>
    <n v="1234512"/>
    <d v="2022-08-10T13:53:20"/>
    <n v="10"/>
    <x v="6"/>
    <n v="3"/>
    <s v="Yes"/>
    <n v="9"/>
    <s v="Shouldn't I be able to add a new device on the app?"/>
  </r>
  <r>
    <n v="9000019"/>
    <n v="1234613"/>
    <d v="2022-08-19T21:23:54"/>
    <n v="19"/>
    <x v="14"/>
    <n v="3"/>
    <s v="Yes"/>
    <n v="10"/>
    <s v="second advisor was more helpful. First advisor not helpful"/>
  </r>
  <r>
    <n v="9000024"/>
    <n v="1234615"/>
    <d v="2022-08-20T09:25:19"/>
    <n v="20"/>
    <x v="7"/>
    <n v="1"/>
    <s v="No, but expect it to be resolved"/>
    <n v="7"/>
    <m/>
  </r>
  <r>
    <n v="9000006"/>
    <n v="1234515"/>
    <d v="2022-08-10T16:23:12"/>
    <n v="10"/>
    <x v="12"/>
    <n v="1"/>
    <s v="No, but expect it to be resolved"/>
    <n v="7"/>
    <m/>
  </r>
  <r>
    <n v="9000092"/>
    <n v="1234518"/>
    <d v="2022-08-17T15:34:58"/>
    <n v="17"/>
    <x v="0"/>
    <n v="3"/>
    <s v="Yes"/>
    <n v="9"/>
    <s v="Much better, thanks"/>
  </r>
  <r>
    <n v="9000015"/>
    <n v="1234598"/>
    <d v="2022-08-17T19:21:22"/>
    <n v="17"/>
    <x v="10"/>
    <n v="3"/>
    <s v="Yes"/>
    <n v="10"/>
    <m/>
  </r>
  <r>
    <n v="9000079"/>
    <n v="1234606"/>
    <d v="2022-08-18T19:29:22"/>
    <n v="18"/>
    <x v="10"/>
    <n v="2"/>
    <s v="No, but expect it to be resolved"/>
    <n v="8"/>
    <m/>
  </r>
  <r>
    <n v="9000091"/>
    <n v="1234554"/>
    <d v="2022-08-14T14:30:54"/>
    <n v="14"/>
    <x v="4"/>
    <n v="3"/>
    <s v="No"/>
    <n v="8"/>
    <s v="I still don't understand what's up with my bill, but at least I got connected faster"/>
  </r>
  <r>
    <n v="9000051"/>
    <n v="1234619"/>
    <d v="2022-08-20T16:28:56"/>
    <n v="20"/>
    <x v="12"/>
    <n v="3"/>
    <s v="Yes"/>
    <n v="4"/>
    <s v="I added an extra line to my plan online and it was a super easy process, but I couldn’t find any additional information when I looked at your FAQs about what plan benefits are"/>
  </r>
  <r>
    <n v="9000095"/>
    <n v="1234553"/>
    <d v="2022-08-14T07:40:55"/>
    <n v="14"/>
    <x v="1"/>
    <n v="5"/>
    <s v="Yes"/>
    <n v="8"/>
    <m/>
  </r>
  <r>
    <n v="9000067"/>
    <n v="1234580"/>
    <d v="2022-08-16T16:21:17"/>
    <n v="16"/>
    <x v="12"/>
    <n v="5"/>
    <s v="Yes"/>
    <n v="10"/>
    <s v="super helpful"/>
  </r>
  <r>
    <n v="9000029"/>
    <n v="1234632"/>
    <d v="2022-08-21T17:19:30"/>
    <n v="21"/>
    <x v="11"/>
    <n v="1"/>
    <s v="Yes"/>
    <n v="8"/>
    <s v="watch the clock"/>
  </r>
  <r>
    <n v="9000044"/>
    <n v="1234551"/>
    <d v="2022-08-13T19:56:03"/>
    <n v="13"/>
    <x v="10"/>
    <n v="4"/>
    <s v="Yes"/>
    <n v="4"/>
    <s v="Ridiculous! My payment kept getting rejected."/>
  </r>
  <r>
    <n v="9000033"/>
    <n v="1234533"/>
    <d v="2022-08-12T14:05:36"/>
    <n v="12"/>
    <x v="4"/>
    <n v="4"/>
    <s v="Yes"/>
    <n v="6"/>
    <s v="Why is it so hard?"/>
  </r>
  <r>
    <n v="9000063"/>
    <n v="1234575"/>
    <d v="2022-08-15T20:55:06"/>
    <n v="15"/>
    <x v="5"/>
    <n v="5"/>
    <s v="Yes"/>
    <n v="10"/>
    <s v="Thanks"/>
  </r>
  <r>
    <n v="9000030"/>
    <n v="1234561"/>
    <d v="2022-08-15T07:38:00"/>
    <n v="15"/>
    <x v="1"/>
    <n v="5"/>
    <s v="Yes"/>
    <n v="10"/>
    <s v="Thanks for the help!"/>
  </r>
  <r>
    <n v="9000062"/>
    <n v="1234640"/>
    <d v="2022-08-22T14:29:58"/>
    <n v="22"/>
    <x v="4"/>
    <n v="5"/>
    <s v="Yes"/>
    <n v="10"/>
    <s v="next time I'll do this myself so I don't have to talk to anyone"/>
  </r>
  <r>
    <n v="9000034"/>
    <n v="1234506"/>
    <d v="2022-08-10T11:30:16"/>
    <n v="10"/>
    <x v="8"/>
    <n v="5"/>
    <s v="Yes"/>
    <n v="8"/>
    <m/>
  </r>
  <r>
    <n v="9000038"/>
    <n v="1234610"/>
    <d v="2022-08-19T14:36:01"/>
    <n v="19"/>
    <x v="4"/>
    <n v="5"/>
    <s v="Yes"/>
    <n v="8"/>
    <s v="advisor was helpful, but prefer to not talk to anyone"/>
  </r>
  <r>
    <n v="9000052"/>
    <n v="1234624"/>
    <d v="2022-08-20T18:35:48"/>
    <n v="20"/>
    <x v="13"/>
    <n v="3"/>
    <s v="Yes"/>
    <n v="3"/>
    <s v="TelCo. Is taking a nose dive. "/>
  </r>
  <r>
    <n v="9000040"/>
    <n v="1234625"/>
    <d v="2022-08-20T19:24:14"/>
    <n v="20"/>
    <x v="10"/>
    <n v="5"/>
    <s v="Yes"/>
    <n v="1"/>
    <s v="system is ineffective. the advisor I spoke with was quick and efficient. but annoyed TelCo can't get their technology to function."/>
  </r>
  <r>
    <n v="9000039"/>
    <n v="1234514"/>
    <d v="2022-08-10T15:30:47"/>
    <n v="10"/>
    <x v="0"/>
    <n v="5"/>
    <s v="Yes"/>
    <n v="8"/>
    <s v="App is awful"/>
  </r>
  <r>
    <n v="9000059"/>
    <n v="1234573"/>
    <d v="2022-08-15T19:31:40"/>
    <n v="15"/>
    <x v="10"/>
    <n v="2"/>
    <s v="No"/>
    <n v="4"/>
    <s v="your FAQs were worthless so I called and I still didn't get my answer. Annoying."/>
  </r>
  <r>
    <n v="9000043"/>
    <n v="1234620"/>
    <d v="2022-08-20T16:36:37"/>
    <n v="20"/>
    <x v="12"/>
    <n v="5"/>
    <s v="Yes"/>
    <n v="8"/>
    <s v="Chat advisor helped me with my payment"/>
  </r>
  <r>
    <n v="9000041"/>
    <n v="1234570"/>
    <d v="2022-08-15T16:38:12"/>
    <n v="15"/>
    <x v="12"/>
    <n v="5"/>
    <s v="Yes"/>
    <n v="8"/>
    <s v="all of the sudden I'm talking to an advisor"/>
  </r>
  <r>
    <n v="9000028"/>
    <n v="1234617"/>
    <d v="2022-08-20T11:35:26"/>
    <n v="20"/>
    <x v="8"/>
    <n v="1"/>
    <s v="Yes"/>
    <n v="8"/>
    <s v="hold was never ending"/>
  </r>
  <r>
    <n v="9000025"/>
    <n v="1234626"/>
    <d v="2022-08-20T20:03:48"/>
    <n v="20"/>
    <x v="5"/>
    <n v="1"/>
    <s v="Yes"/>
    <n v="8"/>
    <s v="advisor didn’t listen well. Seems easy enough"/>
  </r>
  <r>
    <n v="9000036"/>
    <n v="1234602"/>
    <d v="2022-08-18T12:31:08"/>
    <n v="18"/>
    <x v="3"/>
    <n v="4"/>
    <s v="Yes"/>
    <n v="8"/>
    <s v="ran into an issue but you helped"/>
  </r>
  <r>
    <n v="9000035"/>
    <n v="1234599"/>
    <d v="2022-08-18T12:04:14"/>
    <n v="18"/>
    <x v="3"/>
    <n v="5"/>
    <s v="Yes"/>
    <n v="4"/>
    <s v="great advisor bad TelCo. get your stuff together."/>
  </r>
  <r>
    <n v="9000058"/>
    <n v="1234587"/>
    <d v="2022-08-17T10:04:42"/>
    <n v="17"/>
    <x v="2"/>
    <n v="2"/>
    <s v="Yes"/>
    <n v="3"/>
    <s v="Improve everything"/>
  </r>
  <r>
    <n v="9000057"/>
    <n v="1234564"/>
    <d v="2022-08-15T08:21:21"/>
    <n v="15"/>
    <x v="9"/>
    <n v="5"/>
    <s v="Yes"/>
    <n v="8"/>
    <m/>
  </r>
  <r>
    <n v="9000069"/>
    <n v="1234532"/>
    <d v="2022-08-12T13:50:09"/>
    <n v="12"/>
    <x v="6"/>
    <n v="2"/>
    <s v="Yes"/>
    <n v="1"/>
    <s v="I don't want to have to contact you for everything"/>
  </r>
  <r>
    <n v="9000002"/>
    <n v="1234523"/>
    <d v="2022-08-11T08:06:31"/>
    <n v="11"/>
    <x v="9"/>
    <n v="5"/>
    <s v="Yes"/>
    <n v="8"/>
    <s v="My plan costed too much but the advisor worked with me and found a cheaper plan."/>
  </r>
  <r>
    <n v="9000068"/>
    <n v="1234562"/>
    <d v="2022-08-15T07:49:00"/>
    <n v="15"/>
    <x v="1"/>
    <n v="2"/>
    <s v="No"/>
    <n v="3"/>
    <s v="One thing after another. sort it out!!!"/>
  </r>
  <r>
    <n v="9000066"/>
    <n v="1234583"/>
    <d v="2022-08-16T20:28:25"/>
    <n v="16"/>
    <x v="5"/>
    <n v="5"/>
    <s v="Yes"/>
    <n v="10"/>
    <s v="thanks for guiding me on how to do this myself"/>
  </r>
  <r>
    <n v="9000064"/>
    <n v="1234520"/>
    <d v="2022-08-10T19:08:29"/>
    <n v="10"/>
    <x v="10"/>
    <n v="5"/>
    <s v="Yes"/>
    <n v="10"/>
    <s v="Now I know"/>
  </r>
  <r>
    <n v="9000045"/>
    <n v="1234502"/>
    <d v="2022-08-10T07:27:31"/>
    <n v="10"/>
    <x v="1"/>
    <n v="5"/>
    <s v="Yes"/>
    <n v="5"/>
    <s v="I got caught in a loop for you to take my money. Maybe it's time to look for other phone company options."/>
  </r>
  <r>
    <n v="9000050"/>
    <n v="1234622"/>
    <d v="2022-08-20T18:23:48"/>
    <n v="20"/>
    <x v="13"/>
    <n v="3"/>
    <s v="Yes"/>
    <n v="1"/>
    <s v="I couldn't find my answer anywhere"/>
  </r>
  <r>
    <n v="9000047"/>
    <n v="1234526"/>
    <d v="2022-08-11T13:35:00"/>
    <n v="11"/>
    <x v="6"/>
    <n v="5"/>
    <s v="Yes"/>
    <n v="4"/>
    <s v="fix the issue"/>
  </r>
  <r>
    <n v="9000003"/>
    <n v="1234507"/>
    <d v="2022-08-10T11:58:32"/>
    <n v="10"/>
    <x v="8"/>
    <n v="5"/>
    <s v="Yes"/>
    <n v="8"/>
    <s v="I was fed up but Accommodating advisor who helped me understand my bill"/>
  </r>
  <r>
    <n v="9000004"/>
    <n v="1234600"/>
    <d v="2022-08-18T12:12:37"/>
    <n v="18"/>
    <x v="3"/>
    <n v="5"/>
    <s v="Yes"/>
    <n v="0"/>
    <s v="Finished with TelCo Inc. the advisor was great, gave me no issues cancelling my service."/>
  </r>
  <r>
    <n v="9000060"/>
    <n v="1234525"/>
    <d v="2022-08-11T12:04:48"/>
    <n v="11"/>
    <x v="3"/>
    <n v="3"/>
    <s v="Yes"/>
    <n v="8"/>
    <m/>
  </r>
  <r>
    <n v="9000065"/>
    <n v="1234586"/>
    <d v="2022-08-17T08:36:17"/>
    <n v="17"/>
    <x v="9"/>
    <n v="5"/>
    <s v="Yes"/>
    <n v="10"/>
    <s v="Thanks for showing me how to do this on the web!"/>
  </r>
  <r>
    <n v="9000026"/>
    <n v="1234623"/>
    <d v="2022-08-20T18:26:30"/>
    <n v="20"/>
    <x v="13"/>
    <n v="1"/>
    <s v="Yes"/>
    <n v="8"/>
    <m/>
  </r>
  <r>
    <n v="9000042"/>
    <n v="1234550"/>
    <d v="2022-08-13T19:42:52"/>
    <n v="13"/>
    <x v="10"/>
    <n v="4"/>
    <s v="Yes"/>
    <n v="5"/>
    <s v="Did my payment go through twice? I tried through the IVR and the advisor."/>
  </r>
  <r>
    <n v="9000053"/>
    <n v="1234629"/>
    <d v="2022-08-21T13:52:31"/>
    <n v="21"/>
    <x v="6"/>
    <n v="2"/>
    <s v="Yes"/>
    <n v="3"/>
    <s v="I couldn't find where to go."/>
  </r>
  <r>
    <n v="9000046"/>
    <n v="1234595"/>
    <d v="2022-08-17T17:17:16"/>
    <n v="17"/>
    <x v="11"/>
    <n v="5"/>
    <s v="Yes"/>
    <n v="5"/>
    <s v=" it's 2022…"/>
  </r>
  <r>
    <n v="9000037"/>
    <n v="1234642"/>
    <d v="2022-08-22T17:59:46"/>
    <n v="22"/>
    <x v="11"/>
    <n v="5"/>
    <s v="Yes"/>
    <n v="1"/>
    <s v="Getting tired of contacting TelCo. for everything I need to do. The advisor handled my exasperation well."/>
  </r>
  <r>
    <n v="9000027"/>
    <n v="1234631"/>
    <d v="2022-08-21T16:26:17"/>
    <n v="21"/>
    <x v="12"/>
    <n v="1"/>
    <s v="Yes"/>
    <n v="8"/>
    <s v="my time is valuable and I should be able to get through straight aw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n v="1234513"/>
    <d v="2022-08-10T15:00:11"/>
    <n v="10"/>
    <n v="15"/>
    <n v="5"/>
    <s v="No, but expect it to be resolved"/>
    <n v="10"/>
    <s v="Thank you!!"/>
  </r>
  <r>
    <x v="1"/>
    <n v="1234504"/>
    <d v="2022-08-10T07:42:41"/>
    <n v="10"/>
    <n v="7"/>
    <n v="5"/>
    <s v="Yes"/>
    <n v="10"/>
    <m/>
  </r>
  <r>
    <x v="2"/>
    <n v="1234627"/>
    <d v="2022-08-21T07:14:56"/>
    <n v="21"/>
    <n v="7"/>
    <n v="3"/>
    <s v="Yes"/>
    <n v="7"/>
    <m/>
  </r>
  <r>
    <x v="3"/>
    <n v="1234637"/>
    <d v="2022-08-22T10:03:15"/>
    <n v="22"/>
    <n v="10"/>
    <n v="1"/>
    <s v="No, but expect it to be resolved"/>
    <n v="2"/>
    <m/>
  </r>
  <r>
    <x v="4"/>
    <n v="1234528"/>
    <d v="2022-08-16T12:10:40"/>
    <n v="16"/>
    <n v="12"/>
    <n v="3"/>
    <s v="Yes"/>
    <n v="8"/>
    <m/>
  </r>
  <r>
    <x v="5"/>
    <n v="1234577"/>
    <d v="2022-08-16T12:57:18"/>
    <n v="16"/>
    <n v="12"/>
    <n v="3"/>
    <s v="No, but expect it to be resolved"/>
    <n v="9"/>
    <s v="Had questions about overages and my balance"/>
  </r>
  <r>
    <x v="6"/>
    <n v="1234529"/>
    <d v="2022-08-11T14:08:46"/>
    <n v="11"/>
    <n v="14"/>
    <n v="3"/>
    <s v="Yes"/>
    <n v="9"/>
    <m/>
  </r>
  <r>
    <x v="7"/>
    <n v="1234612"/>
    <d v="2022-08-19T20:56:44"/>
    <n v="19"/>
    <n v="20"/>
    <n v="1"/>
    <s v="No, but expect it to be resolved"/>
    <n v="1"/>
    <m/>
  </r>
  <r>
    <x v="8"/>
    <n v="1234569"/>
    <d v="2022-08-15T15:58:39"/>
    <n v="15"/>
    <n v="15"/>
    <n v="3"/>
    <s v="No, but expect it to be resolved"/>
    <n v="8"/>
    <s v="thanks for answering my questions"/>
  </r>
  <r>
    <x v="9"/>
    <n v="1234510"/>
    <d v="2022-08-10T13:08:11"/>
    <n v="10"/>
    <n v="13"/>
    <n v="3"/>
    <s v="No, but expect it to be resolved"/>
    <n v="10"/>
    <s v="Thanks for refunding my account"/>
  </r>
  <r>
    <x v="10"/>
    <n v="1234524"/>
    <d v="2022-08-13T09:19:55"/>
    <n v="13"/>
    <n v="9"/>
    <n v="1"/>
    <s v="No, but expect it to be resolved"/>
    <n v="2"/>
    <s v="Calling back"/>
  </r>
  <r>
    <x v="11"/>
    <n v="1234636"/>
    <d v="2022-08-22T09:27:35"/>
    <n v="22"/>
    <n v="9"/>
    <n v="3"/>
    <s v="Yes"/>
    <n v="8"/>
    <m/>
  </r>
  <r>
    <x v="12"/>
    <n v="1234591"/>
    <d v="2022-08-17T11:18:37"/>
    <n v="17"/>
    <n v="11"/>
    <n v="4"/>
    <s v="No, but expect it to be resolved"/>
    <n v="7"/>
    <s v="thanks"/>
  </r>
  <r>
    <x v="13"/>
    <n v="1234574"/>
    <d v="2022-08-15T20:00:05"/>
    <n v="15"/>
    <n v="20"/>
    <n v="2"/>
    <s v="No, but expect it to be resolved"/>
    <n v="4"/>
    <s v="I cant wait much longer, but they promised it will be soon. We'll see…"/>
  </r>
  <r>
    <x v="14"/>
    <n v="1234639"/>
    <d v="2022-08-22T12:38:12"/>
    <n v="22"/>
    <n v="12"/>
    <n v="2"/>
    <s v="No, but expect it to be resolved"/>
    <n v="7"/>
    <s v=" They don’t seem to know why this is happening "/>
  </r>
  <r>
    <x v="15"/>
    <n v="1234589"/>
    <d v="2022-08-17T10:35:32"/>
    <n v="17"/>
    <n v="10"/>
    <n v="1"/>
    <s v="No, but expect it to be resolved"/>
    <n v="1"/>
    <m/>
  </r>
  <r>
    <x v="16"/>
    <n v="1234628"/>
    <d v="2022-08-21T08:15:07"/>
    <n v="21"/>
    <n v="8"/>
    <n v="3"/>
    <s v="Yes"/>
    <n v="7"/>
    <s v="got connected on my 2nd try and got  my new device. Thanks"/>
  </r>
  <r>
    <x v="17"/>
    <n v="1234522"/>
    <d v="2022-08-11T07:30:03"/>
    <n v="11"/>
    <n v="7"/>
    <n v="3"/>
    <s v="Yes"/>
    <n v="8"/>
    <s v="Thanks for helping"/>
  </r>
  <r>
    <x v="15"/>
    <n v="1234590"/>
    <d v="2022-08-17T10:55:32"/>
    <n v="17"/>
    <n v="10"/>
    <n v="3"/>
    <s v="Yes"/>
    <n v="10"/>
    <s v="Let your advisors help people"/>
  </r>
  <r>
    <x v="18"/>
    <n v="1234541"/>
    <d v="2022-08-12T19:34:07"/>
    <n v="12"/>
    <n v="19"/>
    <n v="2"/>
    <s v="No, but expect it to be resolved"/>
    <n v="8"/>
    <s v="Annoyed. When I signed up they said my bill wouldn’t fluctuate. I hate having to talk on the phone when I shouldn’t need to."/>
  </r>
  <r>
    <x v="19"/>
    <n v="1234576"/>
    <d v="2022-08-16T07:15:22"/>
    <n v="16"/>
    <n v="7"/>
    <n v="2"/>
    <s v="No, but expect it to be resolved"/>
    <n v="9"/>
    <s v="Advisor was rude and didn’t understand what happened. Hoping it all works out"/>
  </r>
  <r>
    <x v="20"/>
    <n v="1234517"/>
    <d v="2022-08-10T17:22:02"/>
    <n v="10"/>
    <n v="17"/>
    <n v="3"/>
    <s v="No, but expect it to be resolved"/>
    <n v="10"/>
    <s v="Just had a question about my bill and it turns out im actually getting money back"/>
  </r>
  <r>
    <x v="21"/>
    <n v="1234572"/>
    <d v="2022-08-15T19:21:18"/>
    <n v="15"/>
    <n v="19"/>
    <n v="3"/>
    <s v="Yes"/>
    <n v="7"/>
    <s v="This seems like it should have been eaier to do on my own"/>
  </r>
  <r>
    <x v="22"/>
    <n v="1234544"/>
    <d v="2022-08-13T08:47:24"/>
    <n v="13"/>
    <n v="8"/>
    <n v="4"/>
    <s v="No, but expect it to be resolved"/>
    <n v="8"/>
    <m/>
  </r>
  <r>
    <x v="23"/>
    <n v="1234604"/>
    <d v="2022-08-18T13:06:55"/>
    <n v="18"/>
    <n v="13"/>
    <n v="3"/>
    <s v="Yes"/>
    <n v="8"/>
    <s v="Don't all advisors use the same tools? If so, why did I have to be transferred?"/>
  </r>
  <r>
    <x v="24"/>
    <n v="1234546"/>
    <d v="2022-08-13T15:15:38"/>
    <n v="13"/>
    <n v="15"/>
    <n v="1"/>
    <s v="No, but expect it to be resolved"/>
    <n v="7"/>
    <s v="Do you have any chat advisors working on the weekend, got tired of waiting and will contact you again later"/>
  </r>
  <r>
    <x v="25"/>
    <n v="1234594"/>
    <d v="2022-08-17T16:16:50"/>
    <n v="17"/>
    <n v="16"/>
    <n v="5"/>
    <s v="Yes"/>
    <n v="9"/>
    <s v="Fixed, thanks"/>
  </r>
  <r>
    <x v="26"/>
    <n v="1234611"/>
    <d v="2022-08-19T20:09:40"/>
    <n v="19"/>
    <n v="20"/>
    <n v="3"/>
    <s v="No, but expect it to be resolved"/>
    <n v="5"/>
    <s v="Not sure what is happening but I've waited awhile"/>
  </r>
  <r>
    <x v="27"/>
    <n v="1234618"/>
    <d v="2022-08-18T15:05:26"/>
    <n v="18"/>
    <n v="15"/>
    <n v="2"/>
    <s v="No, but expect it to be resolved"/>
    <n v="6"/>
    <s v="disappointed the advisor took so long to understand my billing issue and this is the second time I had to call because the first didn’t work"/>
  </r>
  <r>
    <x v="14"/>
    <n v="1234621"/>
    <d v="2022-08-20T17:54:32"/>
    <n v="20"/>
    <n v="17"/>
    <n v="4"/>
    <s v="No, but expect it to be resolved"/>
    <n v="8"/>
    <m/>
  </r>
  <r>
    <x v="1"/>
    <n v="1234503"/>
    <d v="2022-08-10T07:37:41"/>
    <n v="10"/>
    <n v="7"/>
    <n v="1"/>
    <s v="No, but expect it to be resolved"/>
    <n v="7"/>
    <m/>
  </r>
  <r>
    <x v="6"/>
    <n v="1234527"/>
    <d v="2022-08-11T13:50:46"/>
    <n v="11"/>
    <n v="13"/>
    <n v="1"/>
    <s v="No, but expect it to be resolved"/>
    <n v="1"/>
    <m/>
  </r>
  <r>
    <x v="28"/>
    <n v="1234534"/>
    <d v="2022-08-12T14:26:00"/>
    <n v="12"/>
    <n v="14"/>
    <n v="4"/>
    <s v="No, but expect it to be resolved"/>
    <n v="7"/>
    <m/>
  </r>
  <r>
    <x v="21"/>
    <n v="1234571"/>
    <d v="2022-08-15T18:55:06"/>
    <n v="15"/>
    <n v="18"/>
    <n v="1"/>
    <s v="No, but expect it to be resolved"/>
    <n v="7"/>
    <m/>
  </r>
  <r>
    <x v="29"/>
    <n v="1234596"/>
    <d v="2022-08-17T17:40:39"/>
    <n v="17"/>
    <n v="17"/>
    <n v="3"/>
    <s v="Yes"/>
    <n v="8"/>
    <m/>
  </r>
  <r>
    <x v="8"/>
    <n v="1234608"/>
    <d v="2022-08-19T10:21:21"/>
    <n v="19"/>
    <n v="10"/>
    <n v="4"/>
    <s v="No, but expect it to be resolved"/>
    <n v="7"/>
    <s v="advisor was great, systems are broken"/>
  </r>
  <r>
    <x v="30"/>
    <n v="1234539"/>
    <d v="2022-08-12T17:31:06"/>
    <n v="12"/>
    <n v="17"/>
    <n v="2"/>
    <s v="Yes"/>
    <n v="8"/>
    <s v="I hate talking to call centers"/>
  </r>
  <r>
    <x v="19"/>
    <n v="1234501"/>
    <d v="2022-08-10T07:15:48"/>
    <n v="10"/>
    <n v="7"/>
    <n v="5"/>
    <s v="No, but expect it to be resolved"/>
    <n v="10"/>
    <s v="Understood my issue and refunded my account"/>
  </r>
  <r>
    <x v="2"/>
    <n v="1234542"/>
    <d v="2022-08-13T07:31:49"/>
    <n v="13"/>
    <n v="7"/>
    <n v="1"/>
    <s v="No, but expect it to be resolved"/>
    <n v="7"/>
    <m/>
  </r>
  <r>
    <x v="31"/>
    <n v="1234545"/>
    <d v="2022-08-13T10:54:45"/>
    <n v="13"/>
    <n v="10"/>
    <n v="1"/>
    <s v="No, but expect it to be resolved"/>
    <n v="1"/>
    <s v="DONE."/>
  </r>
  <r>
    <x v="32"/>
    <n v="1234597"/>
    <d v="2022-08-17T19:04:20"/>
    <n v="17"/>
    <n v="19"/>
    <n v="1"/>
    <s v="No, but expect it to be resolved"/>
    <n v="7"/>
    <m/>
  </r>
  <r>
    <x v="31"/>
    <n v="1234531"/>
    <d v="2022-08-15T11:54:22"/>
    <n v="15"/>
    <n v="11"/>
    <n v="1"/>
    <s v="Yes"/>
    <n v="2"/>
    <s v="bad service and awful app is the cause of me leaving"/>
  </r>
  <r>
    <x v="33"/>
    <n v="1234549"/>
    <d v="2022-08-13T19:37:55"/>
    <n v="13"/>
    <n v="19"/>
    <n v="4"/>
    <s v="No, but expect it to be resolved"/>
    <n v="7"/>
    <s v="Hoping I get the money back soon but I wasn’t expecting it in the first place."/>
  </r>
  <r>
    <x v="34"/>
    <n v="1234607"/>
    <d v="2022-08-18T19:33:11"/>
    <n v="18"/>
    <n v="19"/>
    <n v="3"/>
    <s v="Yes"/>
    <n v="8"/>
    <s v="Every advisor should be able to do everything in my opinion"/>
  </r>
  <r>
    <x v="22"/>
    <n v="1234601"/>
    <d v="2022-08-18T12:21:21"/>
    <n v="18"/>
    <n v="12"/>
    <n v="3"/>
    <s v="No, but expect it to be resolved"/>
    <n v="6"/>
    <s v="Had to repeat myself"/>
  </r>
  <r>
    <x v="20"/>
    <n v="1234530"/>
    <d v="2022-08-11T14:44:05"/>
    <n v="11"/>
    <n v="14"/>
    <n v="2"/>
    <s v="No, but expect it to be resolved"/>
    <n v="8"/>
    <s v="Had to go through the whole process again and this advisor didn’t believe me"/>
  </r>
  <r>
    <x v="35"/>
    <n v="1234556"/>
    <d v="2022-08-21T15:40:04"/>
    <n v="21"/>
    <n v="15"/>
    <n v="2"/>
    <s v="Yes"/>
    <n v="8"/>
    <m/>
  </r>
  <r>
    <x v="36"/>
    <n v="1234555"/>
    <d v="2022-08-14T14:50:41"/>
    <n v="14"/>
    <n v="14"/>
    <n v="1"/>
    <s v="No, but expect it to be resolved"/>
    <n v="7"/>
    <m/>
  </r>
  <r>
    <x v="37"/>
    <n v="1234634"/>
    <d v="2022-08-22T07:57:25"/>
    <n v="22"/>
    <n v="7"/>
    <n v="1"/>
    <s v="No, but expect it to be resolved"/>
    <n v="7"/>
    <m/>
  </r>
  <r>
    <x v="29"/>
    <n v="1234557"/>
    <d v="2022-08-14T18:37:12"/>
    <n v="14"/>
    <n v="18"/>
    <n v="1"/>
    <s v="No, but expect it to be resolved"/>
    <n v="2"/>
    <s v="I'm losing faith in your company"/>
  </r>
  <r>
    <x v="38"/>
    <n v="1234582"/>
    <d v="2022-08-16T20:16:49"/>
    <n v="16"/>
    <n v="20"/>
    <n v="3"/>
    <s v="No, but expect it to be resolved"/>
    <n v="7"/>
    <s v="There has to be a system glitch"/>
  </r>
  <r>
    <x v="39"/>
    <n v="1234565"/>
    <d v="2022-08-15T08:27:48"/>
    <n v="15"/>
    <n v="8"/>
    <n v="1"/>
    <s v="No, but expect it to be resolved"/>
    <n v="7"/>
    <m/>
  </r>
  <r>
    <x v="26"/>
    <n v="1234535"/>
    <d v="2022-08-12T14:41:59"/>
    <n v="12"/>
    <n v="14"/>
    <n v="4"/>
    <s v="No, but expect it to be resolved"/>
    <n v="8"/>
    <s v="I was concerned with how much my bill was this month but they helped quickly and told me it would be correct in a week. I hope they're right."/>
  </r>
  <r>
    <x v="40"/>
    <n v="1234547"/>
    <d v="2022-08-13T17:04:31"/>
    <n v="13"/>
    <n v="17"/>
    <n v="3"/>
    <s v="No, but expect it to be resolved"/>
    <n v="8"/>
    <m/>
  </r>
  <r>
    <x v="28"/>
    <n v="1234519"/>
    <d v="2022-08-10T18:57:07"/>
    <n v="10"/>
    <n v="18"/>
    <n v="5"/>
    <s v="No, but expect it to be resolved"/>
    <n v="10"/>
    <m/>
  </r>
  <r>
    <x v="25"/>
    <n v="1234593"/>
    <d v="2022-08-17T16:01:50"/>
    <n v="17"/>
    <n v="16"/>
    <n v="1"/>
    <s v="No, but expect it to be resolved"/>
    <n v="2"/>
    <m/>
  </r>
  <r>
    <x v="41"/>
    <n v="1234559"/>
    <d v="2022-08-14T07:14:04"/>
    <n v="14"/>
    <n v="7"/>
    <n v="1"/>
    <s v="No, but expect it to be resolved"/>
    <n v="5"/>
    <s v="I have better things to do with my time."/>
  </r>
  <r>
    <x v="42"/>
    <n v="1234581"/>
    <d v="2022-08-16T17:24:35"/>
    <n v="16"/>
    <n v="17"/>
    <n v="3"/>
    <s v="Yes"/>
    <n v="8"/>
    <m/>
  </r>
  <r>
    <x v="43"/>
    <n v="1234516"/>
    <d v="2022-08-10T16:54:12"/>
    <n v="10"/>
    <n v="16"/>
    <n v="2"/>
    <s v="Yes"/>
    <n v="8"/>
    <m/>
  </r>
  <r>
    <x v="3"/>
    <n v="1234638"/>
    <d v="2022-08-22T10:15:48"/>
    <n v="22"/>
    <n v="10"/>
    <n v="4"/>
    <s v="Yes"/>
    <n v="8"/>
    <s v="This person clearly knew what they were doing, thanks! Still don't understand why the first advisor said they couldn't help me or the system stopped me."/>
  </r>
  <r>
    <x v="4"/>
    <n v="1234614"/>
    <d v="2022-08-13T14:01:18"/>
    <n v="13"/>
    <n v="14"/>
    <n v="1"/>
    <s v="No, but expect it to be resolved"/>
    <n v="7"/>
    <s v="what takes so long to get through?"/>
  </r>
  <r>
    <x v="44"/>
    <n v="1234616"/>
    <d v="2022-08-20T09:40:39"/>
    <n v="20"/>
    <n v="9"/>
    <n v="2"/>
    <s v="Yes"/>
    <n v="3"/>
    <m/>
  </r>
  <r>
    <x v="45"/>
    <n v="1234643"/>
    <d v="2022-08-22T18:09:37"/>
    <n v="22"/>
    <n v="18"/>
    <n v="3"/>
    <s v="Yes"/>
    <n v="8"/>
    <s v="advisor said they couldn't help and I was transferred."/>
  </r>
  <r>
    <x v="39"/>
    <n v="1234566"/>
    <d v="2022-08-15T08:49:02"/>
    <n v="15"/>
    <n v="8"/>
    <n v="3"/>
    <s v="Yes"/>
    <n v="8"/>
    <s v="I would consider myself pretty tech savvy"/>
  </r>
  <r>
    <x v="46"/>
    <n v="1234578"/>
    <d v="2022-08-16T14:12:53"/>
    <n v="16"/>
    <n v="14"/>
    <n v="1"/>
    <s v="No, but expect it to be resolved"/>
    <n v="5"/>
    <m/>
  </r>
  <r>
    <x v="30"/>
    <n v="1234538"/>
    <d v="2022-08-12T17:16:06"/>
    <n v="12"/>
    <n v="17"/>
    <n v="1"/>
    <s v="No, but expect it to be resolved"/>
    <n v="3"/>
    <m/>
  </r>
  <r>
    <x v="5"/>
    <n v="1234609"/>
    <d v="2022-08-19T14:21:20"/>
    <n v="19"/>
    <n v="14"/>
    <n v="3"/>
    <s v="No, but expect it to be resolved"/>
    <n v="8"/>
    <m/>
  </r>
  <r>
    <x v="47"/>
    <n v="1234584"/>
    <d v="2022-08-17T07:16:13"/>
    <n v="17"/>
    <n v="7"/>
    <n v="2"/>
    <s v="No, but expect it to be resolved"/>
    <n v="6"/>
    <s v="Why make it so difficult to understand my bill?"/>
  </r>
  <r>
    <x v="38"/>
    <n v="1234552"/>
    <d v="2022-08-13T20:52:42"/>
    <n v="13"/>
    <n v="20"/>
    <n v="3"/>
    <s v="No, but expect it to be resolved"/>
    <n v="8"/>
    <s v="Thanks for making it right"/>
  </r>
  <r>
    <x v="41"/>
    <n v="1234568"/>
    <d v="2022-08-15T13:10:13"/>
    <n v="15"/>
    <n v="13"/>
    <n v="3"/>
    <s v="Yes"/>
    <n v="9"/>
    <m/>
  </r>
  <r>
    <x v="34"/>
    <n v="1234605"/>
    <d v="2022-08-18T19:23:52"/>
    <n v="18"/>
    <n v="19"/>
    <n v="1"/>
    <s v="No, but expect it to be resolved"/>
    <n v="7"/>
    <m/>
  </r>
  <r>
    <x v="47"/>
    <n v="1234560"/>
    <d v="2022-08-15T07:14:04"/>
    <n v="15"/>
    <n v="7"/>
    <n v="4"/>
    <s v="No, but expect it to be resolved"/>
    <n v="9"/>
    <s v="Empathetic advisor who said it will come through this time"/>
  </r>
  <r>
    <x v="18"/>
    <n v="1234558"/>
    <d v="2022-08-14T18:47:15"/>
    <n v="14"/>
    <n v="18"/>
    <n v="2"/>
    <s v="No, but expect it to be resolved"/>
    <n v="5"/>
    <s v="I called to cancel because im so frustrated but they guaranteed me the refund will come tomorrow. It better"/>
  </r>
  <r>
    <x v="27"/>
    <n v="1234505"/>
    <d v="2022-08-10T08:30:31"/>
    <n v="10"/>
    <n v="8"/>
    <n v="3"/>
    <s v="No, but expect it to be resolved"/>
    <n v="8"/>
    <m/>
  </r>
  <r>
    <x v="40"/>
    <n v="1234585"/>
    <d v="2022-08-17T08:05:03"/>
    <n v="17"/>
    <n v="8"/>
    <n v="3"/>
    <s v="No, but expect it to be resolved"/>
    <n v="7"/>
    <s v="Like your service, but not your billing issues. Something is wrong"/>
  </r>
  <r>
    <x v="46"/>
    <n v="1234579"/>
    <d v="2022-08-16T14:28:57"/>
    <n v="16"/>
    <n v="14"/>
    <n v="5"/>
    <s v="Yes"/>
    <n v="8"/>
    <m/>
  </r>
  <r>
    <x v="36"/>
    <n v="1234563"/>
    <d v="2022-08-15T08:17:42"/>
    <n v="15"/>
    <n v="8"/>
    <n v="3"/>
    <s v="Yes"/>
    <n v="8"/>
    <m/>
  </r>
  <r>
    <x v="24"/>
    <n v="1234588"/>
    <d v="2022-08-17T10:08:50"/>
    <n v="17"/>
    <n v="10"/>
    <n v="3"/>
    <s v="Yes"/>
    <n v="7"/>
    <s v="Thanks for helping me get the answer"/>
  </r>
  <r>
    <x v="37"/>
    <n v="1234635"/>
    <d v="2022-08-22T08:11:29"/>
    <n v="22"/>
    <n v="8"/>
    <n v="3"/>
    <s v="Yes"/>
    <n v="8"/>
    <s v="Why?"/>
  </r>
  <r>
    <x v="17"/>
    <n v="1234521"/>
    <d v="2022-08-11T07:06:03"/>
    <n v="11"/>
    <n v="7"/>
    <n v="1"/>
    <s v="No, but expect it to be resolved"/>
    <n v="2"/>
    <m/>
  </r>
  <r>
    <x v="0"/>
    <n v="1234592"/>
    <d v="2022-08-17T13:27:40"/>
    <n v="17"/>
    <n v="13"/>
    <n v="3"/>
    <s v="No, but expect it to be resolved"/>
    <n v="8"/>
    <s v="I had to contact twice"/>
  </r>
  <r>
    <x v="42"/>
    <n v="1234508"/>
    <d v="2022-08-14T13:03:23"/>
    <n v="14"/>
    <n v="13"/>
    <n v="1"/>
    <s v="No, but expect it to be resolved"/>
    <n v="7"/>
    <s v="Does anyone work there?"/>
  </r>
  <r>
    <x v="35"/>
    <n v="1234537"/>
    <d v="2022-08-20T15:48:37"/>
    <n v="20"/>
    <n v="15"/>
    <n v="1"/>
    <s v="No, but expect it to be resolved"/>
    <n v="1"/>
    <s v="What is going on"/>
  </r>
  <r>
    <x v="45"/>
    <n v="1234641"/>
    <d v="2022-08-22T17:44:22"/>
    <n v="22"/>
    <n v="17"/>
    <n v="1"/>
    <s v="No, but expect it to be resolved"/>
    <n v="7"/>
    <m/>
  </r>
  <r>
    <x v="11"/>
    <n v="1234630"/>
    <d v="2022-08-21T14:57:44"/>
    <n v="21"/>
    <n v="14"/>
    <n v="1"/>
    <s v="No, but expect it to be resolved"/>
    <n v="0"/>
    <s v="too many bad words to say about this whole thing"/>
  </r>
  <r>
    <x v="33"/>
    <n v="1234509"/>
    <d v="2022-08-10T13:03:23"/>
    <n v="10"/>
    <n v="13"/>
    <n v="3"/>
    <s v="No, but expect it to be resolved"/>
    <n v="9"/>
    <s v="Pleasantly surprised, wasn’t expecting a refund"/>
  </r>
  <r>
    <x v="12"/>
    <n v="1234540"/>
    <d v="2022-08-12T18:20:37"/>
    <n v="12"/>
    <n v="18"/>
    <n v="5"/>
    <s v="No, but expect it to be resolved"/>
    <n v="8"/>
    <s v="advisor refunded my account and answered my question"/>
  </r>
  <r>
    <x v="48"/>
    <n v="1234543"/>
    <d v="2022-08-13T08:46:33"/>
    <n v="13"/>
    <n v="8"/>
    <n v="3"/>
    <s v="No, but expect it to be resolved"/>
    <n v="8"/>
    <m/>
  </r>
  <r>
    <x v="48"/>
    <n v="1234633"/>
    <d v="2022-08-22T07:40:44"/>
    <n v="22"/>
    <n v="7"/>
    <n v="4"/>
    <s v="No, but expect it to be resolved"/>
    <n v="7"/>
    <s v="should be resolved this time"/>
  </r>
  <r>
    <x v="49"/>
    <n v="1234511"/>
    <d v="2022-08-10T13:36:20"/>
    <n v="10"/>
    <n v="13"/>
    <n v="1"/>
    <s v="No, but expect it to be resolved"/>
    <n v="7"/>
    <m/>
  </r>
  <r>
    <x v="50"/>
    <n v="1234567"/>
    <d v="2022-08-13T17:22:02"/>
    <n v="13"/>
    <n v="17"/>
    <n v="1"/>
    <s v="No, but expect it to be resolved"/>
    <n v="7"/>
    <s v="too long"/>
  </r>
  <r>
    <x v="23"/>
    <n v="1234603"/>
    <d v="2022-08-18T12:49:27"/>
    <n v="18"/>
    <n v="12"/>
    <n v="1"/>
    <s v="No, but expect it to be resolved"/>
    <n v="7"/>
    <m/>
  </r>
  <r>
    <x v="13"/>
    <n v="1234548"/>
    <d v="2022-08-13T17:41:27"/>
    <n v="13"/>
    <n v="17"/>
    <n v="4"/>
    <s v="No, but expect it to be resolved"/>
    <n v="8"/>
    <s v="I was charged more money this month for no reason. Things are tight. I'm on a fixed income. I cant have these random charges."/>
  </r>
  <r>
    <x v="9"/>
    <n v="1234536"/>
    <d v="2022-08-12T15:09:56"/>
    <n v="12"/>
    <n v="15"/>
    <n v="2"/>
    <s v="No, but expect it to be resolved"/>
    <n v="9"/>
    <s v="Advisor was clueless"/>
  </r>
  <r>
    <x v="49"/>
    <n v="1234512"/>
    <d v="2022-08-10T13:53:20"/>
    <n v="10"/>
    <n v="13"/>
    <n v="3"/>
    <s v="Yes"/>
    <n v="9"/>
    <s v="Shouldn't I be able to add a new device on the app?"/>
  </r>
  <r>
    <x v="7"/>
    <n v="1234613"/>
    <d v="2022-08-19T21:23:54"/>
    <n v="19"/>
    <n v="21"/>
    <n v="3"/>
    <s v="Yes"/>
    <n v="10"/>
    <s v="second advisor was more helpful. First advisor not helpful"/>
  </r>
  <r>
    <x v="16"/>
    <n v="1234615"/>
    <d v="2022-08-20T09:25:19"/>
    <n v="20"/>
    <n v="9"/>
    <n v="1"/>
    <s v="No, but expect it to be resolved"/>
    <n v="7"/>
    <m/>
  </r>
  <r>
    <x v="43"/>
    <n v="1234515"/>
    <d v="2022-08-10T16:23:12"/>
    <n v="10"/>
    <n v="16"/>
    <n v="1"/>
    <s v="No, but expect it to be resolved"/>
    <n v="7"/>
    <m/>
  </r>
  <r>
    <x v="50"/>
    <n v="1234518"/>
    <d v="2022-08-17T15:34:58"/>
    <n v="17"/>
    <n v="15"/>
    <n v="3"/>
    <s v="Yes"/>
    <n v="9"/>
    <s v="Much better, thanks"/>
  </r>
  <r>
    <x v="32"/>
    <n v="1234598"/>
    <d v="2022-08-17T19:21:22"/>
    <n v="17"/>
    <n v="19"/>
    <n v="3"/>
    <s v="Yes"/>
    <n v="10"/>
    <m/>
  </r>
  <r>
    <x v="44"/>
    <n v="1234606"/>
    <d v="2022-08-18T19:29:22"/>
    <n v="18"/>
    <n v="19"/>
    <n v="2"/>
    <s v="No, but expect it to be resolved"/>
    <n v="8"/>
    <m/>
  </r>
  <r>
    <x v="10"/>
    <n v="1234554"/>
    <d v="2022-08-14T14:30:54"/>
    <n v="14"/>
    <n v="14"/>
    <n v="3"/>
    <s v="No"/>
    <n v="8"/>
    <s v="I still don't understand what's up with my bill, but at least I got connected faster"/>
  </r>
  <r>
    <x v="51"/>
    <n v="1234619"/>
    <d v="2022-08-20T16:28:56"/>
    <n v="20"/>
    <n v="16"/>
    <n v="3"/>
    <s v="Yes"/>
    <n v="4"/>
    <s v="I added an extra line to my plan online and it was a super easy process, but I couldn’t find any additional information when I looked at your FAQs about what plan benefits are"/>
  </r>
  <r>
    <x v="52"/>
    <n v="1234553"/>
    <d v="2022-08-14T07:40:55"/>
    <n v="14"/>
    <n v="7"/>
    <n v="5"/>
    <s v="Yes"/>
    <n v="8"/>
    <m/>
  </r>
  <r>
    <x v="53"/>
    <n v="1234580"/>
    <d v="2022-08-16T16:21:17"/>
    <n v="16"/>
    <n v="16"/>
    <n v="5"/>
    <s v="Yes"/>
    <n v="10"/>
    <s v="super helpful"/>
  </r>
  <r>
    <x v="54"/>
    <n v="1234632"/>
    <d v="2022-08-21T17:19:30"/>
    <n v="21"/>
    <n v="17"/>
    <n v="1"/>
    <s v="Yes"/>
    <n v="8"/>
    <s v="watch the clock"/>
  </r>
  <r>
    <x v="55"/>
    <n v="1234551"/>
    <d v="2022-08-13T19:56:03"/>
    <n v="13"/>
    <n v="19"/>
    <n v="4"/>
    <s v="Yes"/>
    <n v="4"/>
    <s v="Ridiculous! My payment kept getting rejected."/>
  </r>
  <r>
    <x v="56"/>
    <n v="1234533"/>
    <d v="2022-08-12T14:05:36"/>
    <n v="12"/>
    <n v="14"/>
    <n v="4"/>
    <s v="Yes"/>
    <n v="6"/>
    <s v="Why is it so hard?"/>
  </r>
  <r>
    <x v="57"/>
    <n v="1234575"/>
    <d v="2022-08-15T20:55:06"/>
    <n v="15"/>
    <n v="20"/>
    <n v="5"/>
    <s v="Yes"/>
    <n v="10"/>
    <s v="Thanks"/>
  </r>
  <r>
    <x v="58"/>
    <n v="1234561"/>
    <d v="2022-08-15T07:38:00"/>
    <n v="15"/>
    <n v="7"/>
    <n v="5"/>
    <s v="Yes"/>
    <n v="10"/>
    <s v="Thanks for the help!"/>
  </r>
  <r>
    <x v="59"/>
    <n v="1234640"/>
    <d v="2022-08-22T14:29:58"/>
    <n v="22"/>
    <n v="14"/>
    <n v="5"/>
    <s v="Yes"/>
    <n v="10"/>
    <s v="next time I'll do this myself so I don't have to talk to anyone"/>
  </r>
  <r>
    <x v="60"/>
    <n v="1234506"/>
    <d v="2022-08-10T11:30:16"/>
    <n v="10"/>
    <n v="11"/>
    <n v="5"/>
    <s v="Yes"/>
    <n v="8"/>
    <m/>
  </r>
  <r>
    <x v="61"/>
    <n v="1234610"/>
    <d v="2022-08-19T14:36:01"/>
    <n v="19"/>
    <n v="14"/>
    <n v="5"/>
    <s v="Yes"/>
    <n v="8"/>
    <s v="advisor was helpful, but prefer to not talk to anyone"/>
  </r>
  <r>
    <x v="62"/>
    <n v="1234624"/>
    <d v="2022-08-20T18:35:48"/>
    <n v="20"/>
    <n v="18"/>
    <n v="3"/>
    <s v="Yes"/>
    <n v="3"/>
    <s v="TelCo. Is taking a nose dive. "/>
  </r>
  <r>
    <x v="63"/>
    <n v="1234625"/>
    <d v="2022-08-20T19:24:14"/>
    <n v="20"/>
    <n v="19"/>
    <n v="5"/>
    <s v="Yes"/>
    <n v="1"/>
    <s v="system is ineffective. the advisor I spoke with was quick and efficient. but annoyed TelCo can't get their technology to function."/>
  </r>
  <r>
    <x v="64"/>
    <n v="1234514"/>
    <d v="2022-08-10T15:30:47"/>
    <n v="10"/>
    <n v="15"/>
    <n v="5"/>
    <s v="Yes"/>
    <n v="8"/>
    <s v="App is awful"/>
  </r>
  <r>
    <x v="65"/>
    <n v="1234573"/>
    <d v="2022-08-15T19:31:40"/>
    <n v="15"/>
    <n v="19"/>
    <n v="2"/>
    <s v="No"/>
    <n v="4"/>
    <s v="your FAQs were worthless so I called and I still didn't get my answer. Annoying."/>
  </r>
  <r>
    <x v="66"/>
    <n v="1234620"/>
    <d v="2022-08-20T16:36:37"/>
    <n v="20"/>
    <n v="16"/>
    <n v="5"/>
    <s v="Yes"/>
    <n v="8"/>
    <s v="Chat advisor helped me with my payment"/>
  </r>
  <r>
    <x v="67"/>
    <n v="1234570"/>
    <d v="2022-08-15T16:38:12"/>
    <n v="15"/>
    <n v="16"/>
    <n v="5"/>
    <s v="Yes"/>
    <n v="8"/>
    <s v="all of the sudden I'm talking to an advisor"/>
  </r>
  <r>
    <x v="68"/>
    <n v="1234617"/>
    <d v="2022-08-20T11:35:26"/>
    <n v="20"/>
    <n v="11"/>
    <n v="1"/>
    <s v="Yes"/>
    <n v="8"/>
    <s v="hold was never ending"/>
  </r>
  <r>
    <x v="69"/>
    <n v="1234626"/>
    <d v="2022-08-20T20:03:48"/>
    <n v="20"/>
    <n v="20"/>
    <n v="1"/>
    <s v="Yes"/>
    <n v="8"/>
    <s v="advisor didn’t listen well. Seems easy enough"/>
  </r>
  <r>
    <x v="70"/>
    <n v="1234602"/>
    <d v="2022-08-18T12:31:08"/>
    <n v="18"/>
    <n v="12"/>
    <n v="4"/>
    <s v="Yes"/>
    <n v="8"/>
    <s v="ran into an issue but you helped"/>
  </r>
  <r>
    <x v="71"/>
    <n v="1234599"/>
    <d v="2022-08-18T12:04:14"/>
    <n v="18"/>
    <n v="12"/>
    <n v="5"/>
    <s v="Yes"/>
    <n v="4"/>
    <s v="great advisor bad TelCo. get your stuff together."/>
  </r>
  <r>
    <x v="72"/>
    <n v="1234587"/>
    <d v="2022-08-17T10:04:42"/>
    <n v="17"/>
    <n v="10"/>
    <n v="2"/>
    <s v="Yes"/>
    <n v="3"/>
    <s v="Improve everything"/>
  </r>
  <r>
    <x v="73"/>
    <n v="1234564"/>
    <d v="2022-08-15T08:21:21"/>
    <n v="15"/>
    <n v="8"/>
    <n v="5"/>
    <s v="Yes"/>
    <n v="8"/>
    <m/>
  </r>
  <r>
    <x v="74"/>
    <n v="1234532"/>
    <d v="2022-08-12T13:50:09"/>
    <n v="12"/>
    <n v="13"/>
    <n v="2"/>
    <s v="Yes"/>
    <n v="1"/>
    <s v="I don't want to have to contact you for everything"/>
  </r>
  <r>
    <x v="75"/>
    <n v="1234523"/>
    <d v="2022-08-11T08:06:31"/>
    <n v="11"/>
    <n v="8"/>
    <n v="5"/>
    <s v="Yes"/>
    <n v="8"/>
    <s v="My plan costed too much but the advisor worked with me and found a cheaper plan."/>
  </r>
  <r>
    <x v="76"/>
    <n v="1234562"/>
    <d v="2022-08-15T07:49:00"/>
    <n v="15"/>
    <n v="7"/>
    <n v="2"/>
    <s v="No"/>
    <n v="3"/>
    <s v="One thing after another. sort it out!!!"/>
  </r>
  <r>
    <x v="77"/>
    <n v="1234583"/>
    <d v="2022-08-16T20:28:25"/>
    <n v="16"/>
    <n v="20"/>
    <n v="5"/>
    <s v="Yes"/>
    <n v="10"/>
    <s v="thanks for guiding me on how to do this myself"/>
  </r>
  <r>
    <x v="78"/>
    <n v="1234520"/>
    <d v="2022-08-10T19:08:29"/>
    <n v="10"/>
    <n v="19"/>
    <n v="5"/>
    <s v="Yes"/>
    <n v="10"/>
    <s v="Now I know"/>
  </r>
  <r>
    <x v="79"/>
    <n v="1234502"/>
    <d v="2022-08-10T07:27:31"/>
    <n v="10"/>
    <n v="7"/>
    <n v="5"/>
    <s v="Yes"/>
    <n v="5"/>
    <s v="I got caught in a loop for you to take my money. Maybe it's time to look for other phone company options."/>
  </r>
  <r>
    <x v="80"/>
    <n v="1234622"/>
    <d v="2022-08-20T18:23:48"/>
    <n v="20"/>
    <n v="18"/>
    <n v="3"/>
    <s v="Yes"/>
    <n v="1"/>
    <s v="I couldn't find my answer anywhere"/>
  </r>
  <r>
    <x v="81"/>
    <n v="1234526"/>
    <d v="2022-08-11T13:35:00"/>
    <n v="11"/>
    <n v="13"/>
    <n v="5"/>
    <s v="Yes"/>
    <n v="4"/>
    <s v="fix the issue"/>
  </r>
  <r>
    <x v="82"/>
    <n v="1234507"/>
    <d v="2022-08-10T11:58:32"/>
    <n v="10"/>
    <n v="11"/>
    <n v="5"/>
    <s v="Yes"/>
    <n v="8"/>
    <s v="I was fed up but Accommodating advisor who helped me understand my bill"/>
  </r>
  <r>
    <x v="83"/>
    <n v="1234600"/>
    <d v="2022-08-18T12:12:37"/>
    <n v="18"/>
    <n v="12"/>
    <n v="5"/>
    <s v="Yes"/>
    <n v="0"/>
    <s v="Finished with TelCo Inc. the advisor was great, gave me no issues cancelling my service."/>
  </r>
  <r>
    <x v="84"/>
    <n v="1234525"/>
    <d v="2022-08-11T12:04:48"/>
    <n v="11"/>
    <n v="12"/>
    <n v="3"/>
    <s v="Yes"/>
    <n v="8"/>
    <m/>
  </r>
  <r>
    <x v="85"/>
    <n v="1234586"/>
    <d v="2022-08-17T08:36:17"/>
    <n v="17"/>
    <n v="8"/>
    <n v="5"/>
    <s v="Yes"/>
    <n v="10"/>
    <s v="Thanks for showing me how to do this on the web!"/>
  </r>
  <r>
    <x v="86"/>
    <n v="1234623"/>
    <d v="2022-08-20T18:26:30"/>
    <n v="20"/>
    <n v="18"/>
    <n v="1"/>
    <s v="Yes"/>
    <n v="8"/>
    <m/>
  </r>
  <r>
    <x v="87"/>
    <n v="1234550"/>
    <d v="2022-08-13T19:42:52"/>
    <n v="13"/>
    <n v="19"/>
    <n v="4"/>
    <s v="Yes"/>
    <n v="5"/>
    <s v="Did my payment go through twice? I tried through the IVR and the advisor."/>
  </r>
  <r>
    <x v="88"/>
    <n v="1234629"/>
    <d v="2022-08-21T13:52:31"/>
    <n v="21"/>
    <n v="13"/>
    <n v="2"/>
    <s v="Yes"/>
    <n v="3"/>
    <s v="I couldn't find where to go."/>
  </r>
  <r>
    <x v="89"/>
    <n v="1234595"/>
    <d v="2022-08-17T17:17:16"/>
    <n v="17"/>
    <n v="17"/>
    <n v="5"/>
    <s v="Yes"/>
    <n v="5"/>
    <s v=" it's 2022…"/>
  </r>
  <r>
    <x v="90"/>
    <n v="1234642"/>
    <d v="2022-08-22T17:59:46"/>
    <n v="22"/>
    <n v="17"/>
    <n v="5"/>
    <s v="Yes"/>
    <n v="1"/>
    <s v="Getting tired of contacting TelCo. for everything I need to do. The advisor handled my exasperation well."/>
  </r>
  <r>
    <x v="91"/>
    <n v="1234631"/>
    <d v="2022-08-21T16:26:17"/>
    <n v="21"/>
    <n v="16"/>
    <n v="1"/>
    <s v="Yes"/>
    <n v="8"/>
    <s v="my time is valuable and I should be able to get through straight awa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9000020"/>
    <n v="1234643"/>
    <d v="2022-08-22T18:09:37"/>
    <s v="Tier 2"/>
    <s v="Voice"/>
    <x v="0"/>
    <s v="Add Services"/>
    <s v="Add Data"/>
    <x v="0"/>
    <s v="Yes"/>
    <n v="8"/>
    <s v="advisor said they couldn't help and I was transferred."/>
    <n v="2"/>
    <x v="0"/>
    <x v="0"/>
  </r>
  <r>
    <n v="9000081"/>
    <n v="1234513"/>
    <d v="2022-08-10T15:00:11"/>
    <s v="Tier 2"/>
    <s v="Voice"/>
    <x v="1"/>
    <s v="Billing Question"/>
    <s v="Refund Account"/>
    <x v="1"/>
    <s v="No, but expect it to be resolved"/>
    <n v="10"/>
    <s v="Thank you!!"/>
    <n v="2"/>
    <x v="0"/>
    <x v="1"/>
  </r>
  <r>
    <n v="9000089"/>
    <n v="1234584"/>
    <d v="2022-08-17T07:16:13"/>
    <s v="Tier 1"/>
    <s v="Voice"/>
    <x v="1"/>
    <s v="Billing Question"/>
    <s v="Refund Account"/>
    <x v="2"/>
    <s v="No, but expect it to be resolved"/>
    <n v="6"/>
    <s v="Why make it so difficult to understand my bill?"/>
    <n v="2"/>
    <x v="0"/>
    <x v="0"/>
  </r>
  <r>
    <n v="9000005"/>
    <n v="1234504"/>
    <d v="2022-08-10T07:42:41"/>
    <s v="Tier 2"/>
    <s v="Voice"/>
    <x v="0"/>
    <s v="Add Services"/>
    <s v="Add Device"/>
    <x v="1"/>
    <s v="Yes"/>
    <n v="10"/>
    <m/>
    <n v="2"/>
    <x v="0"/>
    <x v="1"/>
  </r>
  <r>
    <n v="9000007"/>
    <n v="1234512"/>
    <d v="2022-08-10T13:53:20"/>
    <s v="Tier 2"/>
    <s v="Voice"/>
    <x v="0"/>
    <s v="Add Services"/>
    <s v="Add Device"/>
    <x v="0"/>
    <s v="Yes"/>
    <n v="9"/>
    <s v="Shouldn't I be able to add a new device on the app?"/>
    <n v="2"/>
    <x v="0"/>
    <x v="0"/>
  </r>
  <r>
    <n v="9000023"/>
    <n v="1234627"/>
    <d v="2022-08-21T07:14:56"/>
    <s v="Tier 2"/>
    <s v="Voice"/>
    <x v="1"/>
    <s v="Add Services"/>
    <s v="Add Device"/>
    <x v="0"/>
    <s v="Yes"/>
    <n v="7"/>
    <m/>
    <n v="2"/>
    <x v="0"/>
    <x v="0"/>
  </r>
  <r>
    <n v="9000017"/>
    <n v="1234605"/>
    <d v="2022-08-18T19:23:52"/>
    <s v="Tier 1"/>
    <s v="Voice"/>
    <x v="2"/>
    <s v="Add Services"/>
    <s v="Transfer"/>
    <x v="3"/>
    <s v="No, but expect it to be resolved"/>
    <n v="7"/>
    <m/>
    <n v="2"/>
    <x v="0"/>
    <x v="0"/>
  </r>
  <r>
    <n v="9000022"/>
    <n v="1234637"/>
    <d v="2022-08-22T10:03:15"/>
    <s v="Tier 1"/>
    <s v="Voice"/>
    <x v="3"/>
    <s v="Add Services"/>
    <s v="Transfer"/>
    <x v="3"/>
    <s v="No, but expect it to be resolved"/>
    <n v="2"/>
    <m/>
    <n v="2"/>
    <x v="0"/>
    <x v="0"/>
  </r>
  <r>
    <n v="9000025"/>
    <n v="1234626"/>
    <d v="2022-08-20T20:03:48"/>
    <s v="Tier 1"/>
    <s v="Chat"/>
    <x v="2"/>
    <s v="Change Plan"/>
    <s v="Change Plan"/>
    <x v="3"/>
    <s v="Yes"/>
    <n v="8"/>
    <s v="advisor didn’t listen well. Seems easy enough"/>
    <n v="1"/>
    <x v="1"/>
    <x v="0"/>
  </r>
  <r>
    <n v="9000090"/>
    <n v="1234528"/>
    <d v="2022-08-16T12:10:40"/>
    <s v="Tier 2"/>
    <s v="Voice"/>
    <x v="1"/>
    <s v="Billing Question"/>
    <s v="Explain Bill"/>
    <x v="0"/>
    <s v="Yes"/>
    <n v="8"/>
    <m/>
    <n v="2"/>
    <x v="0"/>
    <x v="0"/>
  </r>
  <r>
    <n v="9000083"/>
    <n v="1234534"/>
    <d v="2022-08-12T14:26:00"/>
    <s v="Tier 2"/>
    <s v="Voice"/>
    <x v="1"/>
    <s v="Billing Question"/>
    <s v="Refund Account"/>
    <x v="4"/>
    <s v="No, but expect it to be resolved"/>
    <n v="7"/>
    <m/>
    <n v="2"/>
    <x v="0"/>
    <x v="1"/>
  </r>
  <r>
    <n v="9000086"/>
    <n v="1234577"/>
    <d v="2022-08-16T12:57:18"/>
    <s v="Tier 2"/>
    <s v="Voice"/>
    <x v="1"/>
    <s v="Billing Question"/>
    <s v="Refund Account"/>
    <x v="0"/>
    <s v="No, but expect it to be resolved"/>
    <n v="9"/>
    <s v="Had questions about overages and my balance"/>
    <n v="2"/>
    <x v="0"/>
    <x v="0"/>
  </r>
  <r>
    <n v="9000001"/>
    <n v="1234531"/>
    <d v="2022-08-15T11:54:22"/>
    <s v="Tier 1"/>
    <s v="Chat"/>
    <x v="1"/>
    <s v="Cancel Service"/>
    <s v="Cancel Service"/>
    <x v="3"/>
    <s v="Yes"/>
    <n v="2"/>
    <s v="bad service and awful app is the cause of me leaving"/>
    <n v="2"/>
    <x v="0"/>
    <x v="0"/>
  </r>
  <r>
    <n v="9000008"/>
    <n v="1234529"/>
    <d v="2022-08-11T14:08:46"/>
    <s v="Tier 2"/>
    <s v="Voice"/>
    <x v="0"/>
    <s v="Add Services"/>
    <s v="Add Device"/>
    <x v="0"/>
    <s v="Yes"/>
    <n v="9"/>
    <m/>
    <n v="2"/>
    <x v="0"/>
    <x v="0"/>
  </r>
  <r>
    <n v="9000095"/>
    <n v="1234553"/>
    <d v="2022-08-14T07:40:55"/>
    <s v="Tier 1"/>
    <s v="Voice"/>
    <x v="3"/>
    <s v="Make a Payment"/>
    <s v="Process Payment"/>
    <x v="1"/>
    <s v="Yes"/>
    <n v="8"/>
    <m/>
    <n v="1"/>
    <x v="1"/>
    <x v="1"/>
  </r>
  <r>
    <n v="9000019"/>
    <n v="1234612"/>
    <d v="2022-08-19T20:56:44"/>
    <s v="Tier 1"/>
    <s v="Voice"/>
    <x v="2"/>
    <s v="Add Services"/>
    <s v="Transfer"/>
    <x v="3"/>
    <s v="No, but expect it to be resolved"/>
    <n v="1"/>
    <m/>
    <n v="2"/>
    <x v="0"/>
    <x v="0"/>
  </r>
  <r>
    <n v="9000009"/>
    <n v="1234521"/>
    <d v="2022-08-11T07:06:03"/>
    <s v="Tier 1"/>
    <s v="Voice"/>
    <x v="2"/>
    <s v="Add Services"/>
    <s v="Transfer"/>
    <x v="3"/>
    <s v="No, but expect it to be resolved"/>
    <n v="2"/>
    <m/>
    <n v="2"/>
    <x v="0"/>
    <x v="0"/>
  </r>
  <r>
    <n v="9000087"/>
    <n v="1234569"/>
    <d v="2022-08-15T15:58:39"/>
    <s v="Tier 2"/>
    <s v="Voice"/>
    <x v="1"/>
    <s v="Billing Question"/>
    <s v="Refund Account"/>
    <x v="0"/>
    <s v="No, but expect it to be resolved"/>
    <n v="8"/>
    <s v="thanks for answering my questions"/>
    <n v="2"/>
    <x v="0"/>
    <x v="0"/>
  </r>
  <r>
    <n v="9000068"/>
    <n v="1234562"/>
    <d v="2022-08-15T07:49:00"/>
    <s v="Tier 1"/>
    <s v="Chat"/>
    <x v="2"/>
    <s v="Service Question"/>
    <s v="Provide Info"/>
    <x v="2"/>
    <s v="No"/>
    <n v="3"/>
    <s v="One thing after another. sort it out!!!"/>
    <n v="1"/>
    <x v="1"/>
    <x v="0"/>
  </r>
  <r>
    <n v="9000085"/>
    <n v="1234510"/>
    <d v="2022-08-10T13:08:11"/>
    <s v="Tier 2"/>
    <s v="Voice"/>
    <x v="1"/>
    <s v="Billing Question"/>
    <s v="Refund Account"/>
    <x v="0"/>
    <s v="No, but expect it to be resolved"/>
    <n v="10"/>
    <s v="Thanks for refunding my account"/>
    <n v="2"/>
    <x v="0"/>
    <x v="0"/>
  </r>
  <r>
    <n v="9000077"/>
    <n v="1234574"/>
    <d v="2022-08-15T20:00:05"/>
    <s v="Tier 1"/>
    <s v="Voice"/>
    <x v="1"/>
    <s v="Cancel Service"/>
    <s v="Refund Account"/>
    <x v="2"/>
    <s v="No, but expect it to be resolved"/>
    <n v="4"/>
    <s v="I cant wait much longer, but they promised it will be soon. We'll see…"/>
    <n v="2"/>
    <x v="0"/>
    <x v="0"/>
  </r>
  <r>
    <n v="9000091"/>
    <n v="1234524"/>
    <d v="2022-08-13T09:19:55"/>
    <s v="Tier 2"/>
    <s v="Voice"/>
    <x v="1"/>
    <s v="Billing Question"/>
    <s v="Disconnect"/>
    <x v="3"/>
    <s v="No, but expect it to be resolved"/>
    <n v="2"/>
    <s v="Calling back"/>
    <n v="2"/>
    <x v="0"/>
    <x v="0"/>
  </r>
  <r>
    <n v="9000078"/>
    <n v="1234541"/>
    <d v="2022-08-12T19:34:07"/>
    <s v="Tier 1"/>
    <s v="Voice"/>
    <x v="1"/>
    <s v="Billing Dispute"/>
    <s v="Refund Account"/>
    <x v="2"/>
    <s v="No, but expect it to be resolved"/>
    <n v="8"/>
    <s v="Annoyed. When I signed up they said my bill wouldn’t fluctuate. I hate having to talk on the phone when I shouldn’t need to."/>
    <n v="2"/>
    <x v="0"/>
    <x v="0"/>
  </r>
  <r>
    <n v="9000031"/>
    <n v="1234636"/>
    <d v="2022-08-22T09:27:35"/>
    <s v="Tier 1"/>
    <s v="Voice"/>
    <x v="1"/>
    <s v="Make a Payment"/>
    <s v="Process Payment"/>
    <x v="0"/>
    <s v="Yes"/>
    <n v="8"/>
    <m/>
    <n v="2"/>
    <x v="0"/>
    <x v="0"/>
  </r>
  <r>
    <n v="9000044"/>
    <n v="1234551"/>
    <d v="2022-08-13T19:56:03"/>
    <s v="Tier 1"/>
    <s v="Chat"/>
    <x v="2"/>
    <s v="Make a Payment"/>
    <s v="Process Payment"/>
    <x v="4"/>
    <s v="Yes"/>
    <n v="4"/>
    <s v="Ridiculous! My payment kept getting rejected."/>
    <n v="1"/>
    <x v="1"/>
    <x v="1"/>
  </r>
  <r>
    <n v="9000082"/>
    <n v="1234591"/>
    <d v="2022-08-17T11:18:37"/>
    <s v="Tier 1"/>
    <s v="Voice"/>
    <x v="1"/>
    <s v="Billing Question"/>
    <s v="Refund Account"/>
    <x v="4"/>
    <s v="No, but expect it to be resolved"/>
    <n v="7"/>
    <s v="thanks"/>
    <n v="2"/>
    <x v="0"/>
    <x v="1"/>
  </r>
  <r>
    <n v="9000088"/>
    <n v="1234509"/>
    <d v="2022-08-10T13:03:23"/>
    <s v="Tier 1"/>
    <s v="Voice"/>
    <x v="1"/>
    <s v="Billing Question"/>
    <s v="Refund Account"/>
    <x v="0"/>
    <s v="No, but expect it to be resolved"/>
    <n v="9"/>
    <s v="Pleasantly surprised, wasn’t expecting a refund"/>
    <n v="2"/>
    <x v="0"/>
    <x v="0"/>
  </r>
  <r>
    <n v="9000074"/>
    <n v="1234639"/>
    <d v="2022-08-22T12:38:12"/>
    <s v="Tier 1"/>
    <s v="Voice"/>
    <x v="1"/>
    <s v="Billing Dispute"/>
    <s v="Refund Account"/>
    <x v="2"/>
    <s v="No, but expect it to be resolved"/>
    <n v="7"/>
    <s v=" They don’t seem to know why this is happening "/>
    <n v="2"/>
    <x v="0"/>
    <x v="0"/>
  </r>
  <r>
    <n v="9000029"/>
    <n v="1234632"/>
    <d v="2022-08-21T17:19:30"/>
    <s v="Tier 2"/>
    <s v="Voice"/>
    <x v="3"/>
    <s v="Change Plan"/>
    <s v="Add Device"/>
    <x v="3"/>
    <s v="Yes"/>
    <n v="8"/>
    <s v="watch the clock"/>
    <n v="1"/>
    <x v="1"/>
    <x v="0"/>
  </r>
  <r>
    <n v="9000016"/>
    <n v="1234589"/>
    <d v="2022-08-17T10:35:32"/>
    <s v="Tier 1"/>
    <s v="Voice"/>
    <x v="2"/>
    <s v="Add Services"/>
    <s v="Transfer"/>
    <x v="3"/>
    <s v="No, but expect it to be resolved"/>
    <n v="1"/>
    <m/>
    <n v="2"/>
    <x v="0"/>
    <x v="0"/>
  </r>
  <r>
    <n v="9000065"/>
    <n v="1234586"/>
    <d v="2022-08-17T08:36:17"/>
    <s v="Tier 1"/>
    <s v="Chat"/>
    <x v="1"/>
    <s v="Device Question"/>
    <s v="Activate Device"/>
    <x v="1"/>
    <s v="Yes"/>
    <n v="10"/>
    <s v="Thanks for showing me how to do this on the web!"/>
    <n v="1"/>
    <x v="1"/>
    <x v="1"/>
  </r>
  <r>
    <n v="9000024"/>
    <n v="1234628"/>
    <d v="2022-08-21T08:15:07"/>
    <s v="Tier 2"/>
    <s v="Voice"/>
    <x v="1"/>
    <s v="Add Services"/>
    <s v="Add Device"/>
    <x v="0"/>
    <s v="Yes"/>
    <n v="7"/>
    <s v="got connected on my 2nd try and got  my new device. Thanks"/>
    <n v="2"/>
    <x v="0"/>
    <x v="0"/>
  </r>
  <r>
    <n v="9000050"/>
    <n v="1234622"/>
    <d v="2022-08-20T18:23:48"/>
    <s v="Tier 1"/>
    <s v="Chat"/>
    <x v="4"/>
    <s v="Service Question"/>
    <s v="Provide Info"/>
    <x v="0"/>
    <s v="Yes"/>
    <n v="1"/>
    <s v="I couldn't find my answer anywhere"/>
    <n v="1"/>
    <x v="1"/>
    <x v="0"/>
  </r>
  <r>
    <n v="9000009"/>
    <n v="1234522"/>
    <d v="2022-08-11T07:30:03"/>
    <s v="Tier 2"/>
    <s v="Voice"/>
    <x v="0"/>
    <s v="Add Services"/>
    <s v="Add Device"/>
    <x v="0"/>
    <s v="Yes"/>
    <n v="8"/>
    <s v="Thanks for helping"/>
    <n v="2"/>
    <x v="0"/>
    <x v="0"/>
  </r>
  <r>
    <n v="9000024"/>
    <n v="1234615"/>
    <d v="2022-08-20T09:25:19"/>
    <s v="Tier 1"/>
    <s v="Voice"/>
    <x v="3"/>
    <s v="Add Services"/>
    <s v="Disconnect"/>
    <x v="3"/>
    <s v="No, but expect it to be resolved"/>
    <n v="7"/>
    <m/>
    <n v="2"/>
    <x v="0"/>
    <x v="0"/>
  </r>
  <r>
    <n v="9000016"/>
    <n v="1234590"/>
    <d v="2022-08-17T10:55:32"/>
    <s v="Tier 2"/>
    <s v="Voice"/>
    <x v="0"/>
    <s v="Add Services"/>
    <s v="Add Data"/>
    <x v="0"/>
    <s v="Yes"/>
    <n v="10"/>
    <s v="Let your advisors help people"/>
    <n v="2"/>
    <x v="0"/>
    <x v="0"/>
  </r>
  <r>
    <n v="9000014"/>
    <n v="1234593"/>
    <d v="2022-08-17T16:01:50"/>
    <s v="Tier 1"/>
    <s v="Voice"/>
    <x v="2"/>
    <s v="Add Services"/>
    <s v="Transfer"/>
    <x v="3"/>
    <s v="No, but expect it to be resolved"/>
    <n v="2"/>
    <m/>
    <n v="2"/>
    <x v="0"/>
    <x v="0"/>
  </r>
  <r>
    <n v="9000021"/>
    <n v="1234634"/>
    <d v="2022-08-22T07:57:25"/>
    <s v="Tier 1"/>
    <s v="Voice"/>
    <x v="3"/>
    <s v="Add Services"/>
    <s v="Transfer"/>
    <x v="3"/>
    <s v="No, but expect it to be resolved"/>
    <n v="7"/>
    <m/>
    <n v="2"/>
    <x v="0"/>
    <x v="0"/>
  </r>
  <r>
    <n v="9000080"/>
    <n v="1234576"/>
    <d v="2022-08-16T07:15:22"/>
    <s v="Tier 1"/>
    <s v="Voice"/>
    <x v="1"/>
    <s v="Billing Question"/>
    <s v="Refund Account"/>
    <x v="2"/>
    <s v="No, but expect it to be resolved"/>
    <n v="9"/>
    <s v="Advisor was rude and didn’t understand what happened. Hoping it all works out"/>
    <n v="2"/>
    <x v="0"/>
    <x v="0"/>
  </r>
  <r>
    <n v="9000022"/>
    <n v="1234638"/>
    <d v="2022-08-22T10:15:48"/>
    <s v="Tier 2"/>
    <s v="Voice"/>
    <x v="0"/>
    <s v="Add Services"/>
    <s v="Add Data"/>
    <x v="4"/>
    <s v="Yes"/>
    <n v="8"/>
    <s v="This person clearly knew what they were doing, thanks! Still don't understand why the first advisor said they couldn't help me or the system stopped me."/>
    <n v="2"/>
    <x v="0"/>
    <x v="1"/>
  </r>
  <r>
    <n v="9000084"/>
    <n v="1234517"/>
    <d v="2022-08-10T17:22:02"/>
    <s v="Tier 2"/>
    <s v="Voice"/>
    <x v="1"/>
    <s v="Billing Question"/>
    <s v="Refund Account"/>
    <x v="0"/>
    <s v="No, but expect it to be resolved"/>
    <n v="10"/>
    <s v="Just had a question about my bill and it turns out im actually getting money back"/>
    <n v="2"/>
    <x v="0"/>
    <x v="0"/>
  </r>
  <r>
    <n v="9000070"/>
    <n v="1234505"/>
    <d v="2022-08-10T08:30:31"/>
    <s v="Tier 1"/>
    <s v="Voice"/>
    <x v="1"/>
    <s v="Billing Dispute"/>
    <s v="Refund Account"/>
    <x v="0"/>
    <s v="No, but expect it to be resolved"/>
    <n v="8"/>
    <m/>
    <n v="2"/>
    <x v="0"/>
    <x v="0"/>
  </r>
  <r>
    <n v="9000012"/>
    <n v="1234572"/>
    <d v="2022-08-15T19:21:18"/>
    <s v="Tier 2"/>
    <s v="Voice"/>
    <x v="0"/>
    <s v="Add Services"/>
    <s v="Add Data"/>
    <x v="0"/>
    <s v="Yes"/>
    <n v="7"/>
    <s v="This seems like it should have been eaier to do on my own"/>
    <n v="2"/>
    <x v="0"/>
    <x v="0"/>
  </r>
  <r>
    <n v="9000049"/>
    <n v="1234546"/>
    <d v="2022-08-13T15:15:38"/>
    <s v="Tier 1"/>
    <s v="Chat"/>
    <x v="4"/>
    <s v="Service Question"/>
    <s v="Disconnect"/>
    <x v="3"/>
    <s v="No, but expect it to be resolved"/>
    <n v="7"/>
    <s v="Do you have any chat advisors working on the weekend, got tired of waiting and will contact you again later"/>
    <n v="2"/>
    <x v="0"/>
    <x v="0"/>
  </r>
  <r>
    <n v="9000075"/>
    <n v="1234544"/>
    <d v="2022-08-13T08:47:24"/>
    <s v="Tier 1"/>
    <s v="Voice"/>
    <x v="1"/>
    <s v="Billing Dispute"/>
    <s v="Refund Account"/>
    <x v="4"/>
    <s v="No, but expect it to be resolved"/>
    <n v="8"/>
    <m/>
    <n v="2"/>
    <x v="0"/>
    <x v="1"/>
  </r>
  <r>
    <n v="9000006"/>
    <n v="1234516"/>
    <d v="2022-08-10T16:54:12"/>
    <s v="Tier 2"/>
    <s v="Voice"/>
    <x v="0"/>
    <s v="Add Services"/>
    <s v="Add Device"/>
    <x v="2"/>
    <s v="Yes"/>
    <n v="8"/>
    <m/>
    <n v="2"/>
    <x v="0"/>
    <x v="0"/>
  </r>
  <r>
    <n v="9000018"/>
    <n v="1234604"/>
    <d v="2022-08-18T13:06:55"/>
    <s v="Tier 2"/>
    <s v="Voice"/>
    <x v="0"/>
    <s v="Add Services"/>
    <s v="Add Data"/>
    <x v="0"/>
    <s v="Yes"/>
    <n v="8"/>
    <s v="Don't all advisors use the same tools? If so, why did I have to be transferred?"/>
    <n v="2"/>
    <x v="0"/>
    <x v="0"/>
  </r>
  <r>
    <n v="9000070"/>
    <n v="1234618"/>
    <d v="2022-08-18T15:05:26"/>
    <s v="Tier 1"/>
    <s v="Voice"/>
    <x v="1"/>
    <s v="Billing Dispute"/>
    <s v="Refund Account"/>
    <x v="2"/>
    <s v="No, but expect it to be resolved"/>
    <n v="6"/>
    <s v="disappointed the advisor took so long to understand my billing issue and this is the second time I had to call because the first didn’t work"/>
    <n v="2"/>
    <x v="0"/>
    <x v="0"/>
  </r>
  <r>
    <n v="9000048"/>
    <n v="1234555"/>
    <d v="2022-08-14T14:50:41"/>
    <s v="Tier 1"/>
    <s v="Chat"/>
    <x v="4"/>
    <s v="Service Question"/>
    <s v="Disconnect"/>
    <x v="3"/>
    <s v="No, but expect it to be resolved"/>
    <n v="7"/>
    <m/>
    <n v="2"/>
    <x v="0"/>
    <x v="0"/>
  </r>
  <r>
    <n v="9000082"/>
    <n v="1234540"/>
    <d v="2022-08-12T18:20:37"/>
    <s v="Tier 2"/>
    <s v="Voice"/>
    <x v="1"/>
    <s v="Billing Question"/>
    <s v="Refund Account"/>
    <x v="1"/>
    <s v="No, but expect it to be resolved"/>
    <n v="8"/>
    <s v="advisor refunded my account and answered my question"/>
    <n v="2"/>
    <x v="0"/>
    <x v="1"/>
  </r>
  <r>
    <n v="9000014"/>
    <n v="1234594"/>
    <d v="2022-08-17T16:16:50"/>
    <s v="Tier 2"/>
    <s v="Voice"/>
    <x v="0"/>
    <s v="Add Services"/>
    <s v="Add Data"/>
    <x v="1"/>
    <s v="Yes"/>
    <n v="9"/>
    <s v="Fixed, thanks"/>
    <n v="2"/>
    <x v="0"/>
    <x v="1"/>
  </r>
  <r>
    <n v="9000015"/>
    <n v="1234598"/>
    <d v="2022-08-17T19:21:22"/>
    <s v="Tier 2"/>
    <s v="Voice"/>
    <x v="0"/>
    <s v="Add Services"/>
    <s v="Add Data"/>
    <x v="0"/>
    <s v="Yes"/>
    <n v="10"/>
    <m/>
    <n v="2"/>
    <x v="0"/>
    <x v="0"/>
  </r>
  <r>
    <n v="9000072"/>
    <n v="1234611"/>
    <d v="2022-08-19T20:09:40"/>
    <s v="Tier 2"/>
    <s v="Voice"/>
    <x v="1"/>
    <s v="Billing Dispute"/>
    <s v="Refund Account"/>
    <x v="0"/>
    <s v="No, but expect it to be resolved"/>
    <n v="5"/>
    <s v="Not sure what is happening but I've waited awhile"/>
    <n v="2"/>
    <x v="0"/>
    <x v="0"/>
  </r>
  <r>
    <n v="9000085"/>
    <n v="1234536"/>
    <d v="2022-08-12T15:09:56"/>
    <s v="Tier 1"/>
    <s v="Voice"/>
    <x v="1"/>
    <s v="Billing Question"/>
    <s v="Refund Account"/>
    <x v="2"/>
    <s v="No, but expect it to be resolved"/>
    <n v="9"/>
    <s v="Advisor was clueless"/>
    <n v="2"/>
    <x v="0"/>
    <x v="0"/>
  </r>
  <r>
    <n v="9000063"/>
    <n v="1234575"/>
    <d v="2022-08-15T20:55:06"/>
    <s v="Tier 1"/>
    <s v="Chat"/>
    <x v="1"/>
    <s v="Device Question"/>
    <s v="Activate Device"/>
    <x v="1"/>
    <s v="Yes"/>
    <n v="10"/>
    <s v="Thanks"/>
    <n v="1"/>
    <x v="1"/>
    <x v="1"/>
  </r>
  <r>
    <n v="9000074"/>
    <n v="1234621"/>
    <d v="2022-08-20T17:54:32"/>
    <s v="Tier 1"/>
    <s v="Voice"/>
    <x v="1"/>
    <s v="Billing Dispute"/>
    <s v="Refund Account"/>
    <x v="4"/>
    <s v="No, but expect it to be resolved"/>
    <n v="8"/>
    <m/>
    <n v="2"/>
    <x v="0"/>
    <x v="1"/>
  </r>
  <r>
    <n v="9000005"/>
    <n v="1234503"/>
    <d v="2022-08-10T07:37:41"/>
    <s v="Tier 1"/>
    <s v="Voice"/>
    <x v="2"/>
    <s v="Add Services"/>
    <s v="Transfer"/>
    <x v="3"/>
    <s v="No, but expect it to be resolved"/>
    <n v="7"/>
    <m/>
    <n v="2"/>
    <x v="0"/>
    <x v="0"/>
  </r>
  <r>
    <n v="9000066"/>
    <n v="1234583"/>
    <d v="2022-08-16T20:28:25"/>
    <s v="Tier 1"/>
    <s v="Chat"/>
    <x v="1"/>
    <s v="Device Question"/>
    <s v="Activate Device"/>
    <x v="1"/>
    <s v="Yes"/>
    <n v="10"/>
    <s v="thanks for guiding me on how to do this myself"/>
    <n v="1"/>
    <x v="1"/>
    <x v="1"/>
  </r>
  <r>
    <n v="9000008"/>
    <n v="1234527"/>
    <d v="2022-08-11T13:50:46"/>
    <s v="Tier 1"/>
    <s v="Voice"/>
    <x v="2"/>
    <s v="Add Services"/>
    <s v="Transfer"/>
    <x v="3"/>
    <s v="No, but expect it to be resolved"/>
    <n v="1"/>
    <m/>
    <n v="2"/>
    <x v="0"/>
    <x v="0"/>
  </r>
  <r>
    <n v="9000040"/>
    <n v="1234625"/>
    <d v="2022-08-20T19:24:14"/>
    <s v="Tier 1"/>
    <s v="Voice"/>
    <x v="3"/>
    <s v="Make a Payment"/>
    <s v="Process Payment"/>
    <x v="1"/>
    <s v="Yes"/>
    <n v="1"/>
    <s v="system is ineffective. the advisor I spoke with was quick and efficient. but annoyed TelCo can't get their technology to function."/>
    <n v="1"/>
    <x v="1"/>
    <x v="1"/>
  </r>
  <r>
    <n v="9000004"/>
    <n v="1234600"/>
    <d v="2022-08-18T12:12:37"/>
    <s v="Tier 2"/>
    <s v="Voice"/>
    <x v="1"/>
    <s v="Cancel Service"/>
    <s v="Cancel Service"/>
    <x v="1"/>
    <s v="Yes"/>
    <n v="0"/>
    <s v="Finished with TelCo Inc. the advisor was great, gave me no issues cancelling my service."/>
    <n v="1"/>
    <x v="1"/>
    <x v="1"/>
  </r>
  <r>
    <n v="9000012"/>
    <n v="1234571"/>
    <d v="2022-08-15T18:55:06"/>
    <s v="Tier 1"/>
    <s v="Voice"/>
    <x v="2"/>
    <s v="Add Services"/>
    <s v="Transfer"/>
    <x v="3"/>
    <s v="No, but expect it to be resolved"/>
    <n v="7"/>
    <m/>
    <n v="2"/>
    <x v="0"/>
    <x v="0"/>
  </r>
  <r>
    <n v="9000053"/>
    <n v="1234629"/>
    <d v="2022-08-21T13:52:31"/>
    <s v="Tier 1"/>
    <s v="Chat"/>
    <x v="2"/>
    <s v="Service Question"/>
    <s v="Provide Info"/>
    <x v="2"/>
    <s v="Yes"/>
    <n v="3"/>
    <s v="I couldn't find where to go."/>
    <n v="1"/>
    <x v="1"/>
    <x v="0"/>
  </r>
  <r>
    <n v="9000061"/>
    <n v="1234596"/>
    <d v="2022-08-17T17:40:39"/>
    <s v="Tier 2"/>
    <s v="Chat"/>
    <x v="1"/>
    <s v="Device Question"/>
    <s v="Activate Device"/>
    <x v="0"/>
    <s v="Yes"/>
    <n v="8"/>
    <m/>
    <n v="2"/>
    <x v="0"/>
    <x v="0"/>
  </r>
  <r>
    <n v="9000087"/>
    <n v="1234608"/>
    <d v="2022-08-19T10:21:21"/>
    <s v="Tier 2"/>
    <s v="Voice"/>
    <x v="1"/>
    <s v="Billing Question"/>
    <s v="Refund Account"/>
    <x v="4"/>
    <s v="No, but expect it to be resolved"/>
    <n v="7"/>
    <s v="advisor was great, systems are broken"/>
    <n v="2"/>
    <x v="0"/>
    <x v="1"/>
  </r>
  <r>
    <n v="9000027"/>
    <n v="1234631"/>
    <d v="2022-08-21T16:26:17"/>
    <s v="Tier 1"/>
    <s v="Chat"/>
    <x v="2"/>
    <s v="Change Plan"/>
    <s v="Change Plan"/>
    <x v="3"/>
    <s v="Yes"/>
    <n v="8"/>
    <s v="my time is valuable and I should be able to get through straight away"/>
    <n v="1"/>
    <x v="1"/>
    <x v="0"/>
  </r>
  <r>
    <n v="9000010"/>
    <n v="1234539"/>
    <d v="2022-08-12T17:31:06"/>
    <s v="Tier 2"/>
    <s v="Voice"/>
    <x v="0"/>
    <s v="Add Services"/>
    <s v="Add Device"/>
    <x v="2"/>
    <s v="Yes"/>
    <n v="8"/>
    <s v="I hate talking to call centers"/>
    <n v="2"/>
    <x v="0"/>
    <x v="0"/>
  </r>
  <r>
    <n v="9000038"/>
    <n v="1234610"/>
    <d v="2022-08-19T14:36:01"/>
    <s v="Tier 2"/>
    <s v="Chat"/>
    <x v="2"/>
    <s v="Make a Payment"/>
    <s v="Process Payment"/>
    <x v="1"/>
    <s v="Yes"/>
    <n v="8"/>
    <s v="advisor was helpful, but prefer to not talk to anyone"/>
    <n v="1"/>
    <x v="1"/>
    <x v="1"/>
  </r>
  <r>
    <n v="9000080"/>
    <n v="1234501"/>
    <d v="2022-08-10T07:15:48"/>
    <s v="Tier 2"/>
    <s v="Voice"/>
    <x v="1"/>
    <s v="Billing Question"/>
    <s v="Refund Account"/>
    <x v="1"/>
    <s v="No, but expect it to be resolved"/>
    <n v="10"/>
    <s v="Understood my issue and refunded my account"/>
    <n v="2"/>
    <x v="0"/>
    <x v="1"/>
  </r>
  <r>
    <n v="9000071"/>
    <n v="1234552"/>
    <d v="2022-08-13T20:52:42"/>
    <s v="Tier 1"/>
    <s v="Voice"/>
    <x v="1"/>
    <s v="Billing Dispute"/>
    <s v="Refund Account"/>
    <x v="0"/>
    <s v="No, but expect it to be resolved"/>
    <n v="8"/>
    <s v="Thanks for making it right"/>
    <n v="2"/>
    <x v="0"/>
    <x v="0"/>
  </r>
  <r>
    <n v="9000023"/>
    <n v="1234542"/>
    <d v="2022-08-13T07:31:49"/>
    <s v="Tier 1"/>
    <s v="Voice"/>
    <x v="3"/>
    <s v="Add Services"/>
    <s v="Disconnect"/>
    <x v="3"/>
    <s v="No, but expect it to be resolved"/>
    <n v="7"/>
    <m/>
    <n v="2"/>
    <x v="0"/>
    <x v="0"/>
  </r>
  <r>
    <n v="9000032"/>
    <n v="1234556"/>
    <d v="2022-08-21T15:40:04"/>
    <s v="Tier 1"/>
    <s v="Voice"/>
    <x v="1"/>
    <s v="Make a Payment"/>
    <s v="Process Payment"/>
    <x v="2"/>
    <s v="Yes"/>
    <n v="8"/>
    <m/>
    <n v="2"/>
    <x v="0"/>
    <x v="0"/>
  </r>
  <r>
    <n v="9000001"/>
    <n v="1234545"/>
    <d v="2022-08-13T10:54:45"/>
    <s v="Tier 1"/>
    <s v="Chat"/>
    <x v="2"/>
    <s v="Cancel Service"/>
    <s v="Disconnect"/>
    <x v="3"/>
    <s v="No, but expect it to be resolved"/>
    <n v="1"/>
    <s v="DONE."/>
    <n v="2"/>
    <x v="0"/>
    <x v="0"/>
  </r>
  <r>
    <n v="9000015"/>
    <n v="1234597"/>
    <d v="2022-08-17T19:04:20"/>
    <s v="Tier 1"/>
    <s v="Voice"/>
    <x v="2"/>
    <s v="Add Services"/>
    <s v="Transfer"/>
    <x v="3"/>
    <s v="No, but expect it to be resolved"/>
    <n v="7"/>
    <m/>
    <n v="2"/>
    <x v="0"/>
    <x v="0"/>
  </r>
  <r>
    <n v="9000088"/>
    <n v="1234549"/>
    <d v="2022-08-13T19:37:55"/>
    <s v="Tier 2"/>
    <s v="Voice"/>
    <x v="1"/>
    <s v="Billing Question"/>
    <s v="Refund Account"/>
    <x v="4"/>
    <s v="No, but expect it to be resolved"/>
    <n v="7"/>
    <s v="Hoping I get the money back soon but I wasn’t expecting it in the first place."/>
    <n v="2"/>
    <x v="0"/>
    <x v="1"/>
  </r>
  <r>
    <n v="9000045"/>
    <n v="1234502"/>
    <d v="2022-08-10T07:27:31"/>
    <s v="Tier 2"/>
    <s v="Voice"/>
    <x v="3"/>
    <s v="Make a Payment"/>
    <s v="Process Payment"/>
    <x v="1"/>
    <s v="Yes"/>
    <n v="5"/>
    <s v="I got caught in a loop for you to take my money. Maybe it's time to look for other phone company options."/>
    <n v="1"/>
    <x v="1"/>
    <x v="1"/>
  </r>
  <r>
    <n v="9000017"/>
    <n v="1234607"/>
    <d v="2022-08-18T19:33:11"/>
    <s v="Tier 2"/>
    <s v="Voice"/>
    <x v="0"/>
    <s v="Add Services"/>
    <s v="Add Data"/>
    <x v="0"/>
    <s v="Yes"/>
    <n v="8"/>
    <s v="Every advisor should be able to do everything in my opinion"/>
    <n v="2"/>
    <x v="0"/>
    <x v="0"/>
  </r>
  <r>
    <n v="9000075"/>
    <n v="1234601"/>
    <d v="2022-08-18T12:21:21"/>
    <s v="Tier 2"/>
    <s v="Voice"/>
    <x v="1"/>
    <s v="Billing Dispute"/>
    <s v="Refund Account"/>
    <x v="0"/>
    <s v="No, but expect it to be resolved"/>
    <n v="6"/>
    <s v="Had to repeat myself"/>
    <n v="2"/>
    <x v="0"/>
    <x v="0"/>
  </r>
  <r>
    <n v="9000084"/>
    <n v="1234530"/>
    <d v="2022-08-11T14:44:05"/>
    <s v="Tier 1"/>
    <s v="Voice"/>
    <x v="1"/>
    <s v="Billing Question"/>
    <s v="Refund Account"/>
    <x v="2"/>
    <s v="No, but expect it to be resolved"/>
    <n v="8"/>
    <s v="Had to go through the whole process again and this advisor didn’t believe me"/>
    <n v="2"/>
    <x v="0"/>
    <x v="0"/>
  </r>
  <r>
    <n v="9000071"/>
    <n v="1234582"/>
    <d v="2022-08-16T20:16:49"/>
    <s v="Tier 2"/>
    <s v="Voice"/>
    <x v="1"/>
    <s v="Billing Dispute"/>
    <s v="Refund Account"/>
    <x v="0"/>
    <s v="No, but expect it to be resolved"/>
    <n v="7"/>
    <s v="There has to be a system glitch"/>
    <n v="2"/>
    <x v="0"/>
    <x v="0"/>
  </r>
  <r>
    <n v="9000013"/>
    <n v="1234579"/>
    <d v="2022-08-16T14:28:57"/>
    <s v="Tier 2"/>
    <s v="Voice"/>
    <x v="0"/>
    <s v="Add Services"/>
    <s v="Add Data"/>
    <x v="1"/>
    <s v="Yes"/>
    <n v="8"/>
    <m/>
    <n v="2"/>
    <x v="0"/>
    <x v="1"/>
  </r>
  <r>
    <n v="9000061"/>
    <n v="1234557"/>
    <d v="2022-08-14T18:37:12"/>
    <s v="Tier 1"/>
    <s v="Chat"/>
    <x v="4"/>
    <s v="Device Question"/>
    <s v="Disconnect"/>
    <x v="3"/>
    <s v="No, but expect it to be resolved"/>
    <n v="2"/>
    <s v="I'm losing faith in your company"/>
    <n v="2"/>
    <x v="0"/>
    <x v="0"/>
  </r>
  <r>
    <n v="9000033"/>
    <n v="1234533"/>
    <d v="2022-08-12T14:05:36"/>
    <s v="Tier 2"/>
    <s v="Chat"/>
    <x v="2"/>
    <s v="Make a Payment"/>
    <s v="Process Payment"/>
    <x v="4"/>
    <s v="Yes"/>
    <n v="6"/>
    <s v="Why is it so hard?"/>
    <n v="1"/>
    <x v="1"/>
    <x v="1"/>
  </r>
  <r>
    <n v="9000036"/>
    <n v="1234602"/>
    <d v="2022-08-18T12:31:08"/>
    <s v="Tier 2"/>
    <s v="Chat"/>
    <x v="2"/>
    <s v="Make a Payment"/>
    <s v="Process Payment"/>
    <x v="4"/>
    <s v="Yes"/>
    <n v="8"/>
    <s v="ran into an issue but you helped"/>
    <n v="1"/>
    <x v="1"/>
    <x v="1"/>
  </r>
  <r>
    <n v="9000011"/>
    <n v="1234565"/>
    <d v="2022-08-15T08:27:48"/>
    <s v="Tier 1"/>
    <s v="Voice"/>
    <x v="2"/>
    <s v="Add Services"/>
    <s v="Transfer"/>
    <x v="3"/>
    <s v="No, but expect it to be resolved"/>
    <n v="7"/>
    <m/>
    <n v="2"/>
    <x v="0"/>
    <x v="0"/>
  </r>
  <r>
    <n v="9000006"/>
    <n v="1234515"/>
    <d v="2022-08-10T16:23:12"/>
    <s v="Tier 1"/>
    <s v="Voice"/>
    <x v="2"/>
    <s v="Add Services"/>
    <s v="Transfer"/>
    <x v="3"/>
    <s v="No, but expect it to be resolved"/>
    <n v="7"/>
    <m/>
    <n v="2"/>
    <x v="0"/>
    <x v="0"/>
  </r>
  <r>
    <n v="9000072"/>
    <n v="1234535"/>
    <d v="2022-08-12T14:41:59"/>
    <s v="Tier 1"/>
    <s v="Voice"/>
    <x v="1"/>
    <s v="Billing Dispute"/>
    <s v="Refund Account"/>
    <x v="4"/>
    <s v="No, but expect it to be resolved"/>
    <n v="8"/>
    <s v="I was concerned with how much my bill was this month but they helped quickly and told me it would be correct in a week. I hope they're right."/>
    <n v="2"/>
    <x v="0"/>
    <x v="1"/>
  </r>
  <r>
    <n v="9000030"/>
    <n v="1234561"/>
    <d v="2022-08-15T07:38:00"/>
    <s v="Tier 2"/>
    <s v="Voice"/>
    <x v="1"/>
    <s v="Change Plan"/>
    <s v="Add Device"/>
    <x v="1"/>
    <s v="Yes"/>
    <n v="10"/>
    <s v="Thanks for the help!"/>
    <n v="1"/>
    <x v="1"/>
    <x v="1"/>
  </r>
  <r>
    <n v="9000073"/>
    <n v="1234547"/>
    <d v="2022-08-13T17:04:31"/>
    <s v="Tier 1"/>
    <s v="Voice"/>
    <x v="1"/>
    <s v="Billing Dispute"/>
    <s v="Refund Account"/>
    <x v="0"/>
    <s v="No, but expect it to be resolved"/>
    <n v="8"/>
    <m/>
    <n v="2"/>
    <x v="0"/>
    <x v="0"/>
  </r>
  <r>
    <n v="9000060"/>
    <n v="1234525"/>
    <d v="2022-08-11T12:04:48"/>
    <s v="Tier 1"/>
    <s v="Voice"/>
    <x v="1"/>
    <s v="Service Question"/>
    <s v="Provide Info"/>
    <x v="0"/>
    <s v="Yes"/>
    <n v="8"/>
    <m/>
    <n v="1"/>
    <x v="1"/>
    <x v="0"/>
  </r>
  <r>
    <n v="9000083"/>
    <n v="1234519"/>
    <d v="2022-08-10T18:57:07"/>
    <s v="Tier 2"/>
    <s v="Voice"/>
    <x v="1"/>
    <s v="Billing Question"/>
    <s v="Refund Account"/>
    <x v="1"/>
    <s v="No, but expect it to be resolved"/>
    <n v="10"/>
    <m/>
    <n v="2"/>
    <x v="0"/>
    <x v="1"/>
  </r>
  <r>
    <n v="9000092"/>
    <n v="1234567"/>
    <d v="2022-08-13T17:22:02"/>
    <s v="Tier 1"/>
    <s v="Voice"/>
    <x v="1"/>
    <s v="Billing Question"/>
    <s v="Disconnect"/>
    <x v="3"/>
    <s v="No, but expect it to be resolved"/>
    <n v="7"/>
    <s v="too long"/>
    <n v="2"/>
    <x v="0"/>
    <x v="0"/>
  </r>
  <r>
    <n v="9000079"/>
    <n v="1234606"/>
    <d v="2022-08-18T19:29:22"/>
    <s v="Tier 1"/>
    <s v="Voice"/>
    <x v="1"/>
    <s v="Billing Dispute"/>
    <s v="Refund Account"/>
    <x v="2"/>
    <s v="No, but expect it to be resolved"/>
    <n v="8"/>
    <m/>
    <n v="2"/>
    <x v="0"/>
    <x v="0"/>
  </r>
  <r>
    <n v="9000094"/>
    <n v="1234559"/>
    <d v="2022-08-14T07:14:04"/>
    <s v="Tier 1"/>
    <s v="Voice"/>
    <x v="1"/>
    <s v="Billing Question"/>
    <s v="Disconnect"/>
    <x v="3"/>
    <s v="No, but expect it to be resolved"/>
    <n v="5"/>
    <s v="I have better things to do with my time."/>
    <n v="2"/>
    <x v="0"/>
    <x v="0"/>
  </r>
  <r>
    <n v="9000093"/>
    <n v="1234581"/>
    <d v="2022-08-16T17:24:35"/>
    <s v="Tier 2"/>
    <s v="Voice"/>
    <x v="1"/>
    <s v="Billing Question"/>
    <s v="Explain Bill"/>
    <x v="0"/>
    <s v="Yes"/>
    <n v="8"/>
    <m/>
    <n v="2"/>
    <x v="0"/>
    <x v="0"/>
  </r>
  <r>
    <n v="9000089"/>
    <n v="1234560"/>
    <d v="2022-08-15T07:14:04"/>
    <s v="Tier 2"/>
    <s v="Voice"/>
    <x v="1"/>
    <s v="Billing Question"/>
    <s v="Refund Account"/>
    <x v="4"/>
    <s v="No, but expect it to be resolved"/>
    <n v="9"/>
    <s v="Empathetic advisor who said it will come through this time"/>
    <n v="2"/>
    <x v="0"/>
    <x v="1"/>
  </r>
  <r>
    <n v="9000090"/>
    <n v="1234614"/>
    <d v="2022-08-13T14:01:18"/>
    <s v="Tier 2"/>
    <s v="Voice"/>
    <x v="1"/>
    <s v="Billing Question"/>
    <s v="Disconnect"/>
    <x v="3"/>
    <s v="No, but expect it to be resolved"/>
    <n v="7"/>
    <s v="what takes so long to get through?"/>
    <n v="2"/>
    <x v="0"/>
    <x v="0"/>
  </r>
  <r>
    <n v="9000069"/>
    <n v="1234532"/>
    <d v="2022-08-12T13:50:09"/>
    <s v="Tier 1"/>
    <s v="Chat"/>
    <x v="2"/>
    <s v="Service Question"/>
    <s v="Provide Info"/>
    <x v="2"/>
    <s v="Yes"/>
    <n v="1"/>
    <s v="I don't want to have to contact you for everything"/>
    <n v="1"/>
    <x v="1"/>
    <x v="0"/>
  </r>
  <r>
    <n v="9000079"/>
    <n v="1234616"/>
    <d v="2022-08-20T09:40:39"/>
    <s v="Tier 1"/>
    <s v="Voice"/>
    <x v="1"/>
    <s v="Cancel Service"/>
    <s v="Cancel Service"/>
    <x v="2"/>
    <s v="Yes"/>
    <n v="3"/>
    <m/>
    <n v="2"/>
    <x v="0"/>
    <x v="0"/>
  </r>
  <r>
    <n v="9000013"/>
    <n v="1234578"/>
    <d v="2022-08-16T14:12:53"/>
    <s v="Tier 1"/>
    <s v="Voice"/>
    <x v="2"/>
    <s v="Add Services"/>
    <s v="Transfer"/>
    <x v="3"/>
    <s v="No, but expect it to be resolved"/>
    <n v="5"/>
    <m/>
    <n v="2"/>
    <x v="0"/>
    <x v="0"/>
  </r>
  <r>
    <n v="9000011"/>
    <n v="1234566"/>
    <d v="2022-08-15T08:49:02"/>
    <s v="Tier 2"/>
    <s v="Voice"/>
    <x v="0"/>
    <s v="Add Services"/>
    <s v="Add Data"/>
    <x v="0"/>
    <s v="Yes"/>
    <n v="8"/>
    <s v="I would consider myself pretty tech savvy"/>
    <n v="2"/>
    <x v="0"/>
    <x v="0"/>
  </r>
  <r>
    <n v="9000020"/>
    <n v="1234641"/>
    <d v="2022-08-22T17:44:22"/>
    <s v="Tier 1"/>
    <s v="Voice"/>
    <x v="3"/>
    <s v="Add Services"/>
    <s v="Transfer"/>
    <x v="3"/>
    <s v="No, but expect it to be resolved"/>
    <n v="7"/>
    <m/>
    <n v="2"/>
    <x v="0"/>
    <x v="0"/>
  </r>
  <r>
    <n v="9000010"/>
    <n v="1234538"/>
    <d v="2022-08-12T17:16:06"/>
    <s v="Tier 1"/>
    <s v="Voice"/>
    <x v="2"/>
    <s v="Add Services"/>
    <s v="Transfer"/>
    <x v="3"/>
    <s v="No, but expect it to be resolved"/>
    <n v="3"/>
    <m/>
    <n v="2"/>
    <x v="0"/>
    <x v="0"/>
  </r>
  <r>
    <n v="9000059"/>
    <n v="1234573"/>
    <d v="2022-08-15T19:31:40"/>
    <s v="Tier 1"/>
    <s v="Voice"/>
    <x v="4"/>
    <s v="Service Question"/>
    <s v="Provide Info"/>
    <x v="2"/>
    <s v="No"/>
    <n v="4"/>
    <s v="your FAQs were worthless so I called and I still didn't get my answer. Annoying."/>
    <n v="1"/>
    <x v="1"/>
    <x v="0"/>
  </r>
  <r>
    <n v="9000086"/>
    <n v="1234609"/>
    <d v="2022-08-19T14:21:20"/>
    <s v="Tier 2"/>
    <s v="Voice"/>
    <x v="1"/>
    <s v="Billing Question"/>
    <s v="Refund Account"/>
    <x v="0"/>
    <s v="No, but expect it to be resolved"/>
    <n v="8"/>
    <m/>
    <n v="2"/>
    <x v="0"/>
    <x v="0"/>
  </r>
  <r>
    <n v="9000052"/>
    <n v="1234624"/>
    <d v="2022-08-20T18:35:48"/>
    <s v="Tier 2"/>
    <s v="Chat"/>
    <x v="2"/>
    <s v="Service Question"/>
    <s v="Provide Info"/>
    <x v="0"/>
    <s v="Yes"/>
    <n v="3"/>
    <s v="TelCo. Is taking a nose dive. "/>
    <n v="1"/>
    <x v="1"/>
    <x v="0"/>
  </r>
  <r>
    <n v="9000007"/>
    <n v="1234511"/>
    <d v="2022-08-10T13:36:20"/>
    <s v="Tier 1"/>
    <s v="Voice"/>
    <x v="2"/>
    <s v="Add Services"/>
    <s v="Transfer"/>
    <x v="3"/>
    <s v="No, but expect it to be resolved"/>
    <n v="7"/>
    <m/>
    <n v="2"/>
    <x v="0"/>
    <x v="0"/>
  </r>
  <r>
    <n v="9000094"/>
    <n v="1234568"/>
    <d v="2022-08-15T13:10:13"/>
    <s v="Tier 2"/>
    <s v="Voice"/>
    <x v="1"/>
    <s v="Billing Question"/>
    <s v="Explain Bill"/>
    <x v="0"/>
    <s v="Yes"/>
    <n v="9"/>
    <m/>
    <n v="2"/>
    <x v="0"/>
    <x v="0"/>
  </r>
  <r>
    <n v="9000062"/>
    <n v="1234640"/>
    <d v="2022-08-22T14:29:58"/>
    <s v="Tier 1"/>
    <s v="Chat"/>
    <x v="1"/>
    <s v="Device Question"/>
    <s v="Activate Device"/>
    <x v="1"/>
    <s v="Yes"/>
    <n v="10"/>
    <s v="next time I'll do this myself so I don't have to talk to anyone"/>
    <n v="1"/>
    <x v="1"/>
    <x v="1"/>
  </r>
  <r>
    <n v="9000078"/>
    <n v="1234558"/>
    <d v="2022-08-14T18:47:15"/>
    <s v="Tier 1"/>
    <s v="Voice"/>
    <x v="1"/>
    <s v="Cancel Service"/>
    <s v="Refund Account"/>
    <x v="2"/>
    <s v="No, but expect it to be resolved"/>
    <n v="5"/>
    <s v="I called to cancel because im so frustrated but they guaranteed me the refund will come tomorrow. It better"/>
    <n v="2"/>
    <x v="0"/>
    <x v="0"/>
  </r>
  <r>
    <n v="9000077"/>
    <n v="1234548"/>
    <d v="2022-08-13T17:41:27"/>
    <s v="Tier 1"/>
    <s v="Voice"/>
    <x v="1"/>
    <s v="Billing Dispute"/>
    <s v="Refund Account"/>
    <x v="4"/>
    <s v="No, but expect it to be resolved"/>
    <n v="8"/>
    <s v="I was charged more money this month for no reason. Things are tight. I'm on a fixed income. I cant have these random charges."/>
    <n v="2"/>
    <x v="0"/>
    <x v="1"/>
  </r>
  <r>
    <n v="9000028"/>
    <n v="1234617"/>
    <d v="2022-08-20T11:35:26"/>
    <s v="Tier 2"/>
    <s v="Voice"/>
    <x v="3"/>
    <s v="Change Plan"/>
    <s v="Add Data"/>
    <x v="3"/>
    <s v="Yes"/>
    <n v="8"/>
    <s v="hold was never ending"/>
    <n v="1"/>
    <x v="1"/>
    <x v="0"/>
  </r>
  <r>
    <n v="9000073"/>
    <n v="1234585"/>
    <d v="2022-08-17T08:05:03"/>
    <s v="Tier 2"/>
    <s v="Voice"/>
    <x v="1"/>
    <s v="Billing Dispute"/>
    <s v="Refund Account"/>
    <x v="0"/>
    <s v="No, but expect it to be resolved"/>
    <n v="7"/>
    <s v="Like your service, but not your billing issues. Something is wrong"/>
    <n v="2"/>
    <x v="0"/>
    <x v="0"/>
  </r>
  <r>
    <n v="9000019"/>
    <n v="1234613"/>
    <d v="2022-08-19T21:23:54"/>
    <s v="Tier 2"/>
    <s v="Voice"/>
    <x v="0"/>
    <s v="Add Services"/>
    <s v="Add Data"/>
    <x v="0"/>
    <s v="Yes"/>
    <n v="10"/>
    <s v="second advisor was more helpful. First advisor not helpful"/>
    <n v="2"/>
    <x v="0"/>
    <x v="0"/>
  </r>
  <r>
    <n v="9000058"/>
    <n v="1234587"/>
    <d v="2022-08-17T10:04:42"/>
    <s v="Tier 2"/>
    <s v="Voice"/>
    <x v="4"/>
    <s v="Service Question"/>
    <s v="Provide Info"/>
    <x v="2"/>
    <s v="Yes"/>
    <n v="3"/>
    <s v="Improve everything"/>
    <n v="1"/>
    <x v="1"/>
    <x v="0"/>
  </r>
  <r>
    <n v="9000092"/>
    <n v="1234518"/>
    <d v="2022-08-17T15:34:58"/>
    <s v="Tier 2"/>
    <s v="Voice"/>
    <x v="1"/>
    <s v="Billing Question"/>
    <s v="Explain Bill"/>
    <x v="0"/>
    <s v="Yes"/>
    <n v="9"/>
    <s v="Much better, thanks"/>
    <n v="2"/>
    <x v="0"/>
    <x v="0"/>
  </r>
  <r>
    <n v="9000049"/>
    <n v="1234588"/>
    <d v="2022-08-17T10:08:50"/>
    <s v="Tier 2"/>
    <s v="Chat"/>
    <x v="1"/>
    <s v="Service Question"/>
    <s v="Provide Info"/>
    <x v="0"/>
    <s v="Yes"/>
    <n v="7"/>
    <s v="Thanks for helping me get the answer"/>
    <n v="2"/>
    <x v="0"/>
    <x v="0"/>
  </r>
  <r>
    <n v="9000021"/>
    <n v="1234635"/>
    <d v="2022-08-22T08:11:29"/>
    <s v="Tier 2"/>
    <s v="Voice"/>
    <x v="0"/>
    <s v="Add Services"/>
    <s v="Add Data"/>
    <x v="0"/>
    <s v="Yes"/>
    <n v="8"/>
    <s v="Why?"/>
    <n v="2"/>
    <x v="0"/>
    <x v="0"/>
  </r>
  <r>
    <n v="9000046"/>
    <n v="1234595"/>
    <d v="2022-08-17T17:17:16"/>
    <s v="Tier 2"/>
    <s v="Voice"/>
    <x v="3"/>
    <s v="Make a Payment"/>
    <s v="Process Payment"/>
    <x v="1"/>
    <s v="Yes"/>
    <n v="5"/>
    <s v=" it's 2022…"/>
    <n v="1"/>
    <x v="1"/>
    <x v="1"/>
  </r>
  <r>
    <n v="9000081"/>
    <n v="1234592"/>
    <d v="2022-08-17T13:27:40"/>
    <s v="Tier 2"/>
    <s v="Voice"/>
    <x v="1"/>
    <s v="Billing Question"/>
    <s v="Refund Account"/>
    <x v="0"/>
    <s v="No, but expect it to be resolved"/>
    <n v="8"/>
    <s v="I had to contact twice"/>
    <n v="2"/>
    <x v="0"/>
    <x v="0"/>
  </r>
  <r>
    <n v="9000093"/>
    <n v="1234508"/>
    <d v="2022-08-14T13:03:23"/>
    <s v="Tier 1"/>
    <s v="Voice"/>
    <x v="1"/>
    <s v="Billing Question"/>
    <s v="Disconnect"/>
    <x v="3"/>
    <s v="No, but expect it to be resolved"/>
    <n v="7"/>
    <s v="Does anyone work there?"/>
    <n v="2"/>
    <x v="0"/>
    <x v="0"/>
  </r>
  <r>
    <n v="9000043"/>
    <n v="1234620"/>
    <d v="2022-08-20T16:36:37"/>
    <s v="Tier 1"/>
    <s v="Chat"/>
    <x v="2"/>
    <s v="Make a Payment"/>
    <s v="Process Payment"/>
    <x v="1"/>
    <s v="Yes"/>
    <n v="8"/>
    <s v="Chat advisor helped me with my payment"/>
    <n v="1"/>
    <x v="1"/>
    <x v="1"/>
  </r>
  <r>
    <n v="9000032"/>
    <n v="1234537"/>
    <d v="2022-08-20T15:48:37"/>
    <s v="Tier 1"/>
    <s v="Voice"/>
    <x v="3"/>
    <s v="Make a Payment"/>
    <s v="Disconnect"/>
    <x v="3"/>
    <s v="No, but expect it to be resolved"/>
    <n v="1"/>
    <s v="What is going on"/>
    <n v="2"/>
    <x v="0"/>
    <x v="0"/>
  </r>
  <r>
    <n v="9000031"/>
    <n v="1234630"/>
    <d v="2022-08-21T14:57:44"/>
    <s v="Tier 1"/>
    <s v="Voice"/>
    <x v="2"/>
    <s v="Make a Payment"/>
    <s v="Disconnect"/>
    <x v="3"/>
    <s v="No, but expect it to be resolved"/>
    <n v="0"/>
    <s v="too many bad words to say about this whole thing"/>
    <n v="2"/>
    <x v="0"/>
    <x v="0"/>
  </r>
  <r>
    <n v="9000042"/>
    <n v="1234550"/>
    <d v="2022-08-13T19:42:52"/>
    <s v="Tier 1"/>
    <s v="Voice"/>
    <x v="3"/>
    <s v="Make a Payment"/>
    <s v="Process Payment"/>
    <x v="4"/>
    <s v="Yes"/>
    <n v="5"/>
    <s v="Did my payment go through twice? I tried through the IVR and the advisor."/>
    <n v="1"/>
    <x v="1"/>
    <x v="1"/>
  </r>
  <r>
    <n v="9000076"/>
    <n v="1234543"/>
    <d v="2022-08-13T08:46:33"/>
    <s v="Tier 1"/>
    <s v="Voice"/>
    <x v="1"/>
    <s v="Billing Dispute"/>
    <s v="Refund Account"/>
    <x v="0"/>
    <s v="No, but expect it to be resolved"/>
    <n v="8"/>
    <m/>
    <n v="2"/>
    <x v="0"/>
    <x v="0"/>
  </r>
  <r>
    <n v="9000051"/>
    <n v="1234619"/>
    <d v="2022-08-20T16:28:56"/>
    <s v="Tier 2"/>
    <s v="Chat"/>
    <x v="4"/>
    <s v="Service Question"/>
    <s v="Provide Info"/>
    <x v="0"/>
    <s v="Yes"/>
    <n v="4"/>
    <s v="I added an extra line to my plan online and it was a super easy process, but I couldn’t find any additional information when I looked at your FAQs about what plan benefits are"/>
    <n v="1"/>
    <x v="1"/>
    <x v="0"/>
  </r>
  <r>
    <n v="9000076"/>
    <n v="1234633"/>
    <d v="2022-08-22T07:40:44"/>
    <s v="Tier 2"/>
    <s v="Voice"/>
    <x v="1"/>
    <s v="Billing Dispute"/>
    <s v="Refund Account"/>
    <x v="4"/>
    <s v="No, but expect it to be resolved"/>
    <n v="7"/>
    <s v="should be resolved this time"/>
    <n v="2"/>
    <x v="0"/>
    <x v="1"/>
  </r>
  <r>
    <n v="9000003"/>
    <n v="1234507"/>
    <d v="2022-08-10T11:58:32"/>
    <s v="Tier 2"/>
    <s v="Chat"/>
    <x v="4"/>
    <s v="Cancel Service"/>
    <s v="Explain Bill"/>
    <x v="1"/>
    <s v="Yes"/>
    <n v="8"/>
    <s v="I was fed up but Accommodating advisor who helped me understand my bill"/>
    <n v="1"/>
    <x v="1"/>
    <x v="1"/>
  </r>
  <r>
    <n v="9000048"/>
    <n v="1234563"/>
    <d v="2022-08-15T08:17:42"/>
    <s v="Tier 2"/>
    <s v="Chat"/>
    <x v="1"/>
    <s v="Service Question"/>
    <s v="Provide Info"/>
    <x v="0"/>
    <s v="Yes"/>
    <n v="8"/>
    <m/>
    <n v="2"/>
    <x v="0"/>
    <x v="0"/>
  </r>
  <r>
    <n v="9000018"/>
    <n v="1234603"/>
    <d v="2022-08-18T12:49:27"/>
    <s v="Tier 1"/>
    <s v="Voice"/>
    <x v="2"/>
    <s v="Add Services"/>
    <s v="Transfer"/>
    <x v="3"/>
    <s v="No, but expect it to be resolved"/>
    <n v="7"/>
    <m/>
    <n v="2"/>
    <x v="0"/>
    <x v="0"/>
  </r>
  <r>
    <n v="9000034"/>
    <n v="1234506"/>
    <d v="2022-08-10T11:30:16"/>
    <s v="Tier 2"/>
    <s v="Chat"/>
    <x v="2"/>
    <s v="Make a Payment"/>
    <s v="Process Payment"/>
    <x v="1"/>
    <s v="Yes"/>
    <n v="8"/>
    <m/>
    <n v="1"/>
    <x v="1"/>
    <x v="1"/>
  </r>
  <r>
    <n v="9000037"/>
    <n v="1234642"/>
    <d v="2022-08-22T17:59:46"/>
    <s v="Tier 2"/>
    <s v="Chat"/>
    <x v="2"/>
    <s v="Make a Payment"/>
    <s v="Process Payment"/>
    <x v="1"/>
    <s v="Yes"/>
    <n v="1"/>
    <s v="Getting tired of contacting TelCo. for everything I need to do. The advisor handled my exasperation well."/>
    <n v="1"/>
    <x v="1"/>
    <x v="1"/>
  </r>
  <r>
    <n v="9000064"/>
    <n v="1234520"/>
    <d v="2022-08-10T19:08:29"/>
    <s v="Tier 1"/>
    <s v="Chat"/>
    <x v="1"/>
    <s v="Device Question"/>
    <s v="Activate Device"/>
    <x v="1"/>
    <s v="Yes"/>
    <n v="10"/>
    <s v="Now I know"/>
    <n v="1"/>
    <x v="1"/>
    <x v="1"/>
  </r>
  <r>
    <n v="9000039"/>
    <n v="1234514"/>
    <d v="2022-08-10T15:30:47"/>
    <s v="Tier 2"/>
    <s v="Chat"/>
    <x v="2"/>
    <s v="Make a Payment"/>
    <s v="Process Payment"/>
    <x v="1"/>
    <s v="Yes"/>
    <n v="8"/>
    <s v="App is awful"/>
    <n v="1"/>
    <x v="1"/>
    <x v="1"/>
  </r>
  <r>
    <n v="9000026"/>
    <n v="1234623"/>
    <d v="2022-08-20T18:26:30"/>
    <s v="Tier 1"/>
    <s v="Chat"/>
    <x v="2"/>
    <s v="Change Plan"/>
    <s v="Change Plan"/>
    <x v="3"/>
    <s v="Yes"/>
    <n v="8"/>
    <m/>
    <n v="1"/>
    <x v="1"/>
    <x v="0"/>
  </r>
  <r>
    <n v="9000091"/>
    <n v="1234554"/>
    <d v="2022-08-14T14:30:54"/>
    <s v="Tier 2"/>
    <s v="Voice"/>
    <x v="1"/>
    <s v="Billing Question"/>
    <s v="Explain Bill"/>
    <x v="0"/>
    <s v="No"/>
    <n v="8"/>
    <s v="I still don't understand what's up with my bill, but at least I got connected faster"/>
    <n v="2"/>
    <x v="0"/>
    <x v="0"/>
  </r>
  <r>
    <n v="9000002"/>
    <n v="1234523"/>
    <d v="2022-08-11T08:06:31"/>
    <s v="Tier 2"/>
    <s v="Voice"/>
    <x v="3"/>
    <s v="Cancel Service"/>
    <s v="Change Plan"/>
    <x v="1"/>
    <s v="Yes"/>
    <n v="8"/>
    <s v="My plan costed too much but the advisor worked with me and found a cheaper plan."/>
    <n v="1"/>
    <x v="1"/>
    <x v="1"/>
  </r>
  <r>
    <n v="9000067"/>
    <n v="1234580"/>
    <d v="2022-08-16T16:21:17"/>
    <s v="Tier 1"/>
    <s v="Voice"/>
    <x v="1"/>
    <s v="Device Question"/>
    <s v="Activate Device"/>
    <x v="1"/>
    <s v="Yes"/>
    <n v="10"/>
    <s v="super helpful"/>
    <n v="1"/>
    <x v="1"/>
    <x v="1"/>
  </r>
  <r>
    <n v="9000041"/>
    <n v="1234570"/>
    <d v="2022-08-15T16:38:12"/>
    <s v="Tier 1"/>
    <s v="Voice"/>
    <x v="3"/>
    <s v="Make a Payment"/>
    <s v="Process Payment"/>
    <x v="1"/>
    <s v="Yes"/>
    <n v="8"/>
    <s v="all of the sudden I'm talking to an advisor"/>
    <n v="1"/>
    <x v="1"/>
    <x v="1"/>
  </r>
  <r>
    <n v="9000057"/>
    <n v="1234564"/>
    <d v="2022-08-15T08:21:21"/>
    <s v="Tier 2"/>
    <s v="Chat"/>
    <x v="2"/>
    <s v="Make a Payment"/>
    <s v="Process Payment"/>
    <x v="1"/>
    <s v="Yes"/>
    <n v="8"/>
    <m/>
    <n v="1"/>
    <x v="1"/>
    <x v="1"/>
  </r>
  <r>
    <n v="9000035"/>
    <n v="1234599"/>
    <d v="2022-08-18T12:04:14"/>
    <s v="Tier 2"/>
    <s v="Chat"/>
    <x v="2"/>
    <s v="Make a Payment"/>
    <s v="Process Payment"/>
    <x v="1"/>
    <s v="Yes"/>
    <n v="4"/>
    <s v="great advisor bad TelCo. get your stuff together."/>
    <n v="1"/>
    <x v="1"/>
    <x v="1"/>
  </r>
  <r>
    <n v="9000047"/>
    <n v="1234526"/>
    <d v="2022-08-11T13:35:00"/>
    <s v="Tier 2"/>
    <s v="Voice"/>
    <x v="3"/>
    <s v="Make a Payment"/>
    <s v="Process Payment"/>
    <x v="1"/>
    <s v="Yes"/>
    <n v="4"/>
    <s v="fix the issue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A8DCA-0805-46EE-8201-B94E25A085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dataField="1" showAll="0"/>
    <pivotField numFmtId="22" showAll="0"/>
    <pivotField numFmtId="1" showAll="0"/>
    <pivotField axis="axisRow" numFmtId="1" showAll="0">
      <items count="16">
        <item x="1"/>
        <item x="9"/>
        <item x="7"/>
        <item x="2"/>
        <item x="8"/>
        <item x="3"/>
        <item x="6"/>
        <item x="4"/>
        <item x="0"/>
        <item x="12"/>
        <item x="11"/>
        <item x="13"/>
        <item x="10"/>
        <item x="5"/>
        <item x="14"/>
        <item t="default"/>
      </items>
    </pivotField>
    <pivotField numFmtId="1" showAll="0"/>
    <pivotField showAll="0"/>
    <pivotField numFmtId="1"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Interaction 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2BC5E-48DD-45A5-9E79-1846AEEF261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94" firstHeaderRow="1" firstDataRow="1" firstDataCol="1"/>
  <pivotFields count="9">
    <pivotField axis="axisRow" showAll="0">
      <items count="93">
        <item x="31"/>
        <item x="75"/>
        <item x="82"/>
        <item x="83"/>
        <item x="1"/>
        <item x="43"/>
        <item x="49"/>
        <item x="6"/>
        <item x="17"/>
        <item x="30"/>
        <item x="39"/>
        <item x="21"/>
        <item x="46"/>
        <item x="25"/>
        <item x="32"/>
        <item x="15"/>
        <item x="34"/>
        <item x="23"/>
        <item x="7"/>
        <item x="45"/>
        <item x="37"/>
        <item x="3"/>
        <item x="2"/>
        <item x="16"/>
        <item x="69"/>
        <item x="86"/>
        <item x="91"/>
        <item x="68"/>
        <item x="54"/>
        <item x="58"/>
        <item x="11"/>
        <item x="35"/>
        <item x="56"/>
        <item x="60"/>
        <item x="71"/>
        <item x="70"/>
        <item x="90"/>
        <item x="61"/>
        <item x="64"/>
        <item x="63"/>
        <item x="67"/>
        <item x="87"/>
        <item x="66"/>
        <item x="55"/>
        <item x="79"/>
        <item x="89"/>
        <item x="81"/>
        <item x="36"/>
        <item x="24"/>
        <item x="80"/>
        <item x="51"/>
        <item x="62"/>
        <item x="88"/>
        <item x="73"/>
        <item x="72"/>
        <item x="65"/>
        <item x="84"/>
        <item x="29"/>
        <item x="59"/>
        <item x="57"/>
        <item x="78"/>
        <item x="85"/>
        <item x="77"/>
        <item x="53"/>
        <item x="76"/>
        <item x="74"/>
        <item x="27"/>
        <item x="38"/>
        <item x="26"/>
        <item x="40"/>
        <item x="14"/>
        <item x="22"/>
        <item x="48"/>
        <item x="13"/>
        <item x="18"/>
        <item x="44"/>
        <item x="19"/>
        <item x="0"/>
        <item x="12"/>
        <item x="28"/>
        <item x="20"/>
        <item x="9"/>
        <item x="5"/>
        <item x="8"/>
        <item x="33"/>
        <item x="47"/>
        <item x="4"/>
        <item x="10"/>
        <item x="50"/>
        <item x="42"/>
        <item x="41"/>
        <item x="52"/>
        <item t="default"/>
      </items>
    </pivotField>
    <pivotField dataField="1" showAll="0"/>
    <pivotField numFmtId="22" showAll="0"/>
    <pivotField numFmtId="1" showAll="0"/>
    <pivotField numFmtId="1" showAll="0"/>
    <pivotField numFmtId="1" showAll="0"/>
    <pivotField showAll="0"/>
    <pivotField numFmtId="1" showAll="0"/>
    <pivotField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Interaction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EE59D-5F36-4A9B-BEFD-084666F8799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 rowPageCount="1" colPageCount="1"/>
  <pivotFields count="15">
    <pivotField showAll="0"/>
    <pivotField dataField="1" showAll="0"/>
    <pivotField numFmtId="22"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multipleItemSelectionAllowed="1" showAll="0"/>
    <pivotField showAll="0"/>
    <pivotField axis="axisPage" multipleItemSelectionAllowed="1" showAll="0">
      <items count="6">
        <item x="3"/>
        <item x="2"/>
        <item x="0"/>
        <item h="1" x="4"/>
        <item h="1"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ount of Interaction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510D99C-2D02-46FC-997F-C42CC4DF6C91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Account Number" tableColumnId="1"/>
      <queryTableField id="2" name="Interaction ID" tableColumnId="2"/>
      <queryTableField id="3" name="Contact Date (mm/dd/yyyy)" tableColumnId="3"/>
      <queryTableField id="4" name="Advisor Role" tableColumnId="4"/>
      <queryTableField id="5" name="Contact Channel" tableColumnId="5"/>
      <queryTableField id="6" name="Self-Service Channel Used?" tableColumnId="6"/>
      <queryTableField id="7" name="Contact Reason" tableColumnId="7"/>
      <queryTableField id="8" name="Contact Resolution" tableColumnId="8"/>
      <queryTableField id="9" name="Overall Experience?" tableColumnId="9"/>
      <queryTableField id="10" name="Issue Resolved?" tableColumnId="10"/>
      <queryTableField id="11" name="NPS Score" tableColumnId="11"/>
      <queryTableField id="12" name="Verbatims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CE462-8412-4096-BC71-B39A5D8200D5}" name="Table1" displayName="Table1" ref="A1:I144" totalsRowShown="0" headerRowDxfId="26" dataDxfId="25" tableBorderDxfId="24">
  <autoFilter ref="A1:I144" xr:uid="{CEF86CE3-FB73-4F31-8F3F-0550A0416A7F}"/>
  <tableColumns count="9">
    <tableColumn id="1" xr3:uid="{CD484997-23FA-45B6-A652-6B1A5791BFAC}" name="Account Number" dataDxfId="23"/>
    <tableColumn id="2" xr3:uid="{CE74F7DB-977D-4270-A573-4C0044BE386F}" name="Interaction ID" dataDxfId="22"/>
    <tableColumn id="3" xr3:uid="{8CF4FAE2-A6E1-4AB4-9E07-93C07CA1CD5C}" name="Contact Date (mm/dd/yyyy)" dataDxfId="21"/>
    <tableColumn id="4" xr3:uid="{ED9A7AE5-DD28-43D6-A792-7CCEBC0025DB}" name="Day" dataDxfId="20">
      <calculatedColumnFormula>DAY(C2)</calculatedColumnFormula>
    </tableColumn>
    <tableColumn id="5" xr3:uid="{5BA4603E-C63E-4304-A1B1-760E0B224923}" name="Hour" dataDxfId="19">
      <calculatedColumnFormula>HOUR(C2)</calculatedColumnFormula>
    </tableColumn>
    <tableColumn id="6" xr3:uid="{C884963E-BF5A-4253-96EA-AD54D815D1A1}" name="Overall Experience?" dataDxfId="18"/>
    <tableColumn id="7" xr3:uid="{F19A7C7C-71E3-4631-B529-A647311FDD66}" name="Issue Resolved?" dataDxfId="17"/>
    <tableColumn id="8" xr3:uid="{F3F334EE-7E32-49F4-BCCE-5F38BF4FCA87}" name="NPS Score" dataDxfId="16"/>
    <tableColumn id="9" xr3:uid="{9A8C30D2-1394-4ED4-A51F-3F29D1E1D68F}" name="Verbatim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D0E806-9B22-4D97-8A20-4FE0BA8A645D}" name="Merged" displayName="Merged" ref="A1:O144" tableType="queryTable" totalsRowShown="0">
  <autoFilter ref="A1:O144" xr:uid="{82D0E806-9B22-4D97-8A20-4FE0BA8A645D}"/>
  <sortState xmlns:xlrd2="http://schemas.microsoft.com/office/spreadsheetml/2017/richdata2" ref="A2:O144">
    <sortCondition ref="A1:A144"/>
  </sortState>
  <tableColumns count="15">
    <tableColumn id="1" xr3:uid="{226B96AA-34E9-4128-94B6-4ADFA654C2FB}" uniqueName="1" name="Account Number" queryTableFieldId="1"/>
    <tableColumn id="2" xr3:uid="{BD6321E4-574A-4E09-BA8F-F10A252F10AB}" uniqueName="2" name="Interaction ID" queryTableFieldId="2"/>
    <tableColumn id="3" xr3:uid="{C5B9B3F7-324C-403C-B9C2-180CD1B1F90F}" uniqueName="3" name="Contact Date (mm/dd/yyyy)" queryTableFieldId="3" dataDxfId="14"/>
    <tableColumn id="4" xr3:uid="{5BF4288B-9763-4E23-A93C-EBCE55780721}" uniqueName="4" name="Advisor Role" queryTableFieldId="4" dataDxfId="13"/>
    <tableColumn id="5" xr3:uid="{3B9B3119-BB57-494B-977F-A88C1CEA3ECF}" uniqueName="5" name="Contact Channel" queryTableFieldId="5" dataDxfId="12"/>
    <tableColumn id="6" xr3:uid="{674CF504-DCA8-4320-B2FF-96A7BFD8885E}" uniqueName="6" name="Self-Service Channel Used?" queryTableFieldId="6" dataDxfId="11"/>
    <tableColumn id="7" xr3:uid="{D481063D-2C78-4822-92A5-FBD30EE8A1E9}" uniqueName="7" name="Contact Reason" queryTableFieldId="7" dataDxfId="10"/>
    <tableColumn id="8" xr3:uid="{B2B74202-B608-419F-920B-CFCA6544D22C}" uniqueName="8" name="Contact Resolution" queryTableFieldId="8" dataDxfId="9"/>
    <tableColumn id="9" xr3:uid="{E5D7B28C-B149-4928-945F-9899A8FA2122}" uniqueName="9" name="Overall Experience?" queryTableFieldId="9"/>
    <tableColumn id="10" xr3:uid="{FE4137E8-1916-4664-945C-1807D98DA857}" uniqueName="10" name="Issue Resolved?" queryTableFieldId="10" dataDxfId="8"/>
    <tableColumn id="11" xr3:uid="{0737E265-CBF3-4998-9F3E-E3FE99E39E88}" uniqueName="11" name="NPS Score" queryTableFieldId="11"/>
    <tableColumn id="12" xr3:uid="{DB0CD6B4-F63C-4FFC-A37B-A49B9950DFC6}" uniqueName="12" name="Verbatims" queryTableFieldId="12" dataDxfId="7"/>
    <tableColumn id="13" xr3:uid="{E8588FCD-DC72-481B-A971-F3A6E7B5ED63}" uniqueName="13" name="Contact Count" queryTableFieldId="13" dataDxfId="6">
      <calculatedColumnFormula>COUNTIF(A:A,A2)</calculatedColumnFormula>
    </tableColumn>
    <tableColumn id="14" xr3:uid="{093EAB47-D83B-4D5A-ACA4-EEFF57288271}" uniqueName="14" name="Contact Frequency" queryTableFieldId="14" dataDxfId="5">
      <calculatedColumnFormula>IF(Merged[[#This Row],[Contact Count]]=1, "1 Contact", IF(Merged[[#This Row],[Contact Count]]=2, "2 Contacts", "More than 2 Contacts"))</calculatedColumnFormula>
    </tableColumn>
    <tableColumn id="15" xr3:uid="{4A4C5702-29AE-4546-A7D6-E26756FD4EA9}" uniqueName="15" name="Satisfaction Level" queryTableFieldId="15" dataDxfId="4">
      <calculatedColumnFormula>IF(Merged[[#This Row],[Overall Experience?]]&lt;=3, "Low", "High")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C84EA-2268-4F23-9BB5-DDDF3A07180A}" name="Table2" displayName="Table2" ref="A101:E112" totalsRowShown="0">
  <sortState xmlns:xlrd2="http://schemas.microsoft.com/office/spreadsheetml/2017/richdata2" ref="A102:D112">
    <sortCondition descending="1" ref="D101:D112"/>
  </sortState>
  <tableColumns count="5">
    <tableColumn id="1" xr3:uid="{5F478962-F97A-4B9E-8EA4-12DD6959E51F}" name="Action" dataDxfId="3"/>
    <tableColumn id="2" xr3:uid="{725F6ABE-FE46-42BD-A380-5E468A10C553}" name="Interactions" dataDxfId="2"/>
    <tableColumn id="3" xr3:uid="{3ECF34C9-AFB4-4A98-898D-738660CBE03E}" name="Low CSAT Count" dataDxfId="1"/>
    <tableColumn id="4" xr3:uid="{0D88338D-2247-4D56-AD94-4AA9397D7591}" name="CAST %" dataDxfId="0" dataCellStyle="Percent">
      <calculatedColumnFormula>C102/B102</calculatedColumnFormula>
    </tableColumn>
    <tableColumn id="5" xr3:uid="{DC2D4E9D-BDD1-4207-AD47-A7C0B7F8698D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09A4-9ACD-498D-9038-97032F5C10C9}">
  <dimension ref="A1:E41"/>
  <sheetViews>
    <sheetView zoomScale="85" zoomScaleNormal="85" workbookViewId="0">
      <selection activeCell="E19" sqref="E19"/>
    </sheetView>
  </sheetViews>
  <sheetFormatPr defaultColWidth="29.42578125" defaultRowHeight="15" x14ac:dyDescent="0.25"/>
  <cols>
    <col min="2" max="2" width="27.42578125" customWidth="1"/>
    <col min="3" max="3" width="59" style="16" customWidth="1"/>
    <col min="4" max="4" width="20.140625" customWidth="1"/>
    <col min="5" max="5" width="80.42578125" style="17" customWidth="1"/>
  </cols>
  <sheetData>
    <row r="1" spans="1:5" ht="23.1" customHeight="1" thickBot="1" x14ac:dyDescent="0.3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</row>
    <row r="2" spans="1:5" ht="49.5" customHeight="1" x14ac:dyDescent="0.25">
      <c r="A2" s="72" t="s">
        <v>5</v>
      </c>
      <c r="B2" s="1" t="s">
        <v>6</v>
      </c>
      <c r="C2" s="2" t="s">
        <v>7</v>
      </c>
      <c r="D2" s="2" t="s">
        <v>8</v>
      </c>
      <c r="E2" s="3" t="s">
        <v>9</v>
      </c>
    </row>
    <row r="3" spans="1:5" x14ac:dyDescent="0.25">
      <c r="A3" s="73"/>
      <c r="B3" s="4" t="s">
        <v>10</v>
      </c>
      <c r="C3" s="5" t="s">
        <v>11</v>
      </c>
      <c r="D3" s="5" t="s">
        <v>8</v>
      </c>
      <c r="E3" s="6" t="s">
        <v>9</v>
      </c>
    </row>
    <row r="4" spans="1:5" ht="29.1" customHeight="1" thickBot="1" x14ac:dyDescent="0.3">
      <c r="A4" s="74"/>
      <c r="B4" s="7" t="s">
        <v>12</v>
      </c>
      <c r="C4" s="8" t="s">
        <v>13</v>
      </c>
      <c r="D4" s="8" t="s">
        <v>8</v>
      </c>
      <c r="E4" s="9" t="s">
        <v>14</v>
      </c>
    </row>
    <row r="5" spans="1:5" ht="28.5" x14ac:dyDescent="0.25">
      <c r="A5" s="72" t="s">
        <v>15</v>
      </c>
      <c r="B5" s="10" t="s">
        <v>16</v>
      </c>
      <c r="C5" s="2" t="s">
        <v>17</v>
      </c>
      <c r="D5" s="11" t="s">
        <v>18</v>
      </c>
      <c r="E5" s="3" t="s">
        <v>19</v>
      </c>
    </row>
    <row r="6" spans="1:5" x14ac:dyDescent="0.25">
      <c r="A6" s="73"/>
      <c r="B6" s="75" t="s">
        <v>20</v>
      </c>
      <c r="C6" s="76" t="s">
        <v>21</v>
      </c>
      <c r="D6" s="12" t="s">
        <v>22</v>
      </c>
      <c r="E6" s="6" t="s">
        <v>23</v>
      </c>
    </row>
    <row r="7" spans="1:5" x14ac:dyDescent="0.25">
      <c r="A7" s="73"/>
      <c r="B7" s="75"/>
      <c r="C7" s="76"/>
      <c r="D7" s="12" t="s">
        <v>24</v>
      </c>
      <c r="E7" s="6" t="s">
        <v>25</v>
      </c>
    </row>
    <row r="8" spans="1:5" ht="42.75" x14ac:dyDescent="0.25">
      <c r="A8" s="73"/>
      <c r="B8" s="75"/>
      <c r="C8" s="76"/>
      <c r="D8" s="12" t="s">
        <v>26</v>
      </c>
      <c r="E8" s="6" t="s">
        <v>27</v>
      </c>
    </row>
    <row r="9" spans="1:5" ht="42.75" x14ac:dyDescent="0.25">
      <c r="A9" s="73"/>
      <c r="B9" s="13" t="s">
        <v>28</v>
      </c>
      <c r="C9" s="5" t="s">
        <v>29</v>
      </c>
      <c r="D9" s="5" t="s">
        <v>30</v>
      </c>
      <c r="E9" s="6" t="s">
        <v>31</v>
      </c>
    </row>
    <row r="10" spans="1:5" ht="29.1" customHeight="1" thickBot="1" x14ac:dyDescent="0.3">
      <c r="A10" s="74"/>
      <c r="B10" s="14" t="s">
        <v>32</v>
      </c>
      <c r="C10" s="8" t="s">
        <v>33</v>
      </c>
      <c r="D10" s="8" t="s">
        <v>8</v>
      </c>
      <c r="E10" s="9" t="s">
        <v>34</v>
      </c>
    </row>
    <row r="11" spans="1:5" ht="28.5" x14ac:dyDescent="0.25">
      <c r="A11" s="72" t="s">
        <v>35</v>
      </c>
      <c r="B11" s="77" t="s">
        <v>36</v>
      </c>
      <c r="C11" s="79" t="s">
        <v>37</v>
      </c>
      <c r="D11" s="2" t="s">
        <v>38</v>
      </c>
      <c r="E11" s="3" t="s">
        <v>39</v>
      </c>
    </row>
    <row r="12" spans="1:5" ht="28.5" x14ac:dyDescent="0.25">
      <c r="A12" s="73"/>
      <c r="B12" s="78"/>
      <c r="C12" s="76"/>
      <c r="D12" s="5" t="s">
        <v>40</v>
      </c>
      <c r="E12" s="6" t="s">
        <v>41</v>
      </c>
    </row>
    <row r="13" spans="1:5" x14ac:dyDescent="0.25">
      <c r="A13" s="73"/>
      <c r="B13" s="80" t="s">
        <v>42</v>
      </c>
      <c r="C13" s="76" t="s">
        <v>43</v>
      </c>
      <c r="D13" s="15" t="s">
        <v>44</v>
      </c>
      <c r="E13" s="6" t="s">
        <v>45</v>
      </c>
    </row>
    <row r="14" spans="1:5" x14ac:dyDescent="0.25">
      <c r="A14" s="73"/>
      <c r="B14" s="80"/>
      <c r="C14" s="76"/>
      <c r="D14" s="15" t="s">
        <v>46</v>
      </c>
      <c r="E14" s="6" t="s">
        <v>47</v>
      </c>
    </row>
    <row r="15" spans="1:5" ht="43.5" customHeight="1" x14ac:dyDescent="0.25">
      <c r="A15" s="73"/>
      <c r="B15" s="78" t="s">
        <v>48</v>
      </c>
      <c r="C15" s="76" t="s">
        <v>49</v>
      </c>
      <c r="D15" s="15" t="s">
        <v>50</v>
      </c>
      <c r="E15" s="6" t="s">
        <v>51</v>
      </c>
    </row>
    <row r="16" spans="1:5" x14ac:dyDescent="0.25">
      <c r="A16" s="73"/>
      <c r="B16" s="78"/>
      <c r="C16" s="76"/>
      <c r="D16" s="5" t="s">
        <v>52</v>
      </c>
      <c r="E16" s="6" t="s">
        <v>53</v>
      </c>
    </row>
    <row r="17" spans="1:5" x14ac:dyDescent="0.25">
      <c r="A17" s="73"/>
      <c r="B17" s="78"/>
      <c r="C17" s="76"/>
      <c r="D17" s="5" t="s">
        <v>54</v>
      </c>
      <c r="E17" s="6" t="s">
        <v>55</v>
      </c>
    </row>
    <row r="18" spans="1:5" x14ac:dyDescent="0.25">
      <c r="A18" s="73"/>
      <c r="B18" s="78"/>
      <c r="C18" s="76"/>
      <c r="D18" s="5" t="s">
        <v>56</v>
      </c>
      <c r="E18" s="6" t="s">
        <v>57</v>
      </c>
    </row>
    <row r="19" spans="1:5" ht="28.5" x14ac:dyDescent="0.25">
      <c r="A19" s="73"/>
      <c r="B19" s="78"/>
      <c r="C19" s="76"/>
      <c r="D19" s="5" t="s">
        <v>58</v>
      </c>
      <c r="E19" s="6" t="s">
        <v>59</v>
      </c>
    </row>
    <row r="20" spans="1:5" x14ac:dyDescent="0.25">
      <c r="A20" s="73"/>
      <c r="B20" s="75" t="s">
        <v>60</v>
      </c>
      <c r="C20" s="76" t="s">
        <v>61</v>
      </c>
      <c r="D20" s="5" t="s">
        <v>62</v>
      </c>
      <c r="E20" s="6" t="s">
        <v>63</v>
      </c>
    </row>
    <row r="21" spans="1:5" x14ac:dyDescent="0.25">
      <c r="A21" s="73"/>
      <c r="B21" s="75"/>
      <c r="C21" s="76"/>
      <c r="D21" s="5" t="s">
        <v>64</v>
      </c>
      <c r="E21" s="6" t="s">
        <v>65</v>
      </c>
    </row>
    <row r="22" spans="1:5" x14ac:dyDescent="0.25">
      <c r="A22" s="73"/>
      <c r="B22" s="75"/>
      <c r="C22" s="76"/>
      <c r="D22" s="5" t="s">
        <v>66</v>
      </c>
      <c r="E22" s="6" t="s">
        <v>67</v>
      </c>
    </row>
    <row r="23" spans="1:5" x14ac:dyDescent="0.25">
      <c r="A23" s="73"/>
      <c r="B23" s="75"/>
      <c r="C23" s="76"/>
      <c r="D23" s="5" t="s">
        <v>68</v>
      </c>
      <c r="E23" s="6" t="s">
        <v>69</v>
      </c>
    </row>
    <row r="24" spans="1:5" x14ac:dyDescent="0.25">
      <c r="A24" s="73"/>
      <c r="B24" s="75"/>
      <c r="C24" s="76"/>
      <c r="D24" s="5" t="s">
        <v>70</v>
      </c>
      <c r="E24" s="6" t="s">
        <v>71</v>
      </c>
    </row>
    <row r="25" spans="1:5" x14ac:dyDescent="0.25">
      <c r="A25" s="73"/>
      <c r="B25" s="75"/>
      <c r="C25" s="76"/>
      <c r="D25" s="5" t="s">
        <v>72</v>
      </c>
      <c r="E25" s="6" t="s">
        <v>73</v>
      </c>
    </row>
    <row r="26" spans="1:5" x14ac:dyDescent="0.25">
      <c r="A26" s="73"/>
      <c r="B26" s="75"/>
      <c r="C26" s="76"/>
      <c r="D26" s="5" t="s">
        <v>74</v>
      </c>
      <c r="E26" s="6" t="s">
        <v>75</v>
      </c>
    </row>
    <row r="27" spans="1:5" x14ac:dyDescent="0.25">
      <c r="A27" s="73"/>
      <c r="B27" s="75"/>
      <c r="C27" s="76"/>
      <c r="D27" s="5" t="s">
        <v>76</v>
      </c>
      <c r="E27" s="6" t="s">
        <v>77</v>
      </c>
    </row>
    <row r="28" spans="1:5" x14ac:dyDescent="0.25">
      <c r="A28" s="73"/>
      <c r="B28" s="78" t="s">
        <v>78</v>
      </c>
      <c r="C28" s="76" t="s">
        <v>79</v>
      </c>
      <c r="D28" s="5" t="s">
        <v>74</v>
      </c>
      <c r="E28" s="6" t="s">
        <v>80</v>
      </c>
    </row>
    <row r="29" spans="1:5" x14ac:dyDescent="0.25">
      <c r="A29" s="73"/>
      <c r="B29" s="78"/>
      <c r="C29" s="76"/>
      <c r="D29" s="5" t="s">
        <v>81</v>
      </c>
      <c r="E29" s="6" t="s">
        <v>82</v>
      </c>
    </row>
    <row r="30" spans="1:5" x14ac:dyDescent="0.25">
      <c r="A30" s="73"/>
      <c r="B30" s="78"/>
      <c r="C30" s="76"/>
      <c r="D30" s="5" t="s">
        <v>83</v>
      </c>
      <c r="E30" s="6" t="s">
        <v>84</v>
      </c>
    </row>
    <row r="31" spans="1:5" ht="28.5" x14ac:dyDescent="0.25">
      <c r="A31" s="73"/>
      <c r="B31" s="78"/>
      <c r="C31" s="76"/>
      <c r="D31" s="5" t="s">
        <v>85</v>
      </c>
      <c r="E31" s="6" t="s">
        <v>86</v>
      </c>
    </row>
    <row r="32" spans="1:5" x14ac:dyDescent="0.25">
      <c r="A32" s="73"/>
      <c r="B32" s="78"/>
      <c r="C32" s="76"/>
      <c r="D32" s="5" t="s">
        <v>87</v>
      </c>
      <c r="E32" s="6" t="s">
        <v>88</v>
      </c>
    </row>
    <row r="33" spans="1:5" x14ac:dyDescent="0.25">
      <c r="A33" s="73"/>
      <c r="B33" s="78"/>
      <c r="C33" s="76"/>
      <c r="D33" s="5" t="s">
        <v>89</v>
      </c>
      <c r="E33" s="6" t="s">
        <v>90</v>
      </c>
    </row>
    <row r="34" spans="1:5" x14ac:dyDescent="0.25">
      <c r="A34" s="73"/>
      <c r="B34" s="78"/>
      <c r="C34" s="76"/>
      <c r="D34" s="5" t="s">
        <v>91</v>
      </c>
      <c r="E34" s="6" t="s">
        <v>92</v>
      </c>
    </row>
    <row r="35" spans="1:5" x14ac:dyDescent="0.25">
      <c r="A35" s="73"/>
      <c r="B35" s="78"/>
      <c r="C35" s="76"/>
      <c r="D35" s="5" t="s">
        <v>72</v>
      </c>
      <c r="E35" s="6" t="s">
        <v>93</v>
      </c>
    </row>
    <row r="36" spans="1:5" x14ac:dyDescent="0.25">
      <c r="A36" s="73"/>
      <c r="B36" s="78"/>
      <c r="C36" s="76"/>
      <c r="D36" s="5" t="s">
        <v>94</v>
      </c>
      <c r="E36" s="6" t="s">
        <v>95</v>
      </c>
    </row>
    <row r="37" spans="1:5" x14ac:dyDescent="0.25">
      <c r="A37" s="73"/>
      <c r="B37" s="78"/>
      <c r="C37" s="76"/>
      <c r="D37" s="5" t="s">
        <v>96</v>
      </c>
      <c r="E37" s="6" t="s">
        <v>97</v>
      </c>
    </row>
    <row r="38" spans="1:5" ht="29.25" thickBot="1" x14ac:dyDescent="0.3">
      <c r="A38" s="74"/>
      <c r="B38" s="81"/>
      <c r="C38" s="82"/>
      <c r="D38" s="8" t="s">
        <v>98</v>
      </c>
      <c r="E38" s="9" t="s">
        <v>99</v>
      </c>
    </row>
    <row r="39" spans="1:5" ht="37.5" customHeight="1" x14ac:dyDescent="0.25">
      <c r="A39" s="72" t="s">
        <v>100</v>
      </c>
      <c r="B39" s="10" t="s">
        <v>101</v>
      </c>
      <c r="C39" s="10" t="s">
        <v>102</v>
      </c>
      <c r="D39" s="20">
        <v>7</v>
      </c>
      <c r="E39" s="10" t="s">
        <v>103</v>
      </c>
    </row>
    <row r="40" spans="1:5" ht="28.5" x14ac:dyDescent="0.25">
      <c r="A40" s="73"/>
      <c r="B40" s="13" t="s">
        <v>104</v>
      </c>
      <c r="C40" s="13" t="s">
        <v>105</v>
      </c>
      <c r="D40" s="13">
        <v>5.0000000000000001E-3</v>
      </c>
      <c r="E40" s="13" t="s">
        <v>106</v>
      </c>
    </row>
    <row r="41" spans="1:5" ht="43.5" thickBot="1" x14ac:dyDescent="0.3">
      <c r="A41" s="74"/>
      <c r="B41" s="14" t="s">
        <v>107</v>
      </c>
      <c r="C41" s="14" t="s">
        <v>108</v>
      </c>
      <c r="D41" s="14"/>
      <c r="E41" s="14" t="s">
        <v>103</v>
      </c>
    </row>
  </sheetData>
  <mergeCells count="16">
    <mergeCell ref="A39:A41"/>
    <mergeCell ref="A2:A4"/>
    <mergeCell ref="A5:A10"/>
    <mergeCell ref="B6:B8"/>
    <mergeCell ref="C6:C8"/>
    <mergeCell ref="A11:A38"/>
    <mergeCell ref="B11:B12"/>
    <mergeCell ref="C11:C12"/>
    <mergeCell ref="B13:B14"/>
    <mergeCell ref="C13:C14"/>
    <mergeCell ref="B15:B19"/>
    <mergeCell ref="C15:C19"/>
    <mergeCell ref="B20:B27"/>
    <mergeCell ref="C20:C27"/>
    <mergeCell ref="B28:B38"/>
    <mergeCell ref="C28:C3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3990-074A-4399-A513-5763CA71B787}">
  <dimension ref="A1:V154"/>
  <sheetViews>
    <sheetView tabSelected="1" zoomScale="70" zoomScaleNormal="70" workbookViewId="0">
      <selection activeCell="K38" sqref="K38"/>
    </sheetView>
  </sheetViews>
  <sheetFormatPr defaultRowHeight="15" x14ac:dyDescent="0.25"/>
  <cols>
    <col min="1" max="1" width="16.140625" bestFit="1" customWidth="1"/>
    <col min="2" max="2" width="21.42578125" bestFit="1" customWidth="1"/>
    <col min="3" max="3" width="17.28515625" customWidth="1"/>
    <col min="4" max="4" width="11.140625" bestFit="1" customWidth="1"/>
    <col min="5" max="5" width="47.5703125" customWidth="1"/>
    <col min="13" max="13" width="17" bestFit="1" customWidth="1"/>
    <col min="14" max="14" width="20" bestFit="1" customWidth="1"/>
    <col min="15" max="15" width="57.28515625" customWidth="1"/>
    <col min="16" max="16" width="30.5703125" customWidth="1"/>
    <col min="17" max="17" width="25.28515625" customWidth="1"/>
    <col min="18" max="18" width="11.42578125" bestFit="1" customWidth="1"/>
    <col min="19" max="19" width="29.7109375" customWidth="1"/>
    <col min="20" max="20" width="21.42578125" bestFit="1" customWidth="1"/>
  </cols>
  <sheetData>
    <row r="1" spans="1:22" x14ac:dyDescent="0.25">
      <c r="A1" s="84" t="s">
        <v>229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54"/>
      <c r="O1" s="84" t="s">
        <v>231</v>
      </c>
      <c r="P1" s="84"/>
      <c r="Q1" s="84"/>
      <c r="R1" s="84"/>
      <c r="S1" s="84"/>
      <c r="T1" s="84"/>
      <c r="U1" s="84"/>
      <c r="V1" s="54"/>
    </row>
    <row r="2" spans="1:22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54"/>
      <c r="O2" s="84"/>
      <c r="P2" s="84"/>
      <c r="Q2" s="84"/>
      <c r="R2" s="84"/>
      <c r="S2" s="84"/>
      <c r="T2" s="84"/>
      <c r="U2" s="84"/>
      <c r="V2" s="54"/>
    </row>
    <row r="3" spans="1:22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54"/>
      <c r="O3" s="84"/>
      <c r="P3" s="84"/>
      <c r="Q3" s="84"/>
      <c r="R3" s="84"/>
      <c r="S3" s="84"/>
      <c r="T3" s="84"/>
      <c r="U3" s="84"/>
      <c r="V3" s="54"/>
    </row>
    <row r="4" spans="1:22" x14ac:dyDescent="0.25">
      <c r="A4" s="87" t="s">
        <v>213</v>
      </c>
      <c r="B4" s="87"/>
      <c r="N4" s="54"/>
      <c r="O4" s="44" t="s">
        <v>220</v>
      </c>
      <c r="V4" s="54"/>
    </row>
    <row r="5" spans="1:22" x14ac:dyDescent="0.25">
      <c r="A5" s="42" t="s">
        <v>60</v>
      </c>
      <c r="B5" s="42" t="s">
        <v>209</v>
      </c>
      <c r="N5" s="54"/>
      <c r="O5" s="42" t="s">
        <v>207</v>
      </c>
      <c r="P5" s="42" t="s">
        <v>209</v>
      </c>
      <c r="V5" s="54"/>
    </row>
    <row r="6" spans="1:22" x14ac:dyDescent="0.25">
      <c r="A6" s="44" t="s">
        <v>70</v>
      </c>
      <c r="B6" s="41">
        <v>36</v>
      </c>
      <c r="N6" s="54"/>
      <c r="O6" s="61" t="s">
        <v>22</v>
      </c>
      <c r="P6" s="62">
        <v>10</v>
      </c>
      <c r="V6" s="54"/>
    </row>
    <row r="7" spans="1:22" x14ac:dyDescent="0.25">
      <c r="A7" s="44" t="s">
        <v>64</v>
      </c>
      <c r="B7" s="41">
        <v>21</v>
      </c>
      <c r="N7" s="54"/>
      <c r="O7" s="44" t="s">
        <v>24</v>
      </c>
      <c r="P7" s="41">
        <v>3</v>
      </c>
      <c r="V7" s="54"/>
    </row>
    <row r="8" spans="1:22" x14ac:dyDescent="0.25">
      <c r="A8" s="44" t="s">
        <v>66</v>
      </c>
      <c r="B8" s="41">
        <v>13</v>
      </c>
      <c r="N8" s="54"/>
      <c r="O8" s="44"/>
      <c r="P8" s="41"/>
      <c r="V8" s="54"/>
    </row>
    <row r="9" spans="1:22" x14ac:dyDescent="0.25">
      <c r="A9" s="44" t="s">
        <v>62</v>
      </c>
      <c r="B9" s="41">
        <v>12</v>
      </c>
      <c r="N9" s="54"/>
      <c r="V9" s="54"/>
    </row>
    <row r="10" spans="1:22" x14ac:dyDescent="0.25">
      <c r="A10" s="44" t="s">
        <v>74</v>
      </c>
      <c r="B10" s="41">
        <v>5</v>
      </c>
      <c r="N10" s="54"/>
      <c r="V10" s="54"/>
    </row>
    <row r="11" spans="1:22" x14ac:dyDescent="0.25">
      <c r="A11" s="44" t="s">
        <v>72</v>
      </c>
      <c r="B11" s="41">
        <v>5</v>
      </c>
      <c r="N11" s="54"/>
      <c r="V11" s="54"/>
    </row>
    <row r="12" spans="1:22" x14ac:dyDescent="0.25">
      <c r="A12" s="44" t="s">
        <v>68</v>
      </c>
      <c r="B12" s="41">
        <v>4</v>
      </c>
      <c r="N12" s="54"/>
      <c r="V12" s="54"/>
    </row>
    <row r="13" spans="1:22" x14ac:dyDescent="0.25">
      <c r="A13" s="44" t="s">
        <v>76</v>
      </c>
      <c r="B13" s="41">
        <v>2</v>
      </c>
      <c r="N13" s="54"/>
      <c r="V13" s="54"/>
    </row>
    <row r="14" spans="1:22" x14ac:dyDescent="0.25">
      <c r="A14" s="85" t="s">
        <v>219</v>
      </c>
      <c r="B14" s="85"/>
      <c r="C14" s="85"/>
      <c r="D14" s="85"/>
      <c r="N14" s="54"/>
      <c r="V14" s="54"/>
    </row>
    <row r="15" spans="1:22" x14ac:dyDescent="0.25">
      <c r="A15" s="85"/>
      <c r="B15" s="85"/>
      <c r="C15" s="85"/>
      <c r="D15" s="85"/>
      <c r="N15" s="54"/>
      <c r="V15" s="54"/>
    </row>
    <row r="16" spans="1:22" x14ac:dyDescent="0.25">
      <c r="A16" t="s">
        <v>60</v>
      </c>
      <c r="B16" t="s">
        <v>214</v>
      </c>
      <c r="C16" t="s">
        <v>215</v>
      </c>
      <c r="D16" t="s">
        <v>216</v>
      </c>
      <c r="N16" s="54"/>
      <c r="V16" s="54"/>
    </row>
    <row r="17" spans="1:22" x14ac:dyDescent="0.25">
      <c r="A17" s="57" t="s">
        <v>66</v>
      </c>
      <c r="B17" s="62">
        <v>13</v>
      </c>
      <c r="C17" s="62">
        <v>13</v>
      </c>
      <c r="D17" s="64">
        <f t="shared" ref="D17:D24" si="0">C17/B17</f>
        <v>1</v>
      </c>
      <c r="N17" s="54"/>
      <c r="V17" s="54"/>
    </row>
    <row r="18" spans="1:22" x14ac:dyDescent="0.25">
      <c r="A18" s="57" t="s">
        <v>70</v>
      </c>
      <c r="B18" s="62">
        <v>40</v>
      </c>
      <c r="C18" s="62">
        <v>36</v>
      </c>
      <c r="D18" s="64">
        <f t="shared" si="0"/>
        <v>0.9</v>
      </c>
      <c r="N18" s="54"/>
      <c r="V18" s="54"/>
    </row>
    <row r="19" spans="1:22" x14ac:dyDescent="0.25">
      <c r="A19" s="57" t="s">
        <v>72</v>
      </c>
      <c r="B19" s="62">
        <v>6</v>
      </c>
      <c r="C19" s="62">
        <v>5</v>
      </c>
      <c r="D19" s="64">
        <f t="shared" si="0"/>
        <v>0.83333333333333337</v>
      </c>
      <c r="N19" s="54"/>
      <c r="V19" s="54"/>
    </row>
    <row r="20" spans="1:22" x14ac:dyDescent="0.25">
      <c r="A20" s="57" t="s">
        <v>62</v>
      </c>
      <c r="B20" s="41">
        <v>17</v>
      </c>
      <c r="C20" s="41">
        <v>12</v>
      </c>
      <c r="D20" s="56">
        <f t="shared" si="0"/>
        <v>0.70588235294117652</v>
      </c>
      <c r="N20" s="54"/>
      <c r="V20" s="54"/>
    </row>
    <row r="21" spans="1:22" x14ac:dyDescent="0.25">
      <c r="A21" s="57" t="s">
        <v>64</v>
      </c>
      <c r="B21" s="41">
        <v>30</v>
      </c>
      <c r="C21" s="41">
        <v>21</v>
      </c>
      <c r="D21" s="56">
        <f t="shared" si="0"/>
        <v>0.7</v>
      </c>
      <c r="N21" s="54"/>
      <c r="V21" s="54"/>
    </row>
    <row r="22" spans="1:22" x14ac:dyDescent="0.25">
      <c r="A22" s="57" t="s">
        <v>74</v>
      </c>
      <c r="B22" s="41">
        <v>8</v>
      </c>
      <c r="C22" s="41">
        <v>5</v>
      </c>
      <c r="D22" s="56">
        <f t="shared" si="0"/>
        <v>0.625</v>
      </c>
      <c r="N22" s="54"/>
      <c r="V22" s="54"/>
    </row>
    <row r="23" spans="1:22" x14ac:dyDescent="0.25">
      <c r="A23" s="58" t="s">
        <v>76</v>
      </c>
      <c r="B23" s="59">
        <v>8</v>
      </c>
      <c r="C23" s="59">
        <v>2</v>
      </c>
      <c r="D23" s="60">
        <f t="shared" si="0"/>
        <v>0.25</v>
      </c>
      <c r="N23" s="54"/>
      <c r="V23" s="54"/>
    </row>
    <row r="24" spans="1:22" x14ac:dyDescent="0.25">
      <c r="A24" s="58" t="s">
        <v>68</v>
      </c>
      <c r="B24" s="59">
        <v>21</v>
      </c>
      <c r="C24" s="59">
        <v>4</v>
      </c>
      <c r="D24" s="60">
        <f t="shared" si="0"/>
        <v>0.19047619047619047</v>
      </c>
      <c r="N24" s="54"/>
      <c r="R24" t="s">
        <v>222</v>
      </c>
      <c r="S24" t="s">
        <v>223</v>
      </c>
      <c r="V24" s="54"/>
    </row>
    <row r="25" spans="1:22" x14ac:dyDescent="0.25">
      <c r="N25" s="54"/>
      <c r="O25" s="44" t="s">
        <v>221</v>
      </c>
      <c r="R25" s="44" t="s">
        <v>56</v>
      </c>
      <c r="S25" s="41">
        <v>15</v>
      </c>
      <c r="V25" s="54"/>
    </row>
    <row r="26" spans="1:22" x14ac:dyDescent="0.25">
      <c r="A26" s="44" t="s">
        <v>217</v>
      </c>
      <c r="B26">
        <f>SUM(B17:B24)</f>
        <v>143</v>
      </c>
      <c r="C26">
        <f>SUM(C17:C24)</f>
        <v>98</v>
      </c>
      <c r="D26" s="56">
        <f>C26/B26</f>
        <v>0.68531468531468531</v>
      </c>
      <c r="E26" s="55"/>
      <c r="F26" s="55"/>
      <c r="G26" s="55"/>
      <c r="H26" s="55"/>
      <c r="I26" s="55"/>
      <c r="J26" s="55"/>
      <c r="K26" s="55"/>
      <c r="N26" s="54"/>
      <c r="O26" s="61" t="s">
        <v>22</v>
      </c>
      <c r="P26" s="62">
        <v>20</v>
      </c>
      <c r="R26" s="44" t="s">
        <v>58</v>
      </c>
      <c r="S26" s="41">
        <v>5</v>
      </c>
      <c r="V26" s="54"/>
    </row>
    <row r="27" spans="1:22" x14ac:dyDescent="0.25">
      <c r="A27" s="44"/>
      <c r="B27" s="41"/>
      <c r="C27" s="41"/>
      <c r="D27" s="56"/>
      <c r="N27" s="54"/>
      <c r="O27" s="44" t="s">
        <v>24</v>
      </c>
      <c r="P27" s="41">
        <v>16</v>
      </c>
      <c r="R27" s="44" t="s">
        <v>50</v>
      </c>
      <c r="S27" s="41">
        <v>14</v>
      </c>
      <c r="V27" s="54"/>
    </row>
    <row r="28" spans="1:22" x14ac:dyDescent="0.25">
      <c r="N28" s="54"/>
      <c r="O28" s="44"/>
      <c r="P28" s="41"/>
      <c r="R28" s="44" t="s">
        <v>52</v>
      </c>
      <c r="S28" s="41">
        <v>2</v>
      </c>
      <c r="V28" s="54"/>
    </row>
    <row r="29" spans="1:22" x14ac:dyDescent="0.25">
      <c r="A29" s="44"/>
      <c r="D29" s="56"/>
      <c r="N29" s="54"/>
      <c r="O29" s="44"/>
      <c r="P29" s="41"/>
      <c r="V29" s="54"/>
    </row>
    <row r="30" spans="1:22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V30" s="54"/>
    </row>
    <row r="31" spans="1:22" x14ac:dyDescent="0.25">
      <c r="A31" s="84" t="s">
        <v>230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54"/>
      <c r="V31" s="54"/>
    </row>
    <row r="32" spans="1:22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54"/>
      <c r="V32" s="54"/>
    </row>
    <row r="33" spans="1:22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54"/>
      <c r="V33" s="54"/>
    </row>
    <row r="34" spans="1:22" x14ac:dyDescent="0.25">
      <c r="N34" s="54"/>
      <c r="V34" s="54"/>
    </row>
    <row r="35" spans="1:22" x14ac:dyDescent="0.25">
      <c r="N35" s="54"/>
      <c r="Q35" t="s">
        <v>226</v>
      </c>
      <c r="R35" t="s">
        <v>227</v>
      </c>
      <c r="V35" s="54"/>
    </row>
    <row r="36" spans="1:22" x14ac:dyDescent="0.25">
      <c r="A36" t="s">
        <v>218</v>
      </c>
      <c r="N36" s="54"/>
      <c r="Q36" s="44" t="s">
        <v>56</v>
      </c>
      <c r="R36" s="41">
        <v>24</v>
      </c>
      <c r="T36" t="s">
        <v>228</v>
      </c>
      <c r="U36" t="s">
        <v>223</v>
      </c>
      <c r="V36" s="54"/>
    </row>
    <row r="37" spans="1:22" x14ac:dyDescent="0.25">
      <c r="N37" s="54"/>
      <c r="Q37" s="44" t="s">
        <v>58</v>
      </c>
      <c r="R37" s="41">
        <v>8</v>
      </c>
      <c r="T37" s="63" t="s">
        <v>22</v>
      </c>
      <c r="U37" s="63">
        <v>39</v>
      </c>
      <c r="V37" s="54"/>
    </row>
    <row r="38" spans="1:22" x14ac:dyDescent="0.25">
      <c r="N38" s="54"/>
      <c r="Q38" s="44" t="s">
        <v>50</v>
      </c>
      <c r="R38" s="41">
        <v>14</v>
      </c>
      <c r="T38" t="s">
        <v>24</v>
      </c>
      <c r="U38">
        <v>59</v>
      </c>
      <c r="V38" s="54"/>
    </row>
    <row r="39" spans="1:22" x14ac:dyDescent="0.25">
      <c r="N39" s="54"/>
      <c r="Q39" s="44" t="s">
        <v>52</v>
      </c>
      <c r="R39" s="41">
        <v>45</v>
      </c>
      <c r="V39" s="54"/>
    </row>
    <row r="40" spans="1:22" x14ac:dyDescent="0.25">
      <c r="N40" s="54"/>
      <c r="Q40" s="44" t="s">
        <v>54</v>
      </c>
      <c r="R40" s="41">
        <v>7</v>
      </c>
      <c r="V40" s="54"/>
    </row>
    <row r="41" spans="1:22" x14ac:dyDescent="0.25">
      <c r="N41" s="54"/>
      <c r="V41" s="54"/>
    </row>
    <row r="42" spans="1:22" x14ac:dyDescent="0.25">
      <c r="N42" s="54"/>
      <c r="V42" s="54"/>
    </row>
    <row r="43" spans="1:22" x14ac:dyDescent="0.25">
      <c r="N43" s="54"/>
      <c r="V43" s="54"/>
    </row>
    <row r="44" spans="1:22" x14ac:dyDescent="0.25">
      <c r="N44" s="54"/>
      <c r="V44" s="54"/>
    </row>
    <row r="45" spans="1:22" x14ac:dyDescent="0.25">
      <c r="N45" s="54"/>
      <c r="V45" s="54"/>
    </row>
    <row r="46" spans="1:22" x14ac:dyDescent="0.25">
      <c r="N46" s="54"/>
      <c r="V46" s="54"/>
    </row>
    <row r="47" spans="1:22" x14ac:dyDescent="0.25">
      <c r="N47" s="54"/>
      <c r="V47" s="54"/>
    </row>
    <row r="48" spans="1:22" x14ac:dyDescent="0.25">
      <c r="N48" s="54"/>
      <c r="V48" s="54"/>
    </row>
    <row r="49" spans="14:22" x14ac:dyDescent="0.25">
      <c r="N49" s="54"/>
      <c r="O49" s="44" t="s">
        <v>224</v>
      </c>
      <c r="V49" s="54"/>
    </row>
    <row r="50" spans="14:22" x14ac:dyDescent="0.25">
      <c r="N50" s="54"/>
      <c r="O50" s="63" t="s">
        <v>22</v>
      </c>
      <c r="P50" s="63">
        <v>5</v>
      </c>
      <c r="V50" s="54"/>
    </row>
    <row r="51" spans="14:22" x14ac:dyDescent="0.25">
      <c r="N51" s="54"/>
      <c r="O51" t="s">
        <v>24</v>
      </c>
      <c r="P51">
        <v>0</v>
      </c>
      <c r="V51" s="54"/>
    </row>
    <row r="52" spans="14:22" x14ac:dyDescent="0.25">
      <c r="N52" s="54"/>
      <c r="V52" s="54"/>
    </row>
    <row r="53" spans="14:22" x14ac:dyDescent="0.25">
      <c r="N53" s="54"/>
      <c r="O53" t="s">
        <v>225</v>
      </c>
      <c r="V53" s="54"/>
    </row>
    <row r="54" spans="14:22" x14ac:dyDescent="0.25">
      <c r="N54" s="54"/>
      <c r="O54" t="s">
        <v>24</v>
      </c>
      <c r="P54">
        <v>12</v>
      </c>
      <c r="V54" s="54"/>
    </row>
    <row r="55" spans="14:22" x14ac:dyDescent="0.25">
      <c r="N55" s="54"/>
      <c r="V55" s="54"/>
    </row>
    <row r="56" spans="14:22" x14ac:dyDescent="0.25">
      <c r="N56" s="54"/>
      <c r="O56" t="s">
        <v>64</v>
      </c>
      <c r="V56" s="54"/>
    </row>
    <row r="57" spans="14:22" x14ac:dyDescent="0.25">
      <c r="N57" s="54"/>
      <c r="O57" t="s">
        <v>24</v>
      </c>
      <c r="P57">
        <v>21</v>
      </c>
      <c r="V57" s="54"/>
    </row>
    <row r="58" spans="14:22" x14ac:dyDescent="0.25">
      <c r="N58" s="54"/>
      <c r="V58" s="54"/>
    </row>
    <row r="59" spans="14:22" x14ac:dyDescent="0.25">
      <c r="N59" s="54"/>
      <c r="O59" t="s">
        <v>74</v>
      </c>
      <c r="V59" s="54"/>
    </row>
    <row r="60" spans="14:22" x14ac:dyDescent="0.25">
      <c r="N60" s="54"/>
      <c r="O60" t="s">
        <v>22</v>
      </c>
      <c r="P60">
        <v>1</v>
      </c>
      <c r="V60" s="54"/>
    </row>
    <row r="61" spans="14:22" x14ac:dyDescent="0.25">
      <c r="N61" s="54"/>
      <c r="O61" t="s">
        <v>24</v>
      </c>
      <c r="P61">
        <v>4</v>
      </c>
      <c r="V61" s="54"/>
    </row>
    <row r="62" spans="14:22" x14ac:dyDescent="0.25">
      <c r="N62" s="54"/>
      <c r="O62" s="54"/>
      <c r="P62" s="54"/>
      <c r="Q62" s="54"/>
      <c r="R62" s="54"/>
      <c r="S62" s="54"/>
      <c r="T62" s="54"/>
      <c r="U62" s="54"/>
      <c r="V62" s="54"/>
    </row>
    <row r="63" spans="14:22" x14ac:dyDescent="0.25">
      <c r="N63" s="54"/>
      <c r="O63" s="84" t="s">
        <v>232</v>
      </c>
      <c r="P63" s="84"/>
      <c r="Q63" s="84"/>
      <c r="R63" s="84"/>
      <c r="S63" s="84"/>
      <c r="T63" s="84"/>
      <c r="U63" s="84"/>
      <c r="V63" s="54"/>
    </row>
    <row r="64" spans="14:22" x14ac:dyDescent="0.25">
      <c r="N64" s="54"/>
      <c r="O64" s="84"/>
      <c r="P64" s="84"/>
      <c r="Q64" s="84"/>
      <c r="R64" s="84"/>
      <c r="S64" s="84"/>
      <c r="T64" s="84"/>
      <c r="U64" s="84"/>
      <c r="V64" s="54"/>
    </row>
    <row r="65" spans="14:22" x14ac:dyDescent="0.25">
      <c r="N65" s="54"/>
      <c r="O65" s="84"/>
      <c r="P65" s="84"/>
      <c r="Q65" s="84"/>
      <c r="R65" s="84"/>
      <c r="S65" s="84"/>
      <c r="T65" s="84"/>
      <c r="U65" s="84"/>
      <c r="V65" s="54"/>
    </row>
    <row r="66" spans="14:22" x14ac:dyDescent="0.25">
      <c r="N66" s="54"/>
      <c r="V66" s="54"/>
    </row>
    <row r="67" spans="14:22" x14ac:dyDescent="0.25">
      <c r="N67" s="54"/>
      <c r="V67" s="54"/>
    </row>
    <row r="68" spans="14:22" x14ac:dyDescent="0.25">
      <c r="N68" s="54"/>
      <c r="V68" s="54"/>
    </row>
    <row r="69" spans="14:22" x14ac:dyDescent="0.25">
      <c r="N69" s="54"/>
      <c r="V69" s="54"/>
    </row>
    <row r="70" spans="14:22" x14ac:dyDescent="0.25">
      <c r="N70" s="54"/>
      <c r="V70" s="54"/>
    </row>
    <row r="71" spans="14:22" x14ac:dyDescent="0.25">
      <c r="N71" s="54"/>
      <c r="O71" s="84" t="s">
        <v>38</v>
      </c>
      <c r="P71" s="84"/>
      <c r="Q71" s="84"/>
      <c r="S71" s="84" t="s">
        <v>40</v>
      </c>
      <c r="T71" s="84"/>
      <c r="U71" s="84"/>
      <c r="V71" s="54"/>
    </row>
    <row r="72" spans="14:22" x14ac:dyDescent="0.25">
      <c r="N72" s="54"/>
      <c r="O72" s="84"/>
      <c r="P72" s="84"/>
      <c r="Q72" s="84"/>
      <c r="S72" s="84"/>
      <c r="T72" s="84"/>
      <c r="U72" s="84"/>
      <c r="V72" s="54"/>
    </row>
    <row r="73" spans="14:22" x14ac:dyDescent="0.25">
      <c r="N73" s="54"/>
      <c r="O73" s="52">
        <v>2</v>
      </c>
      <c r="S73" s="52">
        <v>3</v>
      </c>
      <c r="V73" s="54"/>
    </row>
    <row r="74" spans="14:22" x14ac:dyDescent="0.25">
      <c r="N74" s="54"/>
      <c r="O74" s="53">
        <v>1</v>
      </c>
      <c r="S74" s="53">
        <v>5</v>
      </c>
      <c r="V74" s="54"/>
    </row>
    <row r="75" spans="14:22" x14ac:dyDescent="0.25">
      <c r="N75" s="54"/>
      <c r="O75" s="52">
        <v>1</v>
      </c>
      <c r="S75" s="52">
        <v>5</v>
      </c>
      <c r="V75" s="54"/>
    </row>
    <row r="76" spans="14:22" x14ac:dyDescent="0.25">
      <c r="N76" s="54"/>
      <c r="O76" s="53">
        <v>1</v>
      </c>
      <c r="S76" s="53">
        <v>3</v>
      </c>
      <c r="V76" s="54"/>
    </row>
    <row r="77" spans="14:22" ht="15.75" thickBot="1" x14ac:dyDescent="0.3">
      <c r="N77" s="54"/>
      <c r="O77" s="52">
        <v>1</v>
      </c>
      <c r="S77" s="52">
        <v>3</v>
      </c>
      <c r="V77" s="54"/>
    </row>
    <row r="78" spans="14:22" x14ac:dyDescent="0.25">
      <c r="N78" s="54"/>
      <c r="O78" s="53">
        <v>5</v>
      </c>
      <c r="P78" s="86" t="s">
        <v>240</v>
      </c>
      <c r="Q78" s="86"/>
      <c r="S78" s="53">
        <v>3</v>
      </c>
      <c r="T78" s="67" t="s">
        <v>212</v>
      </c>
      <c r="U78" s="67"/>
      <c r="V78" s="54"/>
    </row>
    <row r="79" spans="14:22" x14ac:dyDescent="0.25">
      <c r="N79" s="54"/>
      <c r="O79" s="52">
        <v>1</v>
      </c>
      <c r="P79" s="65"/>
      <c r="Q79" s="65"/>
      <c r="S79" s="52">
        <v>4</v>
      </c>
      <c r="T79" s="65"/>
      <c r="U79" s="65"/>
      <c r="V79" s="54"/>
    </row>
    <row r="80" spans="14:22" x14ac:dyDescent="0.25">
      <c r="N80" s="54"/>
      <c r="O80" s="53">
        <v>1</v>
      </c>
      <c r="P80" s="65" t="s">
        <v>233</v>
      </c>
      <c r="Q80" s="68">
        <v>2.2567567567567566</v>
      </c>
      <c r="S80" s="53">
        <v>3</v>
      </c>
      <c r="T80" s="65" t="s">
        <v>233</v>
      </c>
      <c r="U80" s="68">
        <v>3.5362318840579712</v>
      </c>
      <c r="V80" s="54"/>
    </row>
    <row r="81" spans="1:22" x14ac:dyDescent="0.25">
      <c r="N81" s="54"/>
      <c r="O81" s="52">
        <v>2</v>
      </c>
      <c r="P81" s="65" t="s">
        <v>234</v>
      </c>
      <c r="Q81" s="65">
        <v>2</v>
      </c>
      <c r="S81" s="52">
        <v>3</v>
      </c>
      <c r="T81" s="65" t="s">
        <v>234</v>
      </c>
      <c r="U81" s="65">
        <v>3</v>
      </c>
      <c r="V81" s="54"/>
    </row>
    <row r="82" spans="1:22" x14ac:dyDescent="0.25">
      <c r="N82" s="54"/>
      <c r="O82" s="53">
        <v>2</v>
      </c>
      <c r="P82" s="65" t="s">
        <v>235</v>
      </c>
      <c r="Q82" s="65">
        <v>1</v>
      </c>
      <c r="S82" s="53">
        <v>3</v>
      </c>
      <c r="T82" s="65" t="s">
        <v>235</v>
      </c>
      <c r="U82" s="65">
        <v>3</v>
      </c>
      <c r="V82" s="54"/>
    </row>
    <row r="83" spans="1:22" x14ac:dyDescent="0.25">
      <c r="N83" s="54"/>
      <c r="O83" s="52">
        <v>2</v>
      </c>
      <c r="P83" s="65" t="s">
        <v>236</v>
      </c>
      <c r="Q83" s="68">
        <v>1.4530158604458332</v>
      </c>
      <c r="S83" s="52">
        <v>3</v>
      </c>
      <c r="T83" s="65" t="s">
        <v>236</v>
      </c>
      <c r="U83" s="68">
        <v>1.1321467134312422</v>
      </c>
      <c r="V83" s="54"/>
    </row>
    <row r="84" spans="1:22" x14ac:dyDescent="0.25">
      <c r="N84" s="54"/>
      <c r="O84" s="53">
        <v>3</v>
      </c>
      <c r="P84" s="65" t="s">
        <v>237</v>
      </c>
      <c r="Q84" s="65">
        <v>4</v>
      </c>
      <c r="S84" s="53">
        <v>1</v>
      </c>
      <c r="T84" s="65" t="s">
        <v>237</v>
      </c>
      <c r="U84" s="65">
        <v>4</v>
      </c>
      <c r="V84" s="54"/>
    </row>
    <row r="85" spans="1:22" x14ac:dyDescent="0.25">
      <c r="N85" s="54"/>
      <c r="O85" s="52">
        <v>4</v>
      </c>
      <c r="P85" s="65" t="s">
        <v>238</v>
      </c>
      <c r="Q85" s="65">
        <v>1</v>
      </c>
      <c r="S85" s="52">
        <v>1</v>
      </c>
      <c r="T85" s="65" t="s">
        <v>238</v>
      </c>
      <c r="U85" s="65">
        <v>1</v>
      </c>
      <c r="V85" s="54"/>
    </row>
    <row r="86" spans="1:22" x14ac:dyDescent="0.25">
      <c r="N86" s="54"/>
      <c r="O86" s="53">
        <v>4</v>
      </c>
      <c r="P86" s="65" t="s">
        <v>239</v>
      </c>
      <c r="Q86" s="65">
        <v>5</v>
      </c>
      <c r="S86" s="53">
        <v>3</v>
      </c>
      <c r="T86" s="65" t="s">
        <v>239</v>
      </c>
      <c r="U86" s="65">
        <v>5</v>
      </c>
      <c r="V86" s="54"/>
    </row>
    <row r="87" spans="1:22" ht="15.75" thickBot="1" x14ac:dyDescent="0.3">
      <c r="N87" s="54"/>
      <c r="O87" s="52">
        <v>3</v>
      </c>
      <c r="P87" s="66" t="s">
        <v>223</v>
      </c>
      <c r="Q87" s="66">
        <v>74</v>
      </c>
      <c r="S87" s="52">
        <v>3</v>
      </c>
      <c r="T87" s="66" t="s">
        <v>223</v>
      </c>
      <c r="U87" s="66">
        <v>69</v>
      </c>
      <c r="V87" s="54"/>
    </row>
    <row r="88" spans="1:22" x14ac:dyDescent="0.25">
      <c r="N88" s="54"/>
      <c r="O88" s="53">
        <v>2</v>
      </c>
      <c r="S88" s="53">
        <v>3</v>
      </c>
      <c r="V88" s="54"/>
    </row>
    <row r="89" spans="1:22" x14ac:dyDescent="0.25">
      <c r="N89" s="54"/>
      <c r="O89" s="52">
        <v>1</v>
      </c>
      <c r="S89" s="52">
        <v>4</v>
      </c>
      <c r="V89" s="54"/>
    </row>
    <row r="90" spans="1:22" x14ac:dyDescent="0.25">
      <c r="N90" s="54"/>
      <c r="O90" s="53">
        <v>5</v>
      </c>
      <c r="S90" s="53">
        <v>3</v>
      </c>
      <c r="V90" s="54"/>
    </row>
    <row r="91" spans="1:22" x14ac:dyDescent="0.25">
      <c r="N91" s="54"/>
      <c r="O91" s="52">
        <v>3</v>
      </c>
      <c r="S91" s="52">
        <v>3</v>
      </c>
      <c r="V91" s="54"/>
    </row>
    <row r="92" spans="1:22" x14ac:dyDescent="0.25">
      <c r="N92" s="54"/>
      <c r="O92" s="53">
        <v>1</v>
      </c>
      <c r="S92" s="53">
        <v>2</v>
      </c>
      <c r="V92" s="54"/>
    </row>
    <row r="93" spans="1:22" x14ac:dyDescent="0.25">
      <c r="N93" s="54"/>
      <c r="O93" s="52">
        <v>1</v>
      </c>
      <c r="S93" s="52">
        <v>3</v>
      </c>
      <c r="V93" s="54"/>
    </row>
    <row r="94" spans="1:22" x14ac:dyDescent="0.25">
      <c r="N94" s="54"/>
      <c r="O94" s="53">
        <v>1</v>
      </c>
      <c r="S94" s="53">
        <v>5</v>
      </c>
      <c r="V94" s="54"/>
    </row>
    <row r="95" spans="1:22" x14ac:dyDescent="0.25">
      <c r="N95" s="54"/>
      <c r="O95" s="52">
        <v>2</v>
      </c>
      <c r="S95" s="52">
        <v>5</v>
      </c>
      <c r="V95" s="54"/>
    </row>
    <row r="96" spans="1:22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3">
        <v>3</v>
      </c>
      <c r="S96" s="53">
        <v>3</v>
      </c>
      <c r="V96" s="54"/>
    </row>
    <row r="97" spans="1:22" x14ac:dyDescent="0.25">
      <c r="A97" s="84" t="s">
        <v>241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54"/>
      <c r="O97" s="52">
        <v>1</v>
      </c>
      <c r="S97" s="52">
        <v>3</v>
      </c>
      <c r="V97" s="54"/>
    </row>
    <row r="98" spans="1:22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54"/>
      <c r="O98" s="53">
        <v>4</v>
      </c>
      <c r="S98" s="53">
        <v>5</v>
      </c>
    </row>
    <row r="99" spans="1:22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54"/>
      <c r="O99" s="52">
        <v>2</v>
      </c>
      <c r="S99" s="52">
        <v>3</v>
      </c>
    </row>
    <row r="100" spans="1:22" x14ac:dyDescent="0.25">
      <c r="N100" s="54"/>
      <c r="O100" s="53">
        <v>1</v>
      </c>
      <c r="S100" s="53">
        <v>4</v>
      </c>
    </row>
    <row r="101" spans="1:22" x14ac:dyDescent="0.25">
      <c r="A101" t="s">
        <v>242</v>
      </c>
      <c r="B101" t="s">
        <v>243</v>
      </c>
      <c r="C101" t="s">
        <v>215</v>
      </c>
      <c r="D101" t="s">
        <v>244</v>
      </c>
      <c r="E101" t="s">
        <v>246</v>
      </c>
      <c r="N101" s="54"/>
      <c r="O101" s="52">
        <v>2</v>
      </c>
      <c r="S101" s="52">
        <v>2</v>
      </c>
    </row>
    <row r="102" spans="1:22" x14ac:dyDescent="0.25">
      <c r="A102" s="61" t="s">
        <v>98</v>
      </c>
      <c r="B102" s="62">
        <v>13</v>
      </c>
      <c r="C102" s="62">
        <v>13</v>
      </c>
      <c r="D102" s="70">
        <f t="shared" ref="D102:D112" si="1">C102/B102</f>
        <v>1</v>
      </c>
      <c r="N102" s="54"/>
      <c r="O102" s="53">
        <v>5</v>
      </c>
      <c r="S102" s="53">
        <v>5</v>
      </c>
    </row>
    <row r="103" spans="1:22" x14ac:dyDescent="0.25">
      <c r="A103" s="61" t="s">
        <v>96</v>
      </c>
      <c r="B103" s="62">
        <v>11</v>
      </c>
      <c r="C103" s="62">
        <v>11</v>
      </c>
      <c r="D103" s="70">
        <f t="shared" si="1"/>
        <v>1</v>
      </c>
      <c r="N103" s="54"/>
      <c r="O103" s="52">
        <v>4</v>
      </c>
      <c r="S103" s="52">
        <v>5</v>
      </c>
    </row>
    <row r="104" spans="1:22" x14ac:dyDescent="0.25">
      <c r="A104" s="61" t="s">
        <v>81</v>
      </c>
      <c r="B104" s="62">
        <v>18</v>
      </c>
      <c r="C104" s="62">
        <v>18</v>
      </c>
      <c r="D104" s="70">
        <f t="shared" si="1"/>
        <v>1</v>
      </c>
      <c r="E104" t="s">
        <v>245</v>
      </c>
      <c r="N104" s="54"/>
      <c r="O104" s="53">
        <v>1</v>
      </c>
      <c r="S104" s="53">
        <v>4</v>
      </c>
    </row>
    <row r="105" spans="1:22" x14ac:dyDescent="0.25">
      <c r="A105" s="61" t="s">
        <v>85</v>
      </c>
      <c r="B105" s="62">
        <v>6</v>
      </c>
      <c r="C105" s="62">
        <v>5</v>
      </c>
      <c r="D105" s="70">
        <f t="shared" si="1"/>
        <v>0.83333333333333337</v>
      </c>
      <c r="N105" s="54"/>
      <c r="O105" s="52">
        <v>5</v>
      </c>
      <c r="S105" s="52">
        <v>5</v>
      </c>
    </row>
    <row r="106" spans="1:22" x14ac:dyDescent="0.25">
      <c r="A106" s="61" t="s">
        <v>87</v>
      </c>
      <c r="B106" s="62">
        <v>10</v>
      </c>
      <c r="C106" s="62">
        <v>8</v>
      </c>
      <c r="D106" s="70">
        <f t="shared" si="1"/>
        <v>0.8</v>
      </c>
      <c r="N106" s="54"/>
      <c r="O106" s="53">
        <v>1</v>
      </c>
      <c r="S106" s="53">
        <v>3</v>
      </c>
    </row>
    <row r="107" spans="1:22" x14ac:dyDescent="0.25">
      <c r="A107" s="61" t="s">
        <v>89</v>
      </c>
      <c r="B107" s="62">
        <v>13</v>
      </c>
      <c r="C107" s="62">
        <v>10</v>
      </c>
      <c r="D107" s="70">
        <f t="shared" si="1"/>
        <v>0.76923076923076927</v>
      </c>
      <c r="N107" s="54"/>
      <c r="O107" s="52">
        <v>5</v>
      </c>
      <c r="S107" s="52">
        <v>3</v>
      </c>
    </row>
    <row r="108" spans="1:22" x14ac:dyDescent="0.25">
      <c r="A108" s="61" t="s">
        <v>72</v>
      </c>
      <c r="B108" s="62">
        <v>4</v>
      </c>
      <c r="C108" s="62">
        <v>3</v>
      </c>
      <c r="D108" s="70">
        <f t="shared" si="1"/>
        <v>0.75</v>
      </c>
      <c r="N108" s="54"/>
      <c r="O108" s="53">
        <v>1</v>
      </c>
      <c r="S108" s="53">
        <v>3</v>
      </c>
    </row>
    <row r="109" spans="1:22" x14ac:dyDescent="0.25">
      <c r="A109" s="44" t="s">
        <v>74</v>
      </c>
      <c r="B109" s="41">
        <v>3</v>
      </c>
      <c r="C109" s="41">
        <v>2</v>
      </c>
      <c r="D109" s="69">
        <f t="shared" si="1"/>
        <v>0.66666666666666663</v>
      </c>
      <c r="N109" s="54"/>
      <c r="O109" s="52">
        <v>2</v>
      </c>
      <c r="S109" s="52">
        <v>5</v>
      </c>
    </row>
    <row r="110" spans="1:22" x14ac:dyDescent="0.25">
      <c r="A110" s="44" t="s">
        <v>83</v>
      </c>
      <c r="B110" s="41">
        <v>39</v>
      </c>
      <c r="C110" s="41">
        <v>25</v>
      </c>
      <c r="D110" s="69">
        <f t="shared" si="1"/>
        <v>0.64102564102564108</v>
      </c>
      <c r="N110" s="54"/>
      <c r="O110" s="53">
        <v>1</v>
      </c>
      <c r="S110" s="53">
        <v>4</v>
      </c>
    </row>
    <row r="111" spans="1:22" x14ac:dyDescent="0.25">
      <c r="A111" s="44" t="s">
        <v>91</v>
      </c>
      <c r="B111" s="41">
        <v>7</v>
      </c>
      <c r="C111" s="41">
        <v>1</v>
      </c>
      <c r="D111" s="69">
        <f t="shared" si="1"/>
        <v>0.14285714285714285</v>
      </c>
      <c r="N111" s="54"/>
      <c r="O111" s="52">
        <v>3</v>
      </c>
      <c r="S111" s="52">
        <v>4</v>
      </c>
    </row>
    <row r="112" spans="1:22" x14ac:dyDescent="0.25">
      <c r="A112" s="44" t="s">
        <v>94</v>
      </c>
      <c r="B112" s="41">
        <v>19</v>
      </c>
      <c r="C112" s="41">
        <v>2</v>
      </c>
      <c r="D112" s="69">
        <f t="shared" si="1"/>
        <v>0.10526315789473684</v>
      </c>
      <c r="N112" s="54"/>
      <c r="O112" s="53">
        <v>1</v>
      </c>
      <c r="S112" s="53">
        <v>5</v>
      </c>
    </row>
    <row r="113" spans="1:19" x14ac:dyDescent="0.25">
      <c r="N113" s="54"/>
      <c r="O113" s="52">
        <v>2</v>
      </c>
      <c r="S113" s="52">
        <v>5</v>
      </c>
    </row>
    <row r="114" spans="1:19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3">
        <v>1</v>
      </c>
      <c r="S114" s="53">
        <v>3</v>
      </c>
    </row>
    <row r="115" spans="1:19" x14ac:dyDescent="0.25">
      <c r="A115" s="84" t="s">
        <v>247</v>
      </c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54"/>
      <c r="O115" s="52">
        <v>1</v>
      </c>
      <c r="S115" s="52">
        <v>4</v>
      </c>
    </row>
    <row r="116" spans="1:19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54"/>
      <c r="O116" s="53">
        <v>2</v>
      </c>
      <c r="S116" s="53">
        <v>1</v>
      </c>
    </row>
    <row r="117" spans="1:19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54"/>
      <c r="O117" s="52">
        <v>1</v>
      </c>
      <c r="S117" s="52">
        <v>3</v>
      </c>
    </row>
    <row r="118" spans="1:19" x14ac:dyDescent="0.25">
      <c r="A118" t="s">
        <v>207</v>
      </c>
      <c r="B118" t="s">
        <v>252</v>
      </c>
      <c r="C118" t="s">
        <v>253</v>
      </c>
      <c r="D118" t="s">
        <v>208</v>
      </c>
      <c r="E118" t="s">
        <v>254</v>
      </c>
      <c r="N118" s="54"/>
      <c r="O118" s="53">
        <v>1</v>
      </c>
      <c r="S118" s="53">
        <v>3</v>
      </c>
    </row>
    <row r="119" spans="1:19" x14ac:dyDescent="0.25">
      <c r="A119" t="s">
        <v>250</v>
      </c>
      <c r="B119">
        <v>27</v>
      </c>
      <c r="C119">
        <v>14</v>
      </c>
      <c r="D119">
        <v>41</v>
      </c>
      <c r="E119" s="56">
        <f>C119/D119</f>
        <v>0.34146341463414637</v>
      </c>
      <c r="F119" s="71">
        <f>1-E119</f>
        <v>0.65853658536585358</v>
      </c>
      <c r="N119" s="54"/>
      <c r="O119" s="52">
        <v>1</v>
      </c>
      <c r="S119" s="52">
        <v>3</v>
      </c>
    </row>
    <row r="120" spans="1:19" x14ac:dyDescent="0.25">
      <c r="A120" t="s">
        <v>255</v>
      </c>
      <c r="B120">
        <v>18</v>
      </c>
      <c r="C120">
        <v>84</v>
      </c>
      <c r="D120">
        <v>102</v>
      </c>
      <c r="E120" s="64">
        <f>C120/D120</f>
        <v>0.82352941176470584</v>
      </c>
      <c r="F120" s="71">
        <f>1-E120</f>
        <v>0.17647058823529416</v>
      </c>
      <c r="N120" s="54"/>
      <c r="O120" s="53">
        <v>4</v>
      </c>
      <c r="S120" s="53">
        <v>3</v>
      </c>
    </row>
    <row r="121" spans="1:19" x14ac:dyDescent="0.25">
      <c r="A121" t="s">
        <v>208</v>
      </c>
      <c r="B121">
        <v>45</v>
      </c>
      <c r="C121">
        <v>98</v>
      </c>
      <c r="D121">
        <v>143</v>
      </c>
      <c r="N121" s="54"/>
      <c r="O121" s="52">
        <v>3</v>
      </c>
      <c r="S121" s="52">
        <v>1</v>
      </c>
    </row>
    <row r="122" spans="1:19" x14ac:dyDescent="0.25">
      <c r="N122" s="54"/>
      <c r="O122" s="53">
        <v>3</v>
      </c>
      <c r="S122" s="53">
        <v>3</v>
      </c>
    </row>
    <row r="123" spans="1:19" x14ac:dyDescent="0.25">
      <c r="N123" s="54"/>
      <c r="O123" s="52">
        <v>1</v>
      </c>
      <c r="S123" s="52">
        <v>3</v>
      </c>
    </row>
    <row r="124" spans="1:19" x14ac:dyDescent="0.25">
      <c r="N124" s="54"/>
      <c r="O124" s="53">
        <v>2</v>
      </c>
      <c r="S124" s="53">
        <v>2</v>
      </c>
    </row>
    <row r="125" spans="1:19" x14ac:dyDescent="0.25">
      <c r="N125" s="54"/>
      <c r="O125" s="52">
        <v>1</v>
      </c>
      <c r="S125" s="52">
        <v>3</v>
      </c>
    </row>
    <row r="126" spans="1:19" x14ac:dyDescent="0.25">
      <c r="N126" s="54"/>
      <c r="O126" s="53">
        <v>2</v>
      </c>
      <c r="S126" s="53">
        <v>3</v>
      </c>
    </row>
    <row r="127" spans="1:19" x14ac:dyDescent="0.25">
      <c r="N127" s="54"/>
      <c r="O127" s="52">
        <v>2</v>
      </c>
      <c r="S127" s="52">
        <v>3</v>
      </c>
    </row>
    <row r="128" spans="1:19" x14ac:dyDescent="0.25">
      <c r="N128" s="54"/>
      <c r="O128" s="53">
        <v>1</v>
      </c>
      <c r="S128" s="53">
        <v>5</v>
      </c>
    </row>
    <row r="129" spans="14:19" x14ac:dyDescent="0.25">
      <c r="N129" s="54"/>
      <c r="O129" s="52">
        <v>1</v>
      </c>
      <c r="S129" s="52">
        <v>3</v>
      </c>
    </row>
    <row r="130" spans="14:19" x14ac:dyDescent="0.25">
      <c r="N130" s="54"/>
      <c r="O130" s="53">
        <v>1</v>
      </c>
      <c r="S130" s="53">
        <v>3</v>
      </c>
    </row>
    <row r="131" spans="14:19" x14ac:dyDescent="0.25">
      <c r="N131" s="54"/>
      <c r="O131" s="52">
        <v>2</v>
      </c>
      <c r="S131" s="52">
        <v>4</v>
      </c>
    </row>
    <row r="132" spans="14:19" x14ac:dyDescent="0.25">
      <c r="N132" s="54"/>
      <c r="O132" s="53">
        <v>1</v>
      </c>
      <c r="S132" s="53">
        <v>5</v>
      </c>
    </row>
    <row r="133" spans="14:19" x14ac:dyDescent="0.25">
      <c r="N133" s="54"/>
      <c r="O133" s="52">
        <v>5</v>
      </c>
      <c r="S133" s="52">
        <v>3</v>
      </c>
    </row>
    <row r="134" spans="14:19" x14ac:dyDescent="0.25">
      <c r="N134" s="54"/>
      <c r="O134" s="53">
        <v>2</v>
      </c>
      <c r="S134" s="53">
        <v>5</v>
      </c>
    </row>
    <row r="135" spans="14:19" x14ac:dyDescent="0.25">
      <c r="N135" s="54"/>
      <c r="O135" s="52">
        <v>4</v>
      </c>
      <c r="S135" s="52">
        <v>5</v>
      </c>
    </row>
    <row r="136" spans="14:19" x14ac:dyDescent="0.25">
      <c r="N136" s="54"/>
      <c r="O136" s="53">
        <v>1</v>
      </c>
      <c r="S136" s="53">
        <v>5</v>
      </c>
    </row>
    <row r="137" spans="14:19" x14ac:dyDescent="0.25">
      <c r="N137" s="54"/>
      <c r="O137" s="52">
        <v>5</v>
      </c>
      <c r="S137" s="52">
        <v>3</v>
      </c>
    </row>
    <row r="138" spans="14:19" x14ac:dyDescent="0.25">
      <c r="N138" s="54"/>
      <c r="O138" s="53">
        <v>1</v>
      </c>
      <c r="S138" s="53">
        <v>5</v>
      </c>
    </row>
    <row r="139" spans="14:19" x14ac:dyDescent="0.25">
      <c r="N139" s="54"/>
      <c r="O139" s="52">
        <v>1</v>
      </c>
      <c r="S139" s="52">
        <v>5</v>
      </c>
    </row>
    <row r="140" spans="14:19" x14ac:dyDescent="0.25">
      <c r="N140" s="54"/>
      <c r="O140" s="53">
        <v>4</v>
      </c>
      <c r="S140" s="53">
        <v>5</v>
      </c>
    </row>
    <row r="141" spans="14:19" x14ac:dyDescent="0.25">
      <c r="N141" s="54"/>
      <c r="O141" s="52">
        <v>3</v>
      </c>
      <c r="S141" s="52">
        <v>5</v>
      </c>
    </row>
    <row r="142" spans="14:19" x14ac:dyDescent="0.25">
      <c r="N142" s="54"/>
      <c r="O142" s="53">
        <v>1</v>
      </c>
    </row>
    <row r="143" spans="14:19" x14ac:dyDescent="0.25">
      <c r="N143" s="54"/>
      <c r="O143" s="52">
        <v>5</v>
      </c>
    </row>
    <row r="144" spans="14:19" x14ac:dyDescent="0.25">
      <c r="N144" s="54"/>
      <c r="O144" s="53">
        <v>1</v>
      </c>
    </row>
    <row r="145" spans="14:15" x14ac:dyDescent="0.25">
      <c r="N145" s="54"/>
      <c r="O145" s="52">
        <v>5</v>
      </c>
    </row>
    <row r="146" spans="14:15" x14ac:dyDescent="0.25">
      <c r="N146" s="54"/>
      <c r="O146" s="53">
        <v>5</v>
      </c>
    </row>
    <row r="147" spans="14:15" x14ac:dyDescent="0.25">
      <c r="N147" s="54"/>
    </row>
    <row r="148" spans="14:15" x14ac:dyDescent="0.25">
      <c r="N148" s="54"/>
    </row>
    <row r="149" spans="14:15" x14ac:dyDescent="0.25">
      <c r="N149" s="54"/>
    </row>
    <row r="150" spans="14:15" x14ac:dyDescent="0.25">
      <c r="N150" s="54"/>
    </row>
    <row r="151" spans="14:15" x14ac:dyDescent="0.25">
      <c r="N151" s="54"/>
    </row>
    <row r="152" spans="14:15" x14ac:dyDescent="0.25">
      <c r="N152" s="54"/>
    </row>
    <row r="153" spans="14:15" x14ac:dyDescent="0.25">
      <c r="N153" s="54"/>
    </row>
    <row r="154" spans="14:15" x14ac:dyDescent="0.25">
      <c r="N154" s="54"/>
    </row>
  </sheetData>
  <autoFilter ref="A16:D24" xr:uid="{13D03990-074A-4399-A513-5763CA71B787}">
    <sortState xmlns:xlrd2="http://schemas.microsoft.com/office/spreadsheetml/2017/richdata2" ref="A17:D24">
      <sortCondition descending="1" ref="D16:D24"/>
    </sortState>
  </autoFilter>
  <mergeCells count="11">
    <mergeCell ref="A115:M117"/>
    <mergeCell ref="A1:M3"/>
    <mergeCell ref="A31:M33"/>
    <mergeCell ref="O1:U3"/>
    <mergeCell ref="O63:U65"/>
    <mergeCell ref="A97:M99"/>
    <mergeCell ref="O71:Q72"/>
    <mergeCell ref="S71:U72"/>
    <mergeCell ref="P78:Q78"/>
    <mergeCell ref="A4:B4"/>
    <mergeCell ref="A14:D1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A820-680B-47DD-8D70-7FE02CCAD752}">
  <dimension ref="A1:B4"/>
  <sheetViews>
    <sheetView workbookViewId="0">
      <selection activeCell="E19" sqref="E19"/>
    </sheetView>
  </sheetViews>
  <sheetFormatPr defaultRowHeight="15" x14ac:dyDescent="0.25"/>
  <cols>
    <col min="1" max="1" width="20.7109375" bestFit="1" customWidth="1"/>
    <col min="2" max="2" width="43.140625" customWidth="1"/>
  </cols>
  <sheetData>
    <row r="1" spans="1:2" ht="15.75" x14ac:dyDescent="0.25">
      <c r="A1" s="83" t="s">
        <v>205</v>
      </c>
      <c r="B1" s="83"/>
    </row>
    <row r="2" spans="1:2" x14ac:dyDescent="0.25">
      <c r="A2" s="37" t="s">
        <v>101</v>
      </c>
      <c r="B2" s="38">
        <v>7</v>
      </c>
    </row>
    <row r="3" spans="1:2" x14ac:dyDescent="0.25">
      <c r="A3" s="37" t="s">
        <v>104</v>
      </c>
      <c r="B3" s="39">
        <v>5.0000000000000001E-3</v>
      </c>
    </row>
    <row r="4" spans="1:2" ht="45" x14ac:dyDescent="0.25">
      <c r="A4" s="37" t="s">
        <v>107</v>
      </c>
      <c r="B4" s="40" t="s">
        <v>206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6CE3-FB73-4F31-8F3F-0550A0416A7F}">
  <dimension ref="A1:I144"/>
  <sheetViews>
    <sheetView topLeftCell="H1" zoomScale="80" zoomScaleNormal="80" workbookViewId="0">
      <selection activeCell="E19" sqref="E19"/>
    </sheetView>
  </sheetViews>
  <sheetFormatPr defaultRowHeight="15" x14ac:dyDescent="0.25"/>
  <cols>
    <col min="1" max="1" width="22" customWidth="1"/>
    <col min="2" max="2" width="18.42578125" customWidth="1"/>
    <col min="3" max="3" width="33.42578125" customWidth="1"/>
    <col min="4" max="5" width="22.140625" customWidth="1"/>
    <col min="6" max="6" width="36.5703125" customWidth="1"/>
    <col min="7" max="7" width="31.5703125" bestFit="1" customWidth="1"/>
    <col min="8" max="8" width="15.42578125" customWidth="1"/>
    <col min="9" max="9" width="175.28515625" bestFit="1" customWidth="1"/>
  </cols>
  <sheetData>
    <row r="1" spans="1:9" ht="15.75" x14ac:dyDescent="0.25">
      <c r="A1" s="48" t="s">
        <v>6</v>
      </c>
      <c r="B1" s="48" t="s">
        <v>10</v>
      </c>
      <c r="C1" s="49" t="s">
        <v>109</v>
      </c>
      <c r="D1" s="49" t="s">
        <v>210</v>
      </c>
      <c r="E1" s="49" t="s">
        <v>211</v>
      </c>
      <c r="F1" s="48" t="s">
        <v>16</v>
      </c>
      <c r="G1" s="48" t="s">
        <v>20</v>
      </c>
      <c r="H1" s="48" t="s">
        <v>28</v>
      </c>
      <c r="I1" s="48" t="s">
        <v>110</v>
      </c>
    </row>
    <row r="2" spans="1:9" x14ac:dyDescent="0.25">
      <c r="A2" s="46">
        <v>9000081</v>
      </c>
      <c r="B2" s="24">
        <v>1234513</v>
      </c>
      <c r="C2" s="25">
        <v>44783.625127314815</v>
      </c>
      <c r="D2" s="45">
        <f>DAY(C2)</f>
        <v>10</v>
      </c>
      <c r="E2" s="45">
        <f>HOUR(C2)</f>
        <v>15</v>
      </c>
      <c r="F2" s="26">
        <v>5</v>
      </c>
      <c r="G2" s="26" t="s">
        <v>26</v>
      </c>
      <c r="H2" s="26">
        <v>10</v>
      </c>
      <c r="I2" s="24" t="s">
        <v>111</v>
      </c>
    </row>
    <row r="3" spans="1:9" x14ac:dyDescent="0.25">
      <c r="A3" s="46">
        <v>9000005</v>
      </c>
      <c r="B3" s="24">
        <v>1234504</v>
      </c>
      <c r="C3" s="25">
        <v>44783.32130787037</v>
      </c>
      <c r="D3" s="45">
        <f t="shared" ref="D3:D66" si="0">DAY(C3)</f>
        <v>10</v>
      </c>
      <c r="E3" s="45">
        <f t="shared" ref="E3:E66" si="1">HOUR(C3)</f>
        <v>7</v>
      </c>
      <c r="F3" s="26">
        <v>5</v>
      </c>
      <c r="G3" s="26" t="s">
        <v>22</v>
      </c>
      <c r="H3" s="26">
        <v>10</v>
      </c>
      <c r="I3" s="24"/>
    </row>
    <row r="4" spans="1:9" x14ac:dyDescent="0.25">
      <c r="A4" s="46">
        <v>9000023</v>
      </c>
      <c r="B4" s="24">
        <v>1234627</v>
      </c>
      <c r="C4" s="25">
        <v>44794.302037037036</v>
      </c>
      <c r="D4" s="45">
        <f t="shared" si="0"/>
        <v>21</v>
      </c>
      <c r="E4" s="45">
        <f t="shared" si="1"/>
        <v>7</v>
      </c>
      <c r="F4" s="26">
        <v>3</v>
      </c>
      <c r="G4" s="26" t="s">
        <v>22</v>
      </c>
      <c r="H4" s="26">
        <v>7</v>
      </c>
      <c r="I4" s="24"/>
    </row>
    <row r="5" spans="1:9" x14ac:dyDescent="0.25">
      <c r="A5" s="46">
        <v>9000022</v>
      </c>
      <c r="B5" s="24">
        <v>1234637</v>
      </c>
      <c r="C5" s="25">
        <v>44795.418923611112</v>
      </c>
      <c r="D5" s="45">
        <f t="shared" si="0"/>
        <v>22</v>
      </c>
      <c r="E5" s="45">
        <f t="shared" si="1"/>
        <v>10</v>
      </c>
      <c r="F5" s="26">
        <v>1</v>
      </c>
      <c r="G5" s="26" t="s">
        <v>26</v>
      </c>
      <c r="H5" s="26">
        <v>2</v>
      </c>
      <c r="I5" s="24"/>
    </row>
    <row r="6" spans="1:9" x14ac:dyDescent="0.25">
      <c r="A6" s="46">
        <v>9000090</v>
      </c>
      <c r="B6" s="24">
        <v>1234528</v>
      </c>
      <c r="C6" s="25">
        <v>44789.507407407407</v>
      </c>
      <c r="D6" s="45">
        <f t="shared" si="0"/>
        <v>16</v>
      </c>
      <c r="E6" s="45">
        <f t="shared" si="1"/>
        <v>12</v>
      </c>
      <c r="F6" s="26">
        <v>3</v>
      </c>
      <c r="G6" s="26" t="s">
        <v>22</v>
      </c>
      <c r="H6" s="26">
        <v>8</v>
      </c>
      <c r="I6" s="24"/>
    </row>
    <row r="7" spans="1:9" x14ac:dyDescent="0.25">
      <c r="A7" s="46">
        <v>9000086</v>
      </c>
      <c r="B7" s="24">
        <v>1234577</v>
      </c>
      <c r="C7" s="25">
        <v>44789.53979166667</v>
      </c>
      <c r="D7" s="45">
        <f t="shared" si="0"/>
        <v>16</v>
      </c>
      <c r="E7" s="45">
        <f t="shared" si="1"/>
        <v>12</v>
      </c>
      <c r="F7" s="26">
        <v>3</v>
      </c>
      <c r="G7" s="26" t="s">
        <v>26</v>
      </c>
      <c r="H7" s="26">
        <v>9</v>
      </c>
      <c r="I7" s="24" t="s">
        <v>112</v>
      </c>
    </row>
    <row r="8" spans="1:9" x14ac:dyDescent="0.25">
      <c r="A8" s="46">
        <v>9000008</v>
      </c>
      <c r="B8" s="24">
        <v>1234529</v>
      </c>
      <c r="C8" s="25">
        <v>44784.589421296296</v>
      </c>
      <c r="D8" s="45">
        <f t="shared" si="0"/>
        <v>11</v>
      </c>
      <c r="E8" s="45">
        <f t="shared" si="1"/>
        <v>14</v>
      </c>
      <c r="F8" s="26">
        <v>3</v>
      </c>
      <c r="G8" s="26" t="s">
        <v>22</v>
      </c>
      <c r="H8" s="26">
        <v>9</v>
      </c>
      <c r="I8" s="24"/>
    </row>
    <row r="9" spans="1:9" x14ac:dyDescent="0.25">
      <c r="A9" s="46">
        <v>9000019</v>
      </c>
      <c r="B9" s="24">
        <v>1234612</v>
      </c>
      <c r="C9" s="25">
        <v>44792.872731481482</v>
      </c>
      <c r="D9" s="45">
        <f t="shared" si="0"/>
        <v>19</v>
      </c>
      <c r="E9" s="45">
        <f t="shared" si="1"/>
        <v>20</v>
      </c>
      <c r="F9" s="26">
        <v>1</v>
      </c>
      <c r="G9" s="26" t="s">
        <v>26</v>
      </c>
      <c r="H9" s="26">
        <v>1</v>
      </c>
      <c r="I9" s="24"/>
    </row>
    <row r="10" spans="1:9" x14ac:dyDescent="0.25">
      <c r="A10" s="46">
        <v>9000087</v>
      </c>
      <c r="B10" s="24">
        <v>1234569</v>
      </c>
      <c r="C10" s="25">
        <v>44788.665729166663</v>
      </c>
      <c r="D10" s="45">
        <f t="shared" si="0"/>
        <v>15</v>
      </c>
      <c r="E10" s="45">
        <f t="shared" si="1"/>
        <v>15</v>
      </c>
      <c r="F10" s="26">
        <v>3</v>
      </c>
      <c r="G10" s="26" t="s">
        <v>26</v>
      </c>
      <c r="H10" s="26">
        <v>8</v>
      </c>
      <c r="I10" s="24" t="s">
        <v>113</v>
      </c>
    </row>
    <row r="11" spans="1:9" x14ac:dyDescent="0.25">
      <c r="A11" s="46">
        <v>9000085</v>
      </c>
      <c r="B11" s="24">
        <v>1234510</v>
      </c>
      <c r="C11" s="25">
        <v>44783.547349537039</v>
      </c>
      <c r="D11" s="45">
        <f t="shared" si="0"/>
        <v>10</v>
      </c>
      <c r="E11" s="45">
        <f t="shared" si="1"/>
        <v>13</v>
      </c>
      <c r="F11" s="26">
        <v>3</v>
      </c>
      <c r="G11" s="26" t="s">
        <v>26</v>
      </c>
      <c r="H11" s="26">
        <v>10</v>
      </c>
      <c r="I11" s="24" t="s">
        <v>114</v>
      </c>
    </row>
    <row r="12" spans="1:9" x14ac:dyDescent="0.25">
      <c r="A12" s="46">
        <v>9000091</v>
      </c>
      <c r="B12" s="24">
        <v>1234524</v>
      </c>
      <c r="C12" s="25">
        <v>44786.388831018521</v>
      </c>
      <c r="D12" s="45">
        <f t="shared" si="0"/>
        <v>13</v>
      </c>
      <c r="E12" s="45">
        <f t="shared" si="1"/>
        <v>9</v>
      </c>
      <c r="F12" s="26">
        <v>1</v>
      </c>
      <c r="G12" s="26" t="s">
        <v>26</v>
      </c>
      <c r="H12" s="26">
        <v>2</v>
      </c>
      <c r="I12" s="24" t="s">
        <v>115</v>
      </c>
    </row>
    <row r="13" spans="1:9" x14ac:dyDescent="0.25">
      <c r="A13" s="46">
        <v>9000031</v>
      </c>
      <c r="B13" s="24">
        <v>1234636</v>
      </c>
      <c r="C13" s="25">
        <v>44795.394155092596</v>
      </c>
      <c r="D13" s="45">
        <f t="shared" si="0"/>
        <v>22</v>
      </c>
      <c r="E13" s="45">
        <f t="shared" si="1"/>
        <v>9</v>
      </c>
      <c r="F13" s="26">
        <v>3</v>
      </c>
      <c r="G13" s="26" t="s">
        <v>22</v>
      </c>
      <c r="H13" s="26">
        <v>8</v>
      </c>
      <c r="I13" s="24"/>
    </row>
    <row r="14" spans="1:9" x14ac:dyDescent="0.25">
      <c r="A14" s="46">
        <v>9000082</v>
      </c>
      <c r="B14" s="24">
        <v>1234591</v>
      </c>
      <c r="C14" s="25">
        <v>44790.471261574072</v>
      </c>
      <c r="D14" s="45">
        <f t="shared" si="0"/>
        <v>17</v>
      </c>
      <c r="E14" s="45">
        <f t="shared" si="1"/>
        <v>11</v>
      </c>
      <c r="F14" s="26">
        <v>4</v>
      </c>
      <c r="G14" s="26" t="s">
        <v>26</v>
      </c>
      <c r="H14" s="26">
        <v>7</v>
      </c>
      <c r="I14" s="24" t="s">
        <v>116</v>
      </c>
    </row>
    <row r="15" spans="1:9" x14ac:dyDescent="0.25">
      <c r="A15" s="46">
        <v>9000077</v>
      </c>
      <c r="B15" s="24">
        <v>1234574</v>
      </c>
      <c r="C15" s="25">
        <v>44788.833391203705</v>
      </c>
      <c r="D15" s="45">
        <f t="shared" si="0"/>
        <v>15</v>
      </c>
      <c r="E15" s="45">
        <f t="shared" si="1"/>
        <v>20</v>
      </c>
      <c r="F15" s="26">
        <v>2</v>
      </c>
      <c r="G15" s="26" t="s">
        <v>26</v>
      </c>
      <c r="H15" s="26">
        <v>4</v>
      </c>
      <c r="I15" s="24" t="s">
        <v>117</v>
      </c>
    </row>
    <row r="16" spans="1:9" x14ac:dyDescent="0.25">
      <c r="A16" s="46">
        <v>9000074</v>
      </c>
      <c r="B16" s="24">
        <v>1234639</v>
      </c>
      <c r="C16" s="25">
        <v>44795.52652777778</v>
      </c>
      <c r="D16" s="45">
        <f t="shared" si="0"/>
        <v>22</v>
      </c>
      <c r="E16" s="45">
        <f t="shared" si="1"/>
        <v>12</v>
      </c>
      <c r="F16" s="26">
        <v>2</v>
      </c>
      <c r="G16" s="26" t="s">
        <v>26</v>
      </c>
      <c r="H16" s="26">
        <v>7</v>
      </c>
      <c r="I16" t="s">
        <v>118</v>
      </c>
    </row>
    <row r="17" spans="1:9" x14ac:dyDescent="0.25">
      <c r="A17" s="46">
        <v>9000016</v>
      </c>
      <c r="B17" s="24">
        <v>1234589</v>
      </c>
      <c r="C17" s="25">
        <v>44790.441342592596</v>
      </c>
      <c r="D17" s="45">
        <f t="shared" si="0"/>
        <v>17</v>
      </c>
      <c r="E17" s="45">
        <f t="shared" si="1"/>
        <v>10</v>
      </c>
      <c r="F17" s="26">
        <v>1</v>
      </c>
      <c r="G17" s="26" t="s">
        <v>26</v>
      </c>
      <c r="H17" s="26">
        <v>1</v>
      </c>
      <c r="I17" s="24"/>
    </row>
    <row r="18" spans="1:9" x14ac:dyDescent="0.25">
      <c r="A18" s="46">
        <v>9000024</v>
      </c>
      <c r="B18" s="24">
        <v>1234628</v>
      </c>
      <c r="C18" s="25">
        <v>44794.343831018516</v>
      </c>
      <c r="D18" s="45">
        <f t="shared" si="0"/>
        <v>21</v>
      </c>
      <c r="E18" s="45">
        <f t="shared" si="1"/>
        <v>8</v>
      </c>
      <c r="F18" s="26">
        <v>3</v>
      </c>
      <c r="G18" s="26" t="s">
        <v>22</v>
      </c>
      <c r="H18" s="26">
        <v>7</v>
      </c>
      <c r="I18" s="24" t="s">
        <v>119</v>
      </c>
    </row>
    <row r="19" spans="1:9" x14ac:dyDescent="0.25">
      <c r="A19" s="46">
        <v>9000009</v>
      </c>
      <c r="B19" s="24">
        <v>1234522</v>
      </c>
      <c r="C19" s="25">
        <v>44784.312534722223</v>
      </c>
      <c r="D19" s="45">
        <f t="shared" si="0"/>
        <v>11</v>
      </c>
      <c r="E19" s="45">
        <f t="shared" si="1"/>
        <v>7</v>
      </c>
      <c r="F19" s="26">
        <v>3</v>
      </c>
      <c r="G19" s="26" t="s">
        <v>22</v>
      </c>
      <c r="H19" s="26">
        <v>8</v>
      </c>
      <c r="I19" s="24" t="s">
        <v>120</v>
      </c>
    </row>
    <row r="20" spans="1:9" x14ac:dyDescent="0.25">
      <c r="A20" s="46">
        <v>9000016</v>
      </c>
      <c r="B20" s="24">
        <v>1234590</v>
      </c>
      <c r="C20" s="25">
        <v>44790.455231481479</v>
      </c>
      <c r="D20" s="45">
        <f t="shared" si="0"/>
        <v>17</v>
      </c>
      <c r="E20" s="45">
        <f t="shared" si="1"/>
        <v>10</v>
      </c>
      <c r="F20" s="26">
        <v>3</v>
      </c>
      <c r="G20" s="26" t="s">
        <v>22</v>
      </c>
      <c r="H20" s="26">
        <v>10</v>
      </c>
      <c r="I20" s="24" t="s">
        <v>121</v>
      </c>
    </row>
    <row r="21" spans="1:9" x14ac:dyDescent="0.25">
      <c r="A21" s="46">
        <v>9000078</v>
      </c>
      <c r="B21" s="24">
        <v>1234541</v>
      </c>
      <c r="C21" s="25">
        <v>44785.815358796295</v>
      </c>
      <c r="D21" s="45">
        <f t="shared" si="0"/>
        <v>12</v>
      </c>
      <c r="E21" s="45">
        <f t="shared" si="1"/>
        <v>19</v>
      </c>
      <c r="F21" s="26">
        <v>2</v>
      </c>
      <c r="G21" s="26" t="s">
        <v>26</v>
      </c>
      <c r="H21" s="26">
        <v>8</v>
      </c>
      <c r="I21" s="24" t="s">
        <v>122</v>
      </c>
    </row>
    <row r="22" spans="1:9" x14ac:dyDescent="0.25">
      <c r="A22" s="46">
        <v>9000080</v>
      </c>
      <c r="B22" s="24">
        <v>1234576</v>
      </c>
      <c r="C22" s="25">
        <v>44789.302337962959</v>
      </c>
      <c r="D22" s="45">
        <f t="shared" si="0"/>
        <v>16</v>
      </c>
      <c r="E22" s="45">
        <f t="shared" si="1"/>
        <v>7</v>
      </c>
      <c r="F22" s="26">
        <v>2</v>
      </c>
      <c r="G22" s="26" t="s">
        <v>26</v>
      </c>
      <c r="H22" s="26">
        <v>9</v>
      </c>
      <c r="I22" s="24" t="s">
        <v>123</v>
      </c>
    </row>
    <row r="23" spans="1:9" x14ac:dyDescent="0.25">
      <c r="A23" s="46">
        <v>9000084</v>
      </c>
      <c r="B23" s="24">
        <v>1234517</v>
      </c>
      <c r="C23" s="25">
        <v>44783.723634259259</v>
      </c>
      <c r="D23" s="45">
        <f t="shared" si="0"/>
        <v>10</v>
      </c>
      <c r="E23" s="45">
        <f t="shared" si="1"/>
        <v>17</v>
      </c>
      <c r="F23" s="26">
        <v>3</v>
      </c>
      <c r="G23" s="26" t="s">
        <v>26</v>
      </c>
      <c r="H23" s="26">
        <v>10</v>
      </c>
      <c r="I23" s="24" t="s">
        <v>124</v>
      </c>
    </row>
    <row r="24" spans="1:9" x14ac:dyDescent="0.25">
      <c r="A24" s="46">
        <v>9000012</v>
      </c>
      <c r="B24" s="24">
        <v>1234572</v>
      </c>
      <c r="C24" s="25">
        <v>44788.806458333333</v>
      </c>
      <c r="D24" s="45">
        <f t="shared" si="0"/>
        <v>15</v>
      </c>
      <c r="E24" s="45">
        <f t="shared" si="1"/>
        <v>19</v>
      </c>
      <c r="F24" s="26">
        <v>3</v>
      </c>
      <c r="G24" s="26" t="s">
        <v>22</v>
      </c>
      <c r="H24" s="26">
        <v>7</v>
      </c>
      <c r="I24" t="s">
        <v>125</v>
      </c>
    </row>
    <row r="25" spans="1:9" x14ac:dyDescent="0.25">
      <c r="A25" s="46">
        <v>9000075</v>
      </c>
      <c r="B25" s="24">
        <v>1234544</v>
      </c>
      <c r="C25" s="25">
        <v>44786.366249999999</v>
      </c>
      <c r="D25" s="45">
        <f t="shared" si="0"/>
        <v>13</v>
      </c>
      <c r="E25" s="45">
        <f t="shared" si="1"/>
        <v>8</v>
      </c>
      <c r="F25" s="26">
        <v>4</v>
      </c>
      <c r="G25" s="26" t="s">
        <v>26</v>
      </c>
      <c r="H25" s="26">
        <v>8</v>
      </c>
      <c r="I25" s="24"/>
    </row>
    <row r="26" spans="1:9" x14ac:dyDescent="0.25">
      <c r="A26" s="46">
        <v>9000018</v>
      </c>
      <c r="B26" s="24">
        <v>1234604</v>
      </c>
      <c r="C26" s="25">
        <v>44791.546469907407</v>
      </c>
      <c r="D26" s="45">
        <f t="shared" si="0"/>
        <v>18</v>
      </c>
      <c r="E26" s="45">
        <f t="shared" si="1"/>
        <v>13</v>
      </c>
      <c r="F26" s="26">
        <v>3</v>
      </c>
      <c r="G26" s="26" t="s">
        <v>22</v>
      </c>
      <c r="H26" s="26">
        <v>8</v>
      </c>
      <c r="I26" s="24" t="s">
        <v>126</v>
      </c>
    </row>
    <row r="27" spans="1:9" x14ac:dyDescent="0.25">
      <c r="A27" s="46">
        <v>9000049</v>
      </c>
      <c r="B27" s="24">
        <v>1234546</v>
      </c>
      <c r="C27" s="25">
        <v>44786.63585648148</v>
      </c>
      <c r="D27" s="45">
        <f t="shared" si="0"/>
        <v>13</v>
      </c>
      <c r="E27" s="45">
        <f t="shared" si="1"/>
        <v>15</v>
      </c>
      <c r="F27" s="26">
        <v>1</v>
      </c>
      <c r="G27" s="26" t="s">
        <v>26</v>
      </c>
      <c r="H27" s="26">
        <v>7</v>
      </c>
      <c r="I27" s="24" t="s">
        <v>127</v>
      </c>
    </row>
    <row r="28" spans="1:9" x14ac:dyDescent="0.25">
      <c r="A28" s="46">
        <v>9000014</v>
      </c>
      <c r="B28" s="24">
        <v>1234594</v>
      </c>
      <c r="C28" s="25">
        <v>44790.678356481483</v>
      </c>
      <c r="D28" s="45">
        <f t="shared" si="0"/>
        <v>17</v>
      </c>
      <c r="E28" s="45">
        <f t="shared" si="1"/>
        <v>16</v>
      </c>
      <c r="F28" s="26">
        <v>5</v>
      </c>
      <c r="G28" s="26" t="s">
        <v>22</v>
      </c>
      <c r="H28" s="26">
        <v>9</v>
      </c>
      <c r="I28" s="24" t="s">
        <v>128</v>
      </c>
    </row>
    <row r="29" spans="1:9" x14ac:dyDescent="0.25">
      <c r="A29" s="46">
        <v>9000072</v>
      </c>
      <c r="B29" s="24">
        <v>1234611</v>
      </c>
      <c r="C29" s="25">
        <v>44792.840046296296</v>
      </c>
      <c r="D29" s="45">
        <f t="shared" si="0"/>
        <v>19</v>
      </c>
      <c r="E29" s="45">
        <f t="shared" si="1"/>
        <v>20</v>
      </c>
      <c r="F29" s="26">
        <v>3</v>
      </c>
      <c r="G29" s="26" t="s">
        <v>26</v>
      </c>
      <c r="H29" s="26">
        <v>5</v>
      </c>
      <c r="I29" s="24" t="s">
        <v>129</v>
      </c>
    </row>
    <row r="30" spans="1:9" x14ac:dyDescent="0.25">
      <c r="A30" s="46">
        <v>9000070</v>
      </c>
      <c r="B30" s="24">
        <v>1234618</v>
      </c>
      <c r="C30" s="25">
        <v>44791.62877314815</v>
      </c>
      <c r="D30" s="45">
        <f t="shared" si="0"/>
        <v>18</v>
      </c>
      <c r="E30" s="45">
        <f t="shared" si="1"/>
        <v>15</v>
      </c>
      <c r="F30" s="26">
        <v>2</v>
      </c>
      <c r="G30" s="26" t="s">
        <v>26</v>
      </c>
      <c r="H30" s="26">
        <v>6</v>
      </c>
      <c r="I30" s="24" t="s">
        <v>130</v>
      </c>
    </row>
    <row r="31" spans="1:9" x14ac:dyDescent="0.25">
      <c r="A31" s="46">
        <v>9000074</v>
      </c>
      <c r="B31" s="24">
        <v>1234621</v>
      </c>
      <c r="C31" s="25">
        <v>44793.746203703704</v>
      </c>
      <c r="D31" s="45">
        <f t="shared" si="0"/>
        <v>20</v>
      </c>
      <c r="E31" s="45">
        <f t="shared" si="1"/>
        <v>17</v>
      </c>
      <c r="F31" s="26">
        <v>4</v>
      </c>
      <c r="G31" s="26" t="s">
        <v>26</v>
      </c>
      <c r="H31" s="26">
        <v>8</v>
      </c>
      <c r="I31" s="24"/>
    </row>
    <row r="32" spans="1:9" x14ac:dyDescent="0.25">
      <c r="A32" s="46">
        <v>9000005</v>
      </c>
      <c r="B32" s="24">
        <v>1234503</v>
      </c>
      <c r="C32" s="25">
        <v>44783.317835648151</v>
      </c>
      <c r="D32" s="45">
        <f t="shared" si="0"/>
        <v>10</v>
      </c>
      <c r="E32" s="45">
        <f t="shared" si="1"/>
        <v>7</v>
      </c>
      <c r="F32" s="26">
        <v>1</v>
      </c>
      <c r="G32" s="26" t="s">
        <v>26</v>
      </c>
      <c r="H32" s="26">
        <v>7</v>
      </c>
      <c r="I32" s="24"/>
    </row>
    <row r="33" spans="1:9" x14ac:dyDescent="0.25">
      <c r="A33" s="46">
        <v>9000008</v>
      </c>
      <c r="B33" s="24">
        <v>1234527</v>
      </c>
      <c r="C33" s="25">
        <v>44784.576921296299</v>
      </c>
      <c r="D33" s="45">
        <f t="shared" si="0"/>
        <v>11</v>
      </c>
      <c r="E33" s="45">
        <f t="shared" si="1"/>
        <v>13</v>
      </c>
      <c r="F33" s="26">
        <v>1</v>
      </c>
      <c r="G33" s="26" t="s">
        <v>26</v>
      </c>
      <c r="H33" s="26">
        <v>1</v>
      </c>
      <c r="I33" s="24"/>
    </row>
    <row r="34" spans="1:9" x14ac:dyDescent="0.25">
      <c r="A34" s="46">
        <v>9000083</v>
      </c>
      <c r="B34" s="24">
        <v>1234534</v>
      </c>
      <c r="C34" s="25">
        <v>44785.601388888892</v>
      </c>
      <c r="D34" s="45">
        <f t="shared" si="0"/>
        <v>12</v>
      </c>
      <c r="E34" s="45">
        <f t="shared" si="1"/>
        <v>14</v>
      </c>
      <c r="F34" s="26">
        <v>4</v>
      </c>
      <c r="G34" s="26" t="s">
        <v>26</v>
      </c>
      <c r="H34" s="26">
        <v>7</v>
      </c>
      <c r="I34" s="24"/>
    </row>
    <row r="35" spans="1:9" x14ac:dyDescent="0.25">
      <c r="A35" s="46">
        <v>9000012</v>
      </c>
      <c r="B35" s="24">
        <v>1234571</v>
      </c>
      <c r="C35" s="25">
        <v>44788.788263888891</v>
      </c>
      <c r="D35" s="45">
        <f t="shared" si="0"/>
        <v>15</v>
      </c>
      <c r="E35" s="45">
        <f t="shared" si="1"/>
        <v>18</v>
      </c>
      <c r="F35" s="26">
        <v>1</v>
      </c>
      <c r="G35" s="26" t="s">
        <v>26</v>
      </c>
      <c r="H35" s="26">
        <v>7</v>
      </c>
      <c r="I35" s="24"/>
    </row>
    <row r="36" spans="1:9" x14ac:dyDescent="0.25">
      <c r="A36" s="46">
        <v>9000061</v>
      </c>
      <c r="B36" s="24">
        <v>1234596</v>
      </c>
      <c r="C36" s="25">
        <v>44790.736562500002</v>
      </c>
      <c r="D36" s="45">
        <f t="shared" si="0"/>
        <v>17</v>
      </c>
      <c r="E36" s="45">
        <f t="shared" si="1"/>
        <v>17</v>
      </c>
      <c r="F36" s="26">
        <v>3</v>
      </c>
      <c r="G36" s="26" t="s">
        <v>22</v>
      </c>
      <c r="H36" s="26">
        <v>8</v>
      </c>
      <c r="I36" s="24"/>
    </row>
    <row r="37" spans="1:9" x14ac:dyDescent="0.25">
      <c r="A37" s="46">
        <v>9000087</v>
      </c>
      <c r="B37" s="24">
        <v>1234608</v>
      </c>
      <c r="C37" s="25">
        <v>44792.431493055556</v>
      </c>
      <c r="D37" s="45">
        <f t="shared" si="0"/>
        <v>19</v>
      </c>
      <c r="E37" s="45">
        <f t="shared" si="1"/>
        <v>10</v>
      </c>
      <c r="F37" s="26">
        <v>4</v>
      </c>
      <c r="G37" s="26" t="s">
        <v>26</v>
      </c>
      <c r="H37" s="26">
        <v>7</v>
      </c>
      <c r="I37" s="24" t="s">
        <v>131</v>
      </c>
    </row>
    <row r="38" spans="1:9" x14ac:dyDescent="0.25">
      <c r="A38" s="46">
        <v>9000010</v>
      </c>
      <c r="B38" s="24">
        <v>1234539</v>
      </c>
      <c r="C38" s="25">
        <v>44785.729930555557</v>
      </c>
      <c r="D38" s="45">
        <f t="shared" si="0"/>
        <v>12</v>
      </c>
      <c r="E38" s="45">
        <f t="shared" si="1"/>
        <v>17</v>
      </c>
      <c r="F38" s="26">
        <v>2</v>
      </c>
      <c r="G38" s="26" t="s">
        <v>22</v>
      </c>
      <c r="H38" s="26">
        <v>8</v>
      </c>
      <c r="I38" s="24" t="s">
        <v>132</v>
      </c>
    </row>
    <row r="39" spans="1:9" x14ac:dyDescent="0.25">
      <c r="A39" s="46">
        <v>9000080</v>
      </c>
      <c r="B39" s="24">
        <v>1234501</v>
      </c>
      <c r="C39" s="25">
        <v>44783.30263888889</v>
      </c>
      <c r="D39" s="45">
        <f t="shared" si="0"/>
        <v>10</v>
      </c>
      <c r="E39" s="45">
        <f t="shared" si="1"/>
        <v>7</v>
      </c>
      <c r="F39" s="26">
        <v>5</v>
      </c>
      <c r="G39" s="26" t="s">
        <v>26</v>
      </c>
      <c r="H39" s="26">
        <v>10</v>
      </c>
      <c r="I39" s="24" t="s">
        <v>133</v>
      </c>
    </row>
    <row r="40" spans="1:9" x14ac:dyDescent="0.25">
      <c r="A40" s="46">
        <v>9000023</v>
      </c>
      <c r="B40" s="24">
        <v>1234542</v>
      </c>
      <c r="C40" s="25">
        <v>44786.313761574071</v>
      </c>
      <c r="D40" s="45">
        <f t="shared" si="0"/>
        <v>13</v>
      </c>
      <c r="E40" s="45">
        <f t="shared" si="1"/>
        <v>7</v>
      </c>
      <c r="F40" s="26">
        <v>1</v>
      </c>
      <c r="G40" s="26" t="s">
        <v>26</v>
      </c>
      <c r="H40" s="26">
        <v>7</v>
      </c>
      <c r="I40" s="24"/>
    </row>
    <row r="41" spans="1:9" x14ac:dyDescent="0.25">
      <c r="A41" s="46">
        <v>9000001</v>
      </c>
      <c r="B41" s="24">
        <v>1234545</v>
      </c>
      <c r="C41" s="25">
        <v>44786.454687500001</v>
      </c>
      <c r="D41" s="45">
        <f t="shared" si="0"/>
        <v>13</v>
      </c>
      <c r="E41" s="45">
        <f t="shared" si="1"/>
        <v>10</v>
      </c>
      <c r="F41" s="26">
        <v>1</v>
      </c>
      <c r="G41" s="26" t="s">
        <v>26</v>
      </c>
      <c r="H41" s="26">
        <v>1</v>
      </c>
      <c r="I41" s="24" t="s">
        <v>134</v>
      </c>
    </row>
    <row r="42" spans="1:9" x14ac:dyDescent="0.25">
      <c r="A42" s="46">
        <v>9000015</v>
      </c>
      <c r="B42" s="24">
        <v>1234597</v>
      </c>
      <c r="C42" s="25">
        <v>44790.794675925928</v>
      </c>
      <c r="D42" s="45">
        <f t="shared" si="0"/>
        <v>17</v>
      </c>
      <c r="E42" s="45">
        <f t="shared" si="1"/>
        <v>19</v>
      </c>
      <c r="F42" s="26">
        <v>1</v>
      </c>
      <c r="G42" s="26" t="s">
        <v>26</v>
      </c>
      <c r="H42" s="26">
        <v>7</v>
      </c>
      <c r="I42" s="24"/>
    </row>
    <row r="43" spans="1:9" x14ac:dyDescent="0.25">
      <c r="A43" s="46">
        <v>9000001</v>
      </c>
      <c r="B43" s="24">
        <v>1234531</v>
      </c>
      <c r="C43" s="25">
        <v>44788.496087962965</v>
      </c>
      <c r="D43" s="45">
        <f t="shared" si="0"/>
        <v>15</v>
      </c>
      <c r="E43" s="45">
        <f t="shared" si="1"/>
        <v>11</v>
      </c>
      <c r="F43" s="26">
        <v>1</v>
      </c>
      <c r="G43" s="26" t="s">
        <v>22</v>
      </c>
      <c r="H43" s="26">
        <v>2</v>
      </c>
      <c r="I43" s="24" t="s">
        <v>135</v>
      </c>
    </row>
    <row r="44" spans="1:9" x14ac:dyDescent="0.25">
      <c r="A44" s="46">
        <v>9000088</v>
      </c>
      <c r="B44" s="24">
        <v>1234549</v>
      </c>
      <c r="C44" s="25">
        <v>44786.817997685182</v>
      </c>
      <c r="D44" s="45">
        <f t="shared" si="0"/>
        <v>13</v>
      </c>
      <c r="E44" s="45">
        <f t="shared" si="1"/>
        <v>19</v>
      </c>
      <c r="F44" s="26">
        <v>4</v>
      </c>
      <c r="G44" s="26" t="s">
        <v>26</v>
      </c>
      <c r="H44" s="26">
        <v>7</v>
      </c>
      <c r="I44" s="24" t="s">
        <v>136</v>
      </c>
    </row>
    <row r="45" spans="1:9" x14ac:dyDescent="0.25">
      <c r="A45" s="46">
        <v>9000017</v>
      </c>
      <c r="B45" s="24">
        <v>1234607</v>
      </c>
      <c r="C45" s="25">
        <v>44791.814710648148</v>
      </c>
      <c r="D45" s="45">
        <f t="shared" si="0"/>
        <v>18</v>
      </c>
      <c r="E45" s="45">
        <f t="shared" si="1"/>
        <v>19</v>
      </c>
      <c r="F45" s="26">
        <v>3</v>
      </c>
      <c r="G45" s="26" t="s">
        <v>22</v>
      </c>
      <c r="H45" s="26">
        <v>8</v>
      </c>
      <c r="I45" s="24" t="s">
        <v>137</v>
      </c>
    </row>
    <row r="46" spans="1:9" x14ac:dyDescent="0.25">
      <c r="A46" s="46">
        <v>9000075</v>
      </c>
      <c r="B46" s="24">
        <v>1234601</v>
      </c>
      <c r="C46" s="25">
        <v>44791.514826388891</v>
      </c>
      <c r="D46" s="45">
        <f t="shared" si="0"/>
        <v>18</v>
      </c>
      <c r="E46" s="45">
        <f t="shared" si="1"/>
        <v>12</v>
      </c>
      <c r="F46" s="26">
        <v>3</v>
      </c>
      <c r="G46" s="26" t="s">
        <v>26</v>
      </c>
      <c r="H46" s="26">
        <v>6</v>
      </c>
      <c r="I46" s="24" t="s">
        <v>138</v>
      </c>
    </row>
    <row r="47" spans="1:9" x14ac:dyDescent="0.25">
      <c r="A47" s="46">
        <v>9000084</v>
      </c>
      <c r="B47" s="24">
        <v>1234530</v>
      </c>
      <c r="C47" s="25">
        <v>44784.613946759258</v>
      </c>
      <c r="D47" s="45">
        <f t="shared" si="0"/>
        <v>11</v>
      </c>
      <c r="E47" s="45">
        <f t="shared" si="1"/>
        <v>14</v>
      </c>
      <c r="F47" s="26">
        <v>2</v>
      </c>
      <c r="G47" s="26" t="s">
        <v>26</v>
      </c>
      <c r="H47" s="26">
        <v>8</v>
      </c>
      <c r="I47" s="24" t="s">
        <v>139</v>
      </c>
    </row>
    <row r="48" spans="1:9" x14ac:dyDescent="0.25">
      <c r="A48" s="46">
        <v>9000032</v>
      </c>
      <c r="B48" s="24">
        <v>1234556</v>
      </c>
      <c r="C48" s="25">
        <v>44794.652824074074</v>
      </c>
      <c r="D48" s="45">
        <f t="shared" si="0"/>
        <v>21</v>
      </c>
      <c r="E48" s="45">
        <f t="shared" si="1"/>
        <v>15</v>
      </c>
      <c r="F48" s="26">
        <v>2</v>
      </c>
      <c r="G48" s="26" t="s">
        <v>22</v>
      </c>
      <c r="H48" s="26">
        <v>8</v>
      </c>
      <c r="I48" s="24"/>
    </row>
    <row r="49" spans="1:9" x14ac:dyDescent="0.25">
      <c r="A49" s="46">
        <v>9000048</v>
      </c>
      <c r="B49" s="24">
        <v>1234555</v>
      </c>
      <c r="C49" s="25">
        <v>44787.618530092594</v>
      </c>
      <c r="D49" s="45">
        <f t="shared" si="0"/>
        <v>14</v>
      </c>
      <c r="E49" s="45">
        <f t="shared" si="1"/>
        <v>14</v>
      </c>
      <c r="F49" s="26">
        <v>1</v>
      </c>
      <c r="G49" s="26" t="s">
        <v>26</v>
      </c>
      <c r="H49" s="26">
        <v>7</v>
      </c>
      <c r="I49" s="24"/>
    </row>
    <row r="50" spans="1:9" x14ac:dyDescent="0.25">
      <c r="A50" s="46">
        <v>9000021</v>
      </c>
      <c r="B50" s="24">
        <v>1234634</v>
      </c>
      <c r="C50" s="25">
        <v>44795.33153935185</v>
      </c>
      <c r="D50" s="45">
        <f t="shared" si="0"/>
        <v>22</v>
      </c>
      <c r="E50" s="45">
        <f t="shared" si="1"/>
        <v>7</v>
      </c>
      <c r="F50" s="26">
        <v>1</v>
      </c>
      <c r="G50" s="26" t="s">
        <v>26</v>
      </c>
      <c r="H50" s="26">
        <v>7</v>
      </c>
      <c r="I50" s="24"/>
    </row>
    <row r="51" spans="1:9" x14ac:dyDescent="0.25">
      <c r="A51" s="46">
        <v>9000061</v>
      </c>
      <c r="B51" s="24">
        <v>1234557</v>
      </c>
      <c r="C51" s="25">
        <v>44787.775833333333</v>
      </c>
      <c r="D51" s="45">
        <f t="shared" si="0"/>
        <v>14</v>
      </c>
      <c r="E51" s="45">
        <f t="shared" si="1"/>
        <v>18</v>
      </c>
      <c r="F51" s="26">
        <v>1</v>
      </c>
      <c r="G51" s="26" t="s">
        <v>26</v>
      </c>
      <c r="H51" s="26">
        <v>2</v>
      </c>
      <c r="I51" s="24" t="s">
        <v>140</v>
      </c>
    </row>
    <row r="52" spans="1:9" x14ac:dyDescent="0.25">
      <c r="A52" s="46">
        <v>9000071</v>
      </c>
      <c r="B52" s="24">
        <v>1234582</v>
      </c>
      <c r="C52" s="25">
        <v>44789.845011574071</v>
      </c>
      <c r="D52" s="45">
        <f t="shared" si="0"/>
        <v>16</v>
      </c>
      <c r="E52" s="45">
        <f t="shared" si="1"/>
        <v>20</v>
      </c>
      <c r="F52" s="26">
        <v>3</v>
      </c>
      <c r="G52" s="26" t="s">
        <v>26</v>
      </c>
      <c r="H52" s="26">
        <v>7</v>
      </c>
      <c r="I52" s="24" t="s">
        <v>141</v>
      </c>
    </row>
    <row r="53" spans="1:9" x14ac:dyDescent="0.25">
      <c r="A53" s="46">
        <v>9000011</v>
      </c>
      <c r="B53" s="24">
        <v>1234565</v>
      </c>
      <c r="C53" s="25">
        <v>44788.352638888886</v>
      </c>
      <c r="D53" s="45">
        <f t="shared" si="0"/>
        <v>15</v>
      </c>
      <c r="E53" s="45">
        <f t="shared" si="1"/>
        <v>8</v>
      </c>
      <c r="F53" s="26">
        <v>1</v>
      </c>
      <c r="G53" s="26" t="s">
        <v>26</v>
      </c>
      <c r="H53" s="26">
        <v>7</v>
      </c>
      <c r="I53" s="24"/>
    </row>
    <row r="54" spans="1:9" x14ac:dyDescent="0.25">
      <c r="A54" s="46">
        <v>9000072</v>
      </c>
      <c r="B54" s="24">
        <v>1234535</v>
      </c>
      <c r="C54" s="25">
        <v>44785.612488425926</v>
      </c>
      <c r="D54" s="45">
        <f t="shared" si="0"/>
        <v>12</v>
      </c>
      <c r="E54" s="45">
        <f t="shared" si="1"/>
        <v>14</v>
      </c>
      <c r="F54" s="26">
        <v>4</v>
      </c>
      <c r="G54" s="26" t="s">
        <v>26</v>
      </c>
      <c r="H54" s="26">
        <v>8</v>
      </c>
      <c r="I54" s="24" t="s">
        <v>142</v>
      </c>
    </row>
    <row r="55" spans="1:9" x14ac:dyDescent="0.25">
      <c r="A55" s="46">
        <v>9000073</v>
      </c>
      <c r="B55" s="24">
        <v>1234547</v>
      </c>
      <c r="C55" s="25">
        <v>44786.711469907408</v>
      </c>
      <c r="D55" s="45">
        <f t="shared" si="0"/>
        <v>13</v>
      </c>
      <c r="E55" s="45">
        <f t="shared" si="1"/>
        <v>17</v>
      </c>
      <c r="F55" s="26">
        <v>3</v>
      </c>
      <c r="G55" s="26" t="s">
        <v>26</v>
      </c>
      <c r="H55" s="26">
        <v>8</v>
      </c>
      <c r="I55" s="24"/>
    </row>
    <row r="56" spans="1:9" x14ac:dyDescent="0.25">
      <c r="A56" s="46">
        <v>9000083</v>
      </c>
      <c r="B56" s="24">
        <v>1234519</v>
      </c>
      <c r="C56" s="25">
        <v>44783.789664351854</v>
      </c>
      <c r="D56" s="45">
        <f t="shared" si="0"/>
        <v>10</v>
      </c>
      <c r="E56" s="45">
        <f t="shared" si="1"/>
        <v>18</v>
      </c>
      <c r="F56" s="26">
        <v>5</v>
      </c>
      <c r="G56" s="26" t="s">
        <v>26</v>
      </c>
      <c r="H56" s="26">
        <v>10</v>
      </c>
      <c r="I56" s="24"/>
    </row>
    <row r="57" spans="1:9" x14ac:dyDescent="0.25">
      <c r="A57" s="46">
        <v>9000014</v>
      </c>
      <c r="B57" s="24">
        <v>1234593</v>
      </c>
      <c r="C57" s="25">
        <v>44790.667939814812</v>
      </c>
      <c r="D57" s="45">
        <f t="shared" si="0"/>
        <v>17</v>
      </c>
      <c r="E57" s="45">
        <f t="shared" si="1"/>
        <v>16</v>
      </c>
      <c r="F57" s="26">
        <v>1</v>
      </c>
      <c r="G57" s="26" t="s">
        <v>26</v>
      </c>
      <c r="H57" s="26">
        <v>2</v>
      </c>
      <c r="I57" s="24"/>
    </row>
    <row r="58" spans="1:9" x14ac:dyDescent="0.25">
      <c r="A58" s="46">
        <v>9000094</v>
      </c>
      <c r="B58" s="24">
        <v>1234559</v>
      </c>
      <c r="C58" s="25">
        <v>44787.301435185182</v>
      </c>
      <c r="D58" s="45">
        <f t="shared" si="0"/>
        <v>14</v>
      </c>
      <c r="E58" s="45">
        <f t="shared" si="1"/>
        <v>7</v>
      </c>
      <c r="F58" s="26">
        <v>1</v>
      </c>
      <c r="G58" s="26" t="s">
        <v>26</v>
      </c>
      <c r="H58" s="26">
        <v>5</v>
      </c>
      <c r="I58" s="24" t="s">
        <v>143</v>
      </c>
    </row>
    <row r="59" spans="1:9" x14ac:dyDescent="0.25">
      <c r="A59" s="46">
        <v>9000093</v>
      </c>
      <c r="B59" s="24">
        <v>1234581</v>
      </c>
      <c r="C59" s="25">
        <v>44789.725405092591</v>
      </c>
      <c r="D59" s="45">
        <f t="shared" si="0"/>
        <v>16</v>
      </c>
      <c r="E59" s="45">
        <f t="shared" si="1"/>
        <v>17</v>
      </c>
      <c r="F59" s="26">
        <v>3</v>
      </c>
      <c r="G59" s="26" t="s">
        <v>22</v>
      </c>
      <c r="H59" s="26">
        <v>8</v>
      </c>
      <c r="I59" s="24"/>
    </row>
    <row r="60" spans="1:9" x14ac:dyDescent="0.25">
      <c r="A60" s="46">
        <v>9000006</v>
      </c>
      <c r="B60" s="24">
        <v>1234516</v>
      </c>
      <c r="C60" s="25">
        <v>44783.704305555555</v>
      </c>
      <c r="D60" s="45">
        <f t="shared" si="0"/>
        <v>10</v>
      </c>
      <c r="E60" s="45">
        <f t="shared" si="1"/>
        <v>16</v>
      </c>
      <c r="F60" s="26">
        <v>2</v>
      </c>
      <c r="G60" s="26" t="s">
        <v>22</v>
      </c>
      <c r="H60" s="26">
        <v>8</v>
      </c>
      <c r="I60" s="24"/>
    </row>
    <row r="61" spans="1:9" x14ac:dyDescent="0.25">
      <c r="A61" s="46">
        <v>9000022</v>
      </c>
      <c r="B61" s="24">
        <v>1234638</v>
      </c>
      <c r="C61" s="25">
        <v>44795.42763888889</v>
      </c>
      <c r="D61" s="45">
        <f t="shared" si="0"/>
        <v>22</v>
      </c>
      <c r="E61" s="45">
        <f t="shared" si="1"/>
        <v>10</v>
      </c>
      <c r="F61" s="26">
        <v>4</v>
      </c>
      <c r="G61" s="26" t="s">
        <v>22</v>
      </c>
      <c r="H61" s="26">
        <v>8</v>
      </c>
      <c r="I61" t="s">
        <v>144</v>
      </c>
    </row>
    <row r="62" spans="1:9" x14ac:dyDescent="0.25">
      <c r="A62" s="46">
        <v>9000090</v>
      </c>
      <c r="B62" s="24">
        <v>1234614</v>
      </c>
      <c r="C62" s="25">
        <v>44786.584236111114</v>
      </c>
      <c r="D62" s="45">
        <f t="shared" si="0"/>
        <v>13</v>
      </c>
      <c r="E62" s="45">
        <f t="shared" si="1"/>
        <v>14</v>
      </c>
      <c r="F62" s="26">
        <v>1</v>
      </c>
      <c r="G62" s="26" t="s">
        <v>26</v>
      </c>
      <c r="H62" s="26">
        <v>7</v>
      </c>
      <c r="I62" s="24" t="s">
        <v>145</v>
      </c>
    </row>
    <row r="63" spans="1:9" x14ac:dyDescent="0.25">
      <c r="A63" s="46">
        <v>9000079</v>
      </c>
      <c r="B63" s="24">
        <v>1234616</v>
      </c>
      <c r="C63" s="25">
        <v>44793.403229166666</v>
      </c>
      <c r="D63" s="45">
        <f t="shared" si="0"/>
        <v>20</v>
      </c>
      <c r="E63" s="45">
        <f t="shared" si="1"/>
        <v>9</v>
      </c>
      <c r="F63" s="26">
        <v>2</v>
      </c>
      <c r="G63" s="26" t="s">
        <v>22</v>
      </c>
      <c r="H63" s="26">
        <v>3</v>
      </c>
      <c r="I63" s="24"/>
    </row>
    <row r="64" spans="1:9" x14ac:dyDescent="0.25">
      <c r="A64" s="46">
        <v>9000020</v>
      </c>
      <c r="B64" s="24">
        <v>1234643</v>
      </c>
      <c r="C64" s="25">
        <v>44795.756678240738</v>
      </c>
      <c r="D64" s="45">
        <f t="shared" si="0"/>
        <v>22</v>
      </c>
      <c r="E64" s="45">
        <f t="shared" si="1"/>
        <v>18</v>
      </c>
      <c r="F64" s="26">
        <v>3</v>
      </c>
      <c r="G64" s="26" t="s">
        <v>22</v>
      </c>
      <c r="H64" s="26">
        <v>8</v>
      </c>
      <c r="I64" s="24" t="s">
        <v>146</v>
      </c>
    </row>
    <row r="65" spans="1:9" x14ac:dyDescent="0.25">
      <c r="A65" s="46">
        <v>9000011</v>
      </c>
      <c r="B65" s="24">
        <v>1234566</v>
      </c>
      <c r="C65" s="25">
        <v>44788.367384259262</v>
      </c>
      <c r="D65" s="45">
        <f t="shared" si="0"/>
        <v>15</v>
      </c>
      <c r="E65" s="45">
        <f t="shared" si="1"/>
        <v>8</v>
      </c>
      <c r="F65" s="26">
        <v>3</v>
      </c>
      <c r="G65" s="26" t="s">
        <v>22</v>
      </c>
      <c r="H65" s="26">
        <v>8</v>
      </c>
      <c r="I65" s="24" t="s">
        <v>147</v>
      </c>
    </row>
    <row r="66" spans="1:9" x14ac:dyDescent="0.25">
      <c r="A66" s="46">
        <v>9000013</v>
      </c>
      <c r="B66" s="24">
        <v>1234578</v>
      </c>
      <c r="C66" s="25">
        <v>44789.592280092591</v>
      </c>
      <c r="D66" s="45">
        <f t="shared" si="0"/>
        <v>16</v>
      </c>
      <c r="E66" s="45">
        <f t="shared" si="1"/>
        <v>14</v>
      </c>
      <c r="F66" s="26">
        <v>1</v>
      </c>
      <c r="G66" s="26" t="s">
        <v>26</v>
      </c>
      <c r="H66" s="26">
        <v>5</v>
      </c>
      <c r="I66" s="24"/>
    </row>
    <row r="67" spans="1:9" x14ac:dyDescent="0.25">
      <c r="A67" s="46">
        <v>9000010</v>
      </c>
      <c r="B67" s="24">
        <v>1234538</v>
      </c>
      <c r="C67" s="25">
        <v>44785.719513888886</v>
      </c>
      <c r="D67" s="45">
        <f t="shared" ref="D67:D130" si="2">DAY(C67)</f>
        <v>12</v>
      </c>
      <c r="E67" s="45">
        <f t="shared" ref="E67:E130" si="3">HOUR(C67)</f>
        <v>17</v>
      </c>
      <c r="F67" s="26">
        <v>1</v>
      </c>
      <c r="G67" s="26" t="s">
        <v>26</v>
      </c>
      <c r="H67" s="26">
        <v>3</v>
      </c>
      <c r="I67" s="24"/>
    </row>
    <row r="68" spans="1:9" x14ac:dyDescent="0.25">
      <c r="A68" s="46">
        <v>9000086</v>
      </c>
      <c r="B68" s="24">
        <v>1234609</v>
      </c>
      <c r="C68" s="25">
        <v>44792.59814814815</v>
      </c>
      <c r="D68" s="45">
        <f t="shared" si="2"/>
        <v>19</v>
      </c>
      <c r="E68" s="45">
        <f t="shared" si="3"/>
        <v>14</v>
      </c>
      <c r="F68" s="26">
        <v>3</v>
      </c>
      <c r="G68" s="26" t="s">
        <v>26</v>
      </c>
      <c r="H68" s="26">
        <v>8</v>
      </c>
      <c r="I68" s="24"/>
    </row>
    <row r="69" spans="1:9" x14ac:dyDescent="0.25">
      <c r="A69" s="46">
        <v>9000089</v>
      </c>
      <c r="B69" s="24">
        <v>1234584</v>
      </c>
      <c r="C69" s="25">
        <v>44790.302928240744</v>
      </c>
      <c r="D69" s="45">
        <f t="shared" si="2"/>
        <v>17</v>
      </c>
      <c r="E69" s="45">
        <f t="shared" si="3"/>
        <v>7</v>
      </c>
      <c r="F69" s="26">
        <v>2</v>
      </c>
      <c r="G69" s="26" t="s">
        <v>26</v>
      </c>
      <c r="H69" s="26">
        <v>6</v>
      </c>
      <c r="I69" s="24" t="s">
        <v>148</v>
      </c>
    </row>
    <row r="70" spans="1:9" x14ac:dyDescent="0.25">
      <c r="A70" s="46">
        <v>9000071</v>
      </c>
      <c r="B70" s="24">
        <v>1234552</v>
      </c>
      <c r="C70" s="25">
        <v>44786.869930555556</v>
      </c>
      <c r="D70" s="45">
        <f t="shared" si="2"/>
        <v>13</v>
      </c>
      <c r="E70" s="45">
        <f t="shared" si="3"/>
        <v>20</v>
      </c>
      <c r="F70" s="26">
        <v>3</v>
      </c>
      <c r="G70" s="26" t="s">
        <v>26</v>
      </c>
      <c r="H70" s="26">
        <v>8</v>
      </c>
      <c r="I70" s="24" t="s">
        <v>149</v>
      </c>
    </row>
    <row r="71" spans="1:9" x14ac:dyDescent="0.25">
      <c r="A71" s="46">
        <v>9000094</v>
      </c>
      <c r="B71" s="24">
        <v>1234568</v>
      </c>
      <c r="C71" s="25">
        <v>44788.548761574071</v>
      </c>
      <c r="D71" s="45">
        <f t="shared" si="2"/>
        <v>15</v>
      </c>
      <c r="E71" s="45">
        <f t="shared" si="3"/>
        <v>13</v>
      </c>
      <c r="F71" s="26">
        <v>3</v>
      </c>
      <c r="G71" s="26" t="s">
        <v>22</v>
      </c>
      <c r="H71" s="26">
        <v>9</v>
      </c>
      <c r="I71" s="24"/>
    </row>
    <row r="72" spans="1:9" x14ac:dyDescent="0.25">
      <c r="A72" s="46">
        <v>9000017</v>
      </c>
      <c r="B72" s="24">
        <v>1234605</v>
      </c>
      <c r="C72" s="25">
        <v>44791.808240740742</v>
      </c>
      <c r="D72" s="45">
        <f t="shared" si="2"/>
        <v>18</v>
      </c>
      <c r="E72" s="45">
        <f t="shared" si="3"/>
        <v>19</v>
      </c>
      <c r="F72" s="26">
        <v>1</v>
      </c>
      <c r="G72" s="26" t="s">
        <v>26</v>
      </c>
      <c r="H72" s="26">
        <v>7</v>
      </c>
      <c r="I72" s="24"/>
    </row>
    <row r="73" spans="1:9" x14ac:dyDescent="0.25">
      <c r="A73" s="46">
        <v>9000089</v>
      </c>
      <c r="B73" s="24">
        <v>1234560</v>
      </c>
      <c r="C73" s="25">
        <v>44788.301435185182</v>
      </c>
      <c r="D73" s="45">
        <f t="shared" si="2"/>
        <v>15</v>
      </c>
      <c r="E73" s="45">
        <f t="shared" si="3"/>
        <v>7</v>
      </c>
      <c r="F73" s="26">
        <v>4</v>
      </c>
      <c r="G73" s="26" t="s">
        <v>26</v>
      </c>
      <c r="H73" s="26">
        <v>9</v>
      </c>
      <c r="I73" s="24" t="s">
        <v>150</v>
      </c>
    </row>
    <row r="74" spans="1:9" x14ac:dyDescent="0.25">
      <c r="A74" s="46">
        <v>9000078</v>
      </c>
      <c r="B74" s="24">
        <v>1234558</v>
      </c>
      <c r="C74" s="25">
        <v>44787.782812500001</v>
      </c>
      <c r="D74" s="45">
        <f t="shared" si="2"/>
        <v>14</v>
      </c>
      <c r="E74" s="45">
        <f t="shared" si="3"/>
        <v>18</v>
      </c>
      <c r="F74" s="26">
        <v>2</v>
      </c>
      <c r="G74" s="26" t="s">
        <v>26</v>
      </c>
      <c r="H74" s="26">
        <v>5</v>
      </c>
      <c r="I74" s="24" t="s">
        <v>151</v>
      </c>
    </row>
    <row r="75" spans="1:9" x14ac:dyDescent="0.25">
      <c r="A75" s="46">
        <v>9000070</v>
      </c>
      <c r="B75" s="24">
        <v>1234505</v>
      </c>
      <c r="C75" s="25">
        <v>44783.354525462964</v>
      </c>
      <c r="D75" s="45">
        <f t="shared" si="2"/>
        <v>10</v>
      </c>
      <c r="E75" s="45">
        <f t="shared" si="3"/>
        <v>8</v>
      </c>
      <c r="F75" s="26">
        <v>3</v>
      </c>
      <c r="G75" s="26" t="s">
        <v>26</v>
      </c>
      <c r="H75" s="26">
        <v>8</v>
      </c>
      <c r="I75" s="24"/>
    </row>
    <row r="76" spans="1:9" x14ac:dyDescent="0.25">
      <c r="A76" s="46">
        <v>9000073</v>
      </c>
      <c r="B76" s="24">
        <v>1234585</v>
      </c>
      <c r="C76" s="25">
        <v>44790.336840277778</v>
      </c>
      <c r="D76" s="45">
        <f t="shared" si="2"/>
        <v>17</v>
      </c>
      <c r="E76" s="45">
        <f t="shared" si="3"/>
        <v>8</v>
      </c>
      <c r="F76" s="26">
        <v>3</v>
      </c>
      <c r="G76" s="26" t="s">
        <v>26</v>
      </c>
      <c r="H76" s="26">
        <v>7</v>
      </c>
      <c r="I76" s="24" t="s">
        <v>152</v>
      </c>
    </row>
    <row r="77" spans="1:9" x14ac:dyDescent="0.25">
      <c r="A77" s="46">
        <v>9000013</v>
      </c>
      <c r="B77" s="24">
        <v>1234579</v>
      </c>
      <c r="C77" s="25">
        <v>44789.603437500002</v>
      </c>
      <c r="D77" s="45">
        <f t="shared" si="2"/>
        <v>16</v>
      </c>
      <c r="E77" s="45">
        <f t="shared" si="3"/>
        <v>14</v>
      </c>
      <c r="F77" s="26">
        <v>5</v>
      </c>
      <c r="G77" s="26" t="s">
        <v>22</v>
      </c>
      <c r="H77" s="26">
        <v>8</v>
      </c>
      <c r="I77" s="24"/>
    </row>
    <row r="78" spans="1:9" x14ac:dyDescent="0.25">
      <c r="A78" s="46">
        <v>9000048</v>
      </c>
      <c r="B78" s="24">
        <v>1234563</v>
      </c>
      <c r="C78" s="25">
        <v>44788.345625000002</v>
      </c>
      <c r="D78" s="45">
        <f t="shared" si="2"/>
        <v>15</v>
      </c>
      <c r="E78" s="45">
        <f t="shared" si="3"/>
        <v>8</v>
      </c>
      <c r="F78" s="26">
        <v>3</v>
      </c>
      <c r="G78" s="26" t="s">
        <v>22</v>
      </c>
      <c r="H78" s="26">
        <v>8</v>
      </c>
      <c r="I78" s="24"/>
    </row>
    <row r="79" spans="1:9" x14ac:dyDescent="0.25">
      <c r="A79" s="46">
        <v>9000049</v>
      </c>
      <c r="B79" s="24">
        <v>1234588</v>
      </c>
      <c r="C79" s="25">
        <v>44790.422800925924</v>
      </c>
      <c r="D79" s="45">
        <f t="shared" si="2"/>
        <v>17</v>
      </c>
      <c r="E79" s="45">
        <f t="shared" si="3"/>
        <v>10</v>
      </c>
      <c r="F79" s="26">
        <v>3</v>
      </c>
      <c r="G79" s="26" t="s">
        <v>22</v>
      </c>
      <c r="H79" s="26">
        <v>7</v>
      </c>
      <c r="I79" s="24" t="s">
        <v>153</v>
      </c>
    </row>
    <row r="80" spans="1:9" x14ac:dyDescent="0.25">
      <c r="A80" s="46">
        <v>9000021</v>
      </c>
      <c r="B80" s="24">
        <v>1234635</v>
      </c>
      <c r="C80" s="25">
        <v>44795.341307870367</v>
      </c>
      <c r="D80" s="45">
        <f t="shared" si="2"/>
        <v>22</v>
      </c>
      <c r="E80" s="45">
        <f t="shared" si="3"/>
        <v>8</v>
      </c>
      <c r="F80" s="26">
        <v>3</v>
      </c>
      <c r="G80" s="26" t="s">
        <v>22</v>
      </c>
      <c r="H80" s="26">
        <v>8</v>
      </c>
      <c r="I80" s="24" t="s">
        <v>154</v>
      </c>
    </row>
    <row r="81" spans="1:9" x14ac:dyDescent="0.25">
      <c r="A81" s="46">
        <v>9000009</v>
      </c>
      <c r="B81" s="24">
        <v>1234521</v>
      </c>
      <c r="C81" s="25">
        <v>44784.295868055553</v>
      </c>
      <c r="D81" s="45">
        <f t="shared" si="2"/>
        <v>11</v>
      </c>
      <c r="E81" s="45">
        <f t="shared" si="3"/>
        <v>7</v>
      </c>
      <c r="F81" s="26">
        <v>1</v>
      </c>
      <c r="G81" s="26" t="s">
        <v>26</v>
      </c>
      <c r="H81" s="26">
        <v>2</v>
      </c>
      <c r="I81" s="24"/>
    </row>
    <row r="82" spans="1:9" x14ac:dyDescent="0.25">
      <c r="A82" s="46">
        <v>9000081</v>
      </c>
      <c r="B82" s="24">
        <v>1234592</v>
      </c>
      <c r="C82" s="25">
        <v>44790.560879629629</v>
      </c>
      <c r="D82" s="45">
        <f t="shared" si="2"/>
        <v>17</v>
      </c>
      <c r="E82" s="45">
        <f t="shared" si="3"/>
        <v>13</v>
      </c>
      <c r="F82" s="26">
        <v>3</v>
      </c>
      <c r="G82" s="26" t="s">
        <v>26</v>
      </c>
      <c r="H82" s="26">
        <v>8</v>
      </c>
      <c r="I82" t="s">
        <v>155</v>
      </c>
    </row>
    <row r="83" spans="1:9" x14ac:dyDescent="0.25">
      <c r="A83" s="46">
        <v>9000093</v>
      </c>
      <c r="B83" s="24">
        <v>1234508</v>
      </c>
      <c r="C83" s="25">
        <v>44787.544016203705</v>
      </c>
      <c r="D83" s="45">
        <f t="shared" si="2"/>
        <v>14</v>
      </c>
      <c r="E83" s="45">
        <f t="shared" si="3"/>
        <v>13</v>
      </c>
      <c r="F83" s="26">
        <v>1</v>
      </c>
      <c r="G83" s="26" t="s">
        <v>26</v>
      </c>
      <c r="H83" s="26">
        <v>7</v>
      </c>
      <c r="I83" s="24" t="s">
        <v>156</v>
      </c>
    </row>
    <row r="84" spans="1:9" x14ac:dyDescent="0.25">
      <c r="A84" s="46">
        <v>9000032</v>
      </c>
      <c r="B84" s="24">
        <v>1234537</v>
      </c>
      <c r="C84" s="25">
        <v>44793.658761574072</v>
      </c>
      <c r="D84" s="45">
        <f t="shared" si="2"/>
        <v>20</v>
      </c>
      <c r="E84" s="45">
        <f t="shared" si="3"/>
        <v>15</v>
      </c>
      <c r="F84" s="26">
        <v>1</v>
      </c>
      <c r="G84" s="26" t="s">
        <v>26</v>
      </c>
      <c r="H84" s="26">
        <v>1</v>
      </c>
      <c r="I84" s="24" t="s">
        <v>157</v>
      </c>
    </row>
    <row r="85" spans="1:9" x14ac:dyDescent="0.25">
      <c r="A85" s="46">
        <v>9000020</v>
      </c>
      <c r="B85" s="24">
        <v>1234641</v>
      </c>
      <c r="C85" s="25">
        <v>44795.73914351852</v>
      </c>
      <c r="D85" s="45">
        <f t="shared" si="2"/>
        <v>22</v>
      </c>
      <c r="E85" s="45">
        <f t="shared" si="3"/>
        <v>17</v>
      </c>
      <c r="F85" s="26">
        <v>1</v>
      </c>
      <c r="G85" s="26" t="s">
        <v>26</v>
      </c>
      <c r="H85" s="26">
        <v>7</v>
      </c>
      <c r="I85" s="24"/>
    </row>
    <row r="86" spans="1:9" x14ac:dyDescent="0.25">
      <c r="A86" s="46">
        <v>9000031</v>
      </c>
      <c r="B86" s="24">
        <v>1234630</v>
      </c>
      <c r="C86" s="25">
        <v>44794.623425925929</v>
      </c>
      <c r="D86" s="45">
        <f t="shared" si="2"/>
        <v>21</v>
      </c>
      <c r="E86" s="45">
        <f t="shared" si="3"/>
        <v>14</v>
      </c>
      <c r="F86" s="26">
        <v>1</v>
      </c>
      <c r="G86" s="26" t="s">
        <v>26</v>
      </c>
      <c r="H86" s="26">
        <v>0</v>
      </c>
      <c r="I86" s="24" t="s">
        <v>158</v>
      </c>
    </row>
    <row r="87" spans="1:9" x14ac:dyDescent="0.25">
      <c r="A87" s="46">
        <v>9000088</v>
      </c>
      <c r="B87" s="24">
        <v>1234509</v>
      </c>
      <c r="C87" s="25">
        <v>44783.544016203705</v>
      </c>
      <c r="D87" s="45">
        <f t="shared" si="2"/>
        <v>10</v>
      </c>
      <c r="E87" s="45">
        <f t="shared" si="3"/>
        <v>13</v>
      </c>
      <c r="F87" s="26">
        <v>3</v>
      </c>
      <c r="G87" s="26" t="s">
        <v>26</v>
      </c>
      <c r="H87" s="26">
        <v>9</v>
      </c>
      <c r="I87" s="24" t="s">
        <v>159</v>
      </c>
    </row>
    <row r="88" spans="1:9" x14ac:dyDescent="0.25">
      <c r="A88" s="46">
        <v>9000082</v>
      </c>
      <c r="B88" s="24">
        <v>1234540</v>
      </c>
      <c r="C88" s="25">
        <v>44785.764317129629</v>
      </c>
      <c r="D88" s="45">
        <f t="shared" si="2"/>
        <v>12</v>
      </c>
      <c r="E88" s="45">
        <f t="shared" si="3"/>
        <v>18</v>
      </c>
      <c r="F88" s="26">
        <v>5</v>
      </c>
      <c r="G88" s="26" t="s">
        <v>26</v>
      </c>
      <c r="H88" s="26">
        <v>8</v>
      </c>
      <c r="I88" s="24" t="s">
        <v>160</v>
      </c>
    </row>
    <row r="89" spans="1:9" x14ac:dyDescent="0.25">
      <c r="A89" s="46">
        <v>9000076</v>
      </c>
      <c r="B89" s="24">
        <v>1234543</v>
      </c>
      <c r="C89" s="25">
        <v>44786.365659722222</v>
      </c>
      <c r="D89" s="45">
        <f t="shared" si="2"/>
        <v>13</v>
      </c>
      <c r="E89" s="45">
        <f t="shared" si="3"/>
        <v>8</v>
      </c>
      <c r="F89" s="26">
        <v>3</v>
      </c>
      <c r="G89" s="26" t="s">
        <v>26</v>
      </c>
      <c r="H89" s="26">
        <v>8</v>
      </c>
      <c r="I89" s="24"/>
    </row>
    <row r="90" spans="1:9" x14ac:dyDescent="0.25">
      <c r="A90" s="46">
        <v>9000076</v>
      </c>
      <c r="B90" s="24">
        <v>1234633</v>
      </c>
      <c r="C90" s="25">
        <v>44795.319953703707</v>
      </c>
      <c r="D90" s="45">
        <f t="shared" si="2"/>
        <v>22</v>
      </c>
      <c r="E90" s="45">
        <f t="shared" si="3"/>
        <v>7</v>
      </c>
      <c r="F90" s="26">
        <v>4</v>
      </c>
      <c r="G90" s="26" t="s">
        <v>26</v>
      </c>
      <c r="H90" s="26">
        <v>7</v>
      </c>
      <c r="I90" s="24" t="s">
        <v>161</v>
      </c>
    </row>
    <row r="91" spans="1:9" x14ac:dyDescent="0.25">
      <c r="A91" s="46">
        <v>9000007</v>
      </c>
      <c r="B91" s="24">
        <v>1234511</v>
      </c>
      <c r="C91" s="25">
        <v>44783.56689814815</v>
      </c>
      <c r="D91" s="45">
        <f t="shared" si="2"/>
        <v>10</v>
      </c>
      <c r="E91" s="45">
        <f t="shared" si="3"/>
        <v>13</v>
      </c>
      <c r="F91" s="26">
        <v>1</v>
      </c>
      <c r="G91" s="26" t="s">
        <v>26</v>
      </c>
      <c r="H91" s="26">
        <v>7</v>
      </c>
      <c r="I91" s="24"/>
    </row>
    <row r="92" spans="1:9" x14ac:dyDescent="0.25">
      <c r="A92" s="46">
        <v>9000092</v>
      </c>
      <c r="B92" s="24">
        <v>1234567</v>
      </c>
      <c r="C92" s="25">
        <v>44786.723634259259</v>
      </c>
      <c r="D92" s="45">
        <f t="shared" si="2"/>
        <v>13</v>
      </c>
      <c r="E92" s="45">
        <f t="shared" si="3"/>
        <v>17</v>
      </c>
      <c r="F92" s="26">
        <v>1</v>
      </c>
      <c r="G92" s="26" t="s">
        <v>26</v>
      </c>
      <c r="H92" s="26">
        <v>7</v>
      </c>
      <c r="I92" s="24" t="s">
        <v>162</v>
      </c>
    </row>
    <row r="93" spans="1:9" x14ac:dyDescent="0.25">
      <c r="A93" s="46">
        <v>9000018</v>
      </c>
      <c r="B93" s="24">
        <v>1234603</v>
      </c>
      <c r="C93" s="25">
        <v>44791.53434027778</v>
      </c>
      <c r="D93" s="45">
        <f t="shared" si="2"/>
        <v>18</v>
      </c>
      <c r="E93" s="45">
        <f t="shared" si="3"/>
        <v>12</v>
      </c>
      <c r="F93" s="26">
        <v>1</v>
      </c>
      <c r="G93" s="26" t="s">
        <v>26</v>
      </c>
      <c r="H93" s="26">
        <v>7</v>
      </c>
      <c r="I93" s="24"/>
    </row>
    <row r="94" spans="1:9" x14ac:dyDescent="0.25">
      <c r="A94" s="46">
        <v>9000077</v>
      </c>
      <c r="B94" s="24">
        <v>1234548</v>
      </c>
      <c r="C94" s="25">
        <v>44786.737118055556</v>
      </c>
      <c r="D94" s="45">
        <f t="shared" si="2"/>
        <v>13</v>
      </c>
      <c r="E94" s="45">
        <f t="shared" si="3"/>
        <v>17</v>
      </c>
      <c r="F94" s="26">
        <v>4</v>
      </c>
      <c r="G94" s="26" t="s">
        <v>26</v>
      </c>
      <c r="H94" s="26">
        <v>8</v>
      </c>
      <c r="I94" s="24" t="s">
        <v>163</v>
      </c>
    </row>
    <row r="95" spans="1:9" x14ac:dyDescent="0.25">
      <c r="A95" s="46">
        <v>9000085</v>
      </c>
      <c r="B95" s="24">
        <v>1234536</v>
      </c>
      <c r="C95" s="25">
        <v>44785.631898148145</v>
      </c>
      <c r="D95" s="45">
        <f t="shared" si="2"/>
        <v>12</v>
      </c>
      <c r="E95" s="45">
        <f t="shared" si="3"/>
        <v>15</v>
      </c>
      <c r="F95" s="26">
        <v>2</v>
      </c>
      <c r="G95" s="26" t="s">
        <v>26</v>
      </c>
      <c r="H95" s="26">
        <v>9</v>
      </c>
      <c r="I95" s="24" t="s">
        <v>164</v>
      </c>
    </row>
    <row r="96" spans="1:9" x14ac:dyDescent="0.25">
      <c r="A96" s="46">
        <v>9000007</v>
      </c>
      <c r="B96" s="24">
        <v>1234512</v>
      </c>
      <c r="C96" s="25">
        <v>44783.578703703701</v>
      </c>
      <c r="D96" s="45">
        <f t="shared" si="2"/>
        <v>10</v>
      </c>
      <c r="E96" s="45">
        <f t="shared" si="3"/>
        <v>13</v>
      </c>
      <c r="F96" s="26">
        <v>3</v>
      </c>
      <c r="G96" s="26" t="s">
        <v>22</v>
      </c>
      <c r="H96" s="26">
        <v>9</v>
      </c>
      <c r="I96" s="24" t="s">
        <v>165</v>
      </c>
    </row>
    <row r="97" spans="1:9" x14ac:dyDescent="0.25">
      <c r="A97" s="46">
        <v>9000019</v>
      </c>
      <c r="B97" s="24">
        <v>1234613</v>
      </c>
      <c r="C97" s="25">
        <v>44792.891597222224</v>
      </c>
      <c r="D97" s="45">
        <f t="shared" si="2"/>
        <v>19</v>
      </c>
      <c r="E97" s="45">
        <f t="shared" si="3"/>
        <v>21</v>
      </c>
      <c r="F97" s="26">
        <v>3</v>
      </c>
      <c r="G97" s="26" t="s">
        <v>22</v>
      </c>
      <c r="H97" s="26">
        <v>10</v>
      </c>
      <c r="I97" s="24" t="s">
        <v>166</v>
      </c>
    </row>
    <row r="98" spans="1:9" x14ac:dyDescent="0.25">
      <c r="A98" s="46">
        <v>9000024</v>
      </c>
      <c r="B98" s="24">
        <v>1234615</v>
      </c>
      <c r="C98" s="25">
        <v>44793.392581018517</v>
      </c>
      <c r="D98" s="45">
        <f t="shared" si="2"/>
        <v>20</v>
      </c>
      <c r="E98" s="45">
        <f t="shared" si="3"/>
        <v>9</v>
      </c>
      <c r="F98" s="26">
        <v>1</v>
      </c>
      <c r="G98" s="26" t="s">
        <v>26</v>
      </c>
      <c r="H98" s="26">
        <v>7</v>
      </c>
      <c r="I98" s="24"/>
    </row>
    <row r="99" spans="1:9" x14ac:dyDescent="0.25">
      <c r="A99" s="46">
        <v>9000006</v>
      </c>
      <c r="B99" s="24">
        <v>1234515</v>
      </c>
      <c r="C99" s="25">
        <v>44783.68277777778</v>
      </c>
      <c r="D99" s="45">
        <f t="shared" si="2"/>
        <v>10</v>
      </c>
      <c r="E99" s="45">
        <f t="shared" si="3"/>
        <v>16</v>
      </c>
      <c r="F99" s="26">
        <v>1</v>
      </c>
      <c r="G99" s="26" t="s">
        <v>26</v>
      </c>
      <c r="H99" s="26">
        <v>7</v>
      </c>
      <c r="I99" s="24"/>
    </row>
    <row r="100" spans="1:9" x14ac:dyDescent="0.25">
      <c r="A100" s="46">
        <v>9000092</v>
      </c>
      <c r="B100" s="24">
        <v>1234518</v>
      </c>
      <c r="C100" s="25">
        <v>44790.649282407408</v>
      </c>
      <c r="D100" s="45">
        <f t="shared" si="2"/>
        <v>17</v>
      </c>
      <c r="E100" s="45">
        <f t="shared" si="3"/>
        <v>15</v>
      </c>
      <c r="F100" s="26">
        <v>3</v>
      </c>
      <c r="G100" s="26" t="s">
        <v>22</v>
      </c>
      <c r="H100" s="26">
        <v>9</v>
      </c>
      <c r="I100" s="24" t="s">
        <v>167</v>
      </c>
    </row>
    <row r="101" spans="1:9" x14ac:dyDescent="0.25">
      <c r="A101" s="46">
        <v>9000015</v>
      </c>
      <c r="B101" s="24">
        <v>1234598</v>
      </c>
      <c r="C101" s="25">
        <v>44790.806504629632</v>
      </c>
      <c r="D101" s="45">
        <f t="shared" si="2"/>
        <v>17</v>
      </c>
      <c r="E101" s="45">
        <f t="shared" si="3"/>
        <v>19</v>
      </c>
      <c r="F101" s="26">
        <v>3</v>
      </c>
      <c r="G101" s="26" t="s">
        <v>22</v>
      </c>
      <c r="H101" s="26">
        <v>10</v>
      </c>
      <c r="I101" s="24"/>
    </row>
    <row r="102" spans="1:9" x14ac:dyDescent="0.25">
      <c r="A102" s="46">
        <v>9000079</v>
      </c>
      <c r="B102" s="24">
        <v>1234606</v>
      </c>
      <c r="C102" s="25">
        <v>44791.812060185184</v>
      </c>
      <c r="D102" s="45">
        <f t="shared" si="2"/>
        <v>18</v>
      </c>
      <c r="E102" s="45">
        <f t="shared" si="3"/>
        <v>19</v>
      </c>
      <c r="F102" s="26">
        <v>2</v>
      </c>
      <c r="G102" s="26" t="s">
        <v>26</v>
      </c>
      <c r="H102" s="26">
        <v>8</v>
      </c>
      <c r="I102" s="24"/>
    </row>
    <row r="103" spans="1:9" x14ac:dyDescent="0.25">
      <c r="A103" s="46">
        <v>9000091</v>
      </c>
      <c r="B103" s="24">
        <v>1234554</v>
      </c>
      <c r="C103" s="25">
        <v>44787.604791666665</v>
      </c>
      <c r="D103" s="45">
        <f t="shared" si="2"/>
        <v>14</v>
      </c>
      <c r="E103" s="45">
        <f t="shared" si="3"/>
        <v>14</v>
      </c>
      <c r="F103" s="26">
        <v>3</v>
      </c>
      <c r="G103" s="26" t="s">
        <v>24</v>
      </c>
      <c r="H103" s="26">
        <v>8</v>
      </c>
      <c r="I103" s="24" t="s">
        <v>168</v>
      </c>
    </row>
    <row r="104" spans="1:9" x14ac:dyDescent="0.25">
      <c r="A104" s="46">
        <v>9000051</v>
      </c>
      <c r="B104" s="24">
        <v>1234619</v>
      </c>
      <c r="C104" s="25">
        <v>44793.686759259261</v>
      </c>
      <c r="D104" s="45">
        <f t="shared" si="2"/>
        <v>20</v>
      </c>
      <c r="E104" s="45">
        <f t="shared" si="3"/>
        <v>16</v>
      </c>
      <c r="F104" s="26">
        <v>3</v>
      </c>
      <c r="G104" s="26" t="s">
        <v>22</v>
      </c>
      <c r="H104" s="26">
        <v>4</v>
      </c>
      <c r="I104" s="24" t="s">
        <v>169</v>
      </c>
    </row>
    <row r="105" spans="1:9" x14ac:dyDescent="0.25">
      <c r="A105" s="46">
        <v>9000095</v>
      </c>
      <c r="B105" s="24">
        <v>1234553</v>
      </c>
      <c r="C105" s="25">
        <v>44787.320081018515</v>
      </c>
      <c r="D105" s="45">
        <f t="shared" si="2"/>
        <v>14</v>
      </c>
      <c r="E105" s="45">
        <f t="shared" si="3"/>
        <v>7</v>
      </c>
      <c r="F105" s="26">
        <v>5</v>
      </c>
      <c r="G105" s="26" t="s">
        <v>22</v>
      </c>
      <c r="H105" s="26">
        <v>8</v>
      </c>
      <c r="I105" s="24"/>
    </row>
    <row r="106" spans="1:9" x14ac:dyDescent="0.25">
      <c r="A106" s="46">
        <v>9000067</v>
      </c>
      <c r="B106" s="24">
        <v>1234580</v>
      </c>
      <c r="C106" s="25">
        <v>44789.681446759256</v>
      </c>
      <c r="D106" s="45">
        <f t="shared" si="2"/>
        <v>16</v>
      </c>
      <c r="E106" s="45">
        <f t="shared" si="3"/>
        <v>16</v>
      </c>
      <c r="F106" s="26">
        <v>5</v>
      </c>
      <c r="G106" s="26" t="s">
        <v>22</v>
      </c>
      <c r="H106" s="26">
        <v>10</v>
      </c>
      <c r="I106" s="24" t="s">
        <v>170</v>
      </c>
    </row>
    <row r="107" spans="1:9" x14ac:dyDescent="0.25">
      <c r="A107" s="46">
        <v>9000029</v>
      </c>
      <c r="B107" s="24">
        <v>1234632</v>
      </c>
      <c r="C107" s="25">
        <v>44794.721875000003</v>
      </c>
      <c r="D107" s="45">
        <f t="shared" si="2"/>
        <v>21</v>
      </c>
      <c r="E107" s="45">
        <f t="shared" si="3"/>
        <v>17</v>
      </c>
      <c r="F107" s="26">
        <v>1</v>
      </c>
      <c r="G107" s="26" t="s">
        <v>22</v>
      </c>
      <c r="H107" s="26">
        <v>8</v>
      </c>
      <c r="I107" s="24" t="s">
        <v>171</v>
      </c>
    </row>
    <row r="108" spans="1:9" x14ac:dyDescent="0.25">
      <c r="A108" s="46">
        <v>9000044</v>
      </c>
      <c r="B108" s="24">
        <v>1234551</v>
      </c>
      <c r="C108" s="25">
        <v>44786.830590277779</v>
      </c>
      <c r="D108" s="45">
        <f t="shared" si="2"/>
        <v>13</v>
      </c>
      <c r="E108" s="45">
        <f t="shared" si="3"/>
        <v>19</v>
      </c>
      <c r="F108" s="26">
        <v>4</v>
      </c>
      <c r="G108" s="26" t="s">
        <v>22</v>
      </c>
      <c r="H108" s="26">
        <v>4</v>
      </c>
      <c r="I108" s="24" t="s">
        <v>172</v>
      </c>
    </row>
    <row r="109" spans="1:9" x14ac:dyDescent="0.25">
      <c r="A109" s="46">
        <v>9000033</v>
      </c>
      <c r="B109" s="24">
        <v>1234533</v>
      </c>
      <c r="C109" s="25">
        <v>44785.587222222224</v>
      </c>
      <c r="D109" s="45">
        <f t="shared" si="2"/>
        <v>12</v>
      </c>
      <c r="E109" s="45">
        <f t="shared" si="3"/>
        <v>14</v>
      </c>
      <c r="F109" s="26">
        <v>4</v>
      </c>
      <c r="G109" s="26" t="s">
        <v>22</v>
      </c>
      <c r="H109" s="26">
        <v>6</v>
      </c>
      <c r="I109" s="24" t="s">
        <v>173</v>
      </c>
    </row>
    <row r="110" spans="1:9" x14ac:dyDescent="0.25">
      <c r="A110" s="46">
        <v>9000063</v>
      </c>
      <c r="B110" s="24">
        <v>1234575</v>
      </c>
      <c r="C110" s="25">
        <v>44788.87159722222</v>
      </c>
      <c r="D110" s="45">
        <f t="shared" si="2"/>
        <v>15</v>
      </c>
      <c r="E110" s="45">
        <f t="shared" si="3"/>
        <v>20</v>
      </c>
      <c r="F110" s="26">
        <v>5</v>
      </c>
      <c r="G110" s="26" t="s">
        <v>22</v>
      </c>
      <c r="H110" s="26">
        <v>10</v>
      </c>
      <c r="I110" s="24" t="s">
        <v>174</v>
      </c>
    </row>
    <row r="111" spans="1:9" x14ac:dyDescent="0.25">
      <c r="A111" s="46">
        <v>9000030</v>
      </c>
      <c r="B111" s="24">
        <v>1234561</v>
      </c>
      <c r="C111" s="25">
        <v>44788.318055555559</v>
      </c>
      <c r="D111" s="45">
        <f t="shared" si="2"/>
        <v>15</v>
      </c>
      <c r="E111" s="45">
        <f t="shared" si="3"/>
        <v>7</v>
      </c>
      <c r="F111" s="26">
        <v>5</v>
      </c>
      <c r="G111" s="26" t="s">
        <v>22</v>
      </c>
      <c r="H111" s="26">
        <v>10</v>
      </c>
      <c r="I111" s="24" t="s">
        <v>175</v>
      </c>
    </row>
    <row r="112" spans="1:9" x14ac:dyDescent="0.25">
      <c r="A112" s="46">
        <v>9000062</v>
      </c>
      <c r="B112" s="24">
        <v>1234640</v>
      </c>
      <c r="C112" s="25">
        <v>44795.604143518518</v>
      </c>
      <c r="D112" s="45">
        <f t="shared" si="2"/>
        <v>22</v>
      </c>
      <c r="E112" s="45">
        <f t="shared" si="3"/>
        <v>14</v>
      </c>
      <c r="F112" s="26">
        <v>5</v>
      </c>
      <c r="G112" s="26" t="s">
        <v>22</v>
      </c>
      <c r="H112" s="26">
        <v>10</v>
      </c>
      <c r="I112" s="24" t="s">
        <v>176</v>
      </c>
    </row>
    <row r="113" spans="1:9" x14ac:dyDescent="0.25">
      <c r="A113" s="46">
        <v>9000034</v>
      </c>
      <c r="B113" s="24">
        <v>1234506</v>
      </c>
      <c r="C113" s="25">
        <v>44783.479351851849</v>
      </c>
      <c r="D113" s="45">
        <f t="shared" si="2"/>
        <v>10</v>
      </c>
      <c r="E113" s="45">
        <f t="shared" si="3"/>
        <v>11</v>
      </c>
      <c r="F113" s="26">
        <v>5</v>
      </c>
      <c r="G113" s="26" t="s">
        <v>22</v>
      </c>
      <c r="H113" s="26">
        <v>8</v>
      </c>
      <c r="I113" s="24"/>
    </row>
    <row r="114" spans="1:9" x14ac:dyDescent="0.25">
      <c r="A114" s="46">
        <v>9000038</v>
      </c>
      <c r="B114" s="24">
        <v>1234610</v>
      </c>
      <c r="C114" s="25">
        <v>44792.608344907407</v>
      </c>
      <c r="D114" s="45">
        <f t="shared" si="2"/>
        <v>19</v>
      </c>
      <c r="E114" s="45">
        <f t="shared" si="3"/>
        <v>14</v>
      </c>
      <c r="F114" s="26">
        <v>5</v>
      </c>
      <c r="G114" s="26" t="s">
        <v>22</v>
      </c>
      <c r="H114" s="26">
        <v>8</v>
      </c>
      <c r="I114" s="24" t="s">
        <v>177</v>
      </c>
    </row>
    <row r="115" spans="1:9" x14ac:dyDescent="0.25">
      <c r="A115" s="46">
        <v>9000052</v>
      </c>
      <c r="B115" s="24">
        <v>1234624</v>
      </c>
      <c r="C115" s="25">
        <v>44793.774861111109</v>
      </c>
      <c r="D115" s="45">
        <f t="shared" si="2"/>
        <v>20</v>
      </c>
      <c r="E115" s="45">
        <f t="shared" si="3"/>
        <v>18</v>
      </c>
      <c r="F115" s="26">
        <v>3</v>
      </c>
      <c r="G115" s="26" t="s">
        <v>22</v>
      </c>
      <c r="H115" s="26">
        <v>3</v>
      </c>
      <c r="I115" s="24" t="s">
        <v>178</v>
      </c>
    </row>
    <row r="116" spans="1:9" x14ac:dyDescent="0.25">
      <c r="A116" s="46">
        <v>9000040</v>
      </c>
      <c r="B116" s="24">
        <v>1234625</v>
      </c>
      <c r="C116" s="25">
        <v>44793.808495370373</v>
      </c>
      <c r="D116" s="45">
        <f t="shared" si="2"/>
        <v>20</v>
      </c>
      <c r="E116" s="45">
        <f t="shared" si="3"/>
        <v>19</v>
      </c>
      <c r="F116" s="26">
        <v>5</v>
      </c>
      <c r="G116" s="26" t="s">
        <v>22</v>
      </c>
      <c r="H116" s="26">
        <v>1</v>
      </c>
      <c r="I116" s="24" t="s">
        <v>179</v>
      </c>
    </row>
    <row r="117" spans="1:9" x14ac:dyDescent="0.25">
      <c r="A117" s="46">
        <v>9000039</v>
      </c>
      <c r="B117" s="24">
        <v>1234514</v>
      </c>
      <c r="C117" s="25">
        <v>44783.646377314813</v>
      </c>
      <c r="D117" s="45">
        <f t="shared" si="2"/>
        <v>10</v>
      </c>
      <c r="E117" s="45">
        <f t="shared" si="3"/>
        <v>15</v>
      </c>
      <c r="F117" s="26">
        <v>5</v>
      </c>
      <c r="G117" s="26" t="s">
        <v>22</v>
      </c>
      <c r="H117" s="26">
        <v>8</v>
      </c>
      <c r="I117" s="24" t="s">
        <v>180</v>
      </c>
    </row>
    <row r="118" spans="1:9" x14ac:dyDescent="0.25">
      <c r="A118" s="46">
        <v>9000059</v>
      </c>
      <c r="B118" s="24">
        <v>1234573</v>
      </c>
      <c r="C118" s="25">
        <v>44788.813657407409</v>
      </c>
      <c r="D118" s="45">
        <f t="shared" si="2"/>
        <v>15</v>
      </c>
      <c r="E118" s="45">
        <f t="shared" si="3"/>
        <v>19</v>
      </c>
      <c r="F118" s="26">
        <v>2</v>
      </c>
      <c r="G118" s="26" t="s">
        <v>24</v>
      </c>
      <c r="H118" s="26">
        <v>4</v>
      </c>
      <c r="I118" s="24" t="s">
        <v>181</v>
      </c>
    </row>
    <row r="119" spans="1:9" x14ac:dyDescent="0.25">
      <c r="A119" s="46">
        <v>9000043</v>
      </c>
      <c r="B119" s="24">
        <v>1234620</v>
      </c>
      <c r="C119" s="25">
        <v>44793.692094907405</v>
      </c>
      <c r="D119" s="45">
        <f t="shared" si="2"/>
        <v>20</v>
      </c>
      <c r="E119" s="45">
        <f t="shared" si="3"/>
        <v>16</v>
      </c>
      <c r="F119" s="26">
        <v>5</v>
      </c>
      <c r="G119" s="26" t="s">
        <v>22</v>
      </c>
      <c r="H119" s="26">
        <v>8</v>
      </c>
      <c r="I119" s="24" t="s">
        <v>182</v>
      </c>
    </row>
    <row r="120" spans="1:9" x14ac:dyDescent="0.25">
      <c r="A120" s="46">
        <v>9000041</v>
      </c>
      <c r="B120" s="24">
        <v>1234570</v>
      </c>
      <c r="C120" s="25">
        <v>44788.693194444444</v>
      </c>
      <c r="D120" s="45">
        <f t="shared" si="2"/>
        <v>15</v>
      </c>
      <c r="E120" s="45">
        <f t="shared" si="3"/>
        <v>16</v>
      </c>
      <c r="F120" s="26">
        <v>5</v>
      </c>
      <c r="G120" s="26" t="s">
        <v>22</v>
      </c>
      <c r="H120" s="26">
        <v>8</v>
      </c>
      <c r="I120" s="24" t="s">
        <v>183</v>
      </c>
    </row>
    <row r="121" spans="1:9" x14ac:dyDescent="0.25">
      <c r="A121" s="46">
        <v>9000028</v>
      </c>
      <c r="B121" s="24">
        <v>1234617</v>
      </c>
      <c r="C121" s="25">
        <v>44793.482939814814</v>
      </c>
      <c r="D121" s="45">
        <f t="shared" si="2"/>
        <v>20</v>
      </c>
      <c r="E121" s="45">
        <f t="shared" si="3"/>
        <v>11</v>
      </c>
      <c r="F121" s="26">
        <v>1</v>
      </c>
      <c r="G121" s="26" t="s">
        <v>22</v>
      </c>
      <c r="H121" s="26">
        <v>8</v>
      </c>
      <c r="I121" s="24" t="s">
        <v>184</v>
      </c>
    </row>
    <row r="122" spans="1:9" x14ac:dyDescent="0.25">
      <c r="A122" s="46">
        <v>9000025</v>
      </c>
      <c r="B122" s="24">
        <v>1234626</v>
      </c>
      <c r="C122" s="25">
        <v>44793.835972222223</v>
      </c>
      <c r="D122" s="45">
        <f t="shared" si="2"/>
        <v>20</v>
      </c>
      <c r="E122" s="45">
        <f t="shared" si="3"/>
        <v>20</v>
      </c>
      <c r="F122" s="26">
        <v>1</v>
      </c>
      <c r="G122" s="26" t="s">
        <v>22</v>
      </c>
      <c r="H122" s="26">
        <v>8</v>
      </c>
      <c r="I122" t="s">
        <v>185</v>
      </c>
    </row>
    <row r="123" spans="1:9" x14ac:dyDescent="0.25">
      <c r="A123" s="46">
        <v>9000036</v>
      </c>
      <c r="B123" s="24">
        <v>1234602</v>
      </c>
      <c r="C123" s="25">
        <v>44791.521620370368</v>
      </c>
      <c r="D123" s="45">
        <f t="shared" si="2"/>
        <v>18</v>
      </c>
      <c r="E123" s="45">
        <f t="shared" si="3"/>
        <v>12</v>
      </c>
      <c r="F123" s="26">
        <v>4</v>
      </c>
      <c r="G123" s="26" t="s">
        <v>22</v>
      </c>
      <c r="H123" s="26">
        <v>8</v>
      </c>
      <c r="I123" s="24" t="s">
        <v>186</v>
      </c>
    </row>
    <row r="124" spans="1:9" x14ac:dyDescent="0.25">
      <c r="A124" s="46">
        <v>9000035</v>
      </c>
      <c r="B124" s="24">
        <v>1234599</v>
      </c>
      <c r="C124" s="25">
        <v>44791.502939814818</v>
      </c>
      <c r="D124" s="45">
        <f t="shared" si="2"/>
        <v>18</v>
      </c>
      <c r="E124" s="45">
        <f t="shared" si="3"/>
        <v>12</v>
      </c>
      <c r="F124" s="26">
        <v>5</v>
      </c>
      <c r="G124" s="26" t="s">
        <v>22</v>
      </c>
      <c r="H124" s="26">
        <v>4</v>
      </c>
      <c r="I124" s="24" t="s">
        <v>187</v>
      </c>
    </row>
    <row r="125" spans="1:9" x14ac:dyDescent="0.25">
      <c r="A125" s="46">
        <v>9000058</v>
      </c>
      <c r="B125" s="24">
        <v>1234587</v>
      </c>
      <c r="C125" s="25">
        <v>44790.419930555552</v>
      </c>
      <c r="D125" s="45">
        <f t="shared" si="2"/>
        <v>17</v>
      </c>
      <c r="E125" s="45">
        <f t="shared" si="3"/>
        <v>10</v>
      </c>
      <c r="F125" s="26">
        <v>2</v>
      </c>
      <c r="G125" s="26" t="s">
        <v>22</v>
      </c>
      <c r="H125" s="26">
        <v>3</v>
      </c>
      <c r="I125" s="24" t="s">
        <v>188</v>
      </c>
    </row>
    <row r="126" spans="1:9" x14ac:dyDescent="0.25">
      <c r="A126" s="46">
        <v>9000057</v>
      </c>
      <c r="B126" s="24">
        <v>1234564</v>
      </c>
      <c r="C126" s="25">
        <v>44788.34815972222</v>
      </c>
      <c r="D126" s="45">
        <f t="shared" si="2"/>
        <v>15</v>
      </c>
      <c r="E126" s="45">
        <f t="shared" si="3"/>
        <v>8</v>
      </c>
      <c r="F126" s="26">
        <v>5</v>
      </c>
      <c r="G126" s="26" t="s">
        <v>22</v>
      </c>
      <c r="H126" s="26">
        <v>8</v>
      </c>
      <c r="I126" s="24"/>
    </row>
    <row r="127" spans="1:9" x14ac:dyDescent="0.25">
      <c r="A127" s="46">
        <v>9000069</v>
      </c>
      <c r="B127" s="24">
        <v>1234532</v>
      </c>
      <c r="C127" s="25">
        <v>44785.576493055552</v>
      </c>
      <c r="D127" s="45">
        <f t="shared" si="2"/>
        <v>12</v>
      </c>
      <c r="E127" s="45">
        <f t="shared" si="3"/>
        <v>13</v>
      </c>
      <c r="F127" s="26">
        <v>2</v>
      </c>
      <c r="G127" s="26" t="s">
        <v>22</v>
      </c>
      <c r="H127" s="26">
        <v>1</v>
      </c>
      <c r="I127" s="24" t="s">
        <v>189</v>
      </c>
    </row>
    <row r="128" spans="1:9" x14ac:dyDescent="0.25">
      <c r="A128" s="46">
        <v>9000002</v>
      </c>
      <c r="B128" s="24">
        <v>1234523</v>
      </c>
      <c r="C128" s="25">
        <v>44784.337858796294</v>
      </c>
      <c r="D128" s="45">
        <f t="shared" si="2"/>
        <v>11</v>
      </c>
      <c r="E128" s="45">
        <f t="shared" si="3"/>
        <v>8</v>
      </c>
      <c r="F128" s="26">
        <v>5</v>
      </c>
      <c r="G128" s="26" t="s">
        <v>22</v>
      </c>
      <c r="H128" s="26">
        <v>8</v>
      </c>
      <c r="I128" s="24" t="s">
        <v>190</v>
      </c>
    </row>
    <row r="129" spans="1:9" x14ac:dyDescent="0.25">
      <c r="A129" s="46">
        <v>9000068</v>
      </c>
      <c r="B129" s="24">
        <v>1234562</v>
      </c>
      <c r="C129" s="25">
        <v>44788.325694444444</v>
      </c>
      <c r="D129" s="45">
        <f t="shared" si="2"/>
        <v>15</v>
      </c>
      <c r="E129" s="45">
        <f t="shared" si="3"/>
        <v>7</v>
      </c>
      <c r="F129" s="26">
        <v>2</v>
      </c>
      <c r="G129" s="26" t="s">
        <v>24</v>
      </c>
      <c r="H129" s="26">
        <v>3</v>
      </c>
      <c r="I129" s="24" t="s">
        <v>191</v>
      </c>
    </row>
    <row r="130" spans="1:9" x14ac:dyDescent="0.25">
      <c r="A130" s="46">
        <v>9000066</v>
      </c>
      <c r="B130" s="24">
        <v>1234583</v>
      </c>
      <c r="C130" s="25">
        <v>44789.853067129632</v>
      </c>
      <c r="D130" s="45">
        <f t="shared" si="2"/>
        <v>16</v>
      </c>
      <c r="E130" s="45">
        <f t="shared" si="3"/>
        <v>20</v>
      </c>
      <c r="F130" s="26">
        <v>5</v>
      </c>
      <c r="G130" s="26" t="s">
        <v>22</v>
      </c>
      <c r="H130" s="26">
        <v>10</v>
      </c>
      <c r="I130" s="24" t="s">
        <v>192</v>
      </c>
    </row>
    <row r="131" spans="1:9" x14ac:dyDescent="0.25">
      <c r="A131" s="46">
        <v>9000064</v>
      </c>
      <c r="B131" s="24">
        <v>1234520</v>
      </c>
      <c r="C131" s="25">
        <v>44783.79755787037</v>
      </c>
      <c r="D131" s="45">
        <f t="shared" ref="D131:D144" si="4">DAY(C131)</f>
        <v>10</v>
      </c>
      <c r="E131" s="45">
        <f t="shared" ref="E131:E144" si="5">HOUR(C131)</f>
        <v>19</v>
      </c>
      <c r="F131" s="26">
        <v>5</v>
      </c>
      <c r="G131" s="26" t="s">
        <v>22</v>
      </c>
      <c r="H131" s="26">
        <v>10</v>
      </c>
      <c r="I131" s="24" t="s">
        <v>193</v>
      </c>
    </row>
    <row r="132" spans="1:9" x14ac:dyDescent="0.25">
      <c r="A132" s="46">
        <v>9000045</v>
      </c>
      <c r="B132" s="24">
        <v>1234502</v>
      </c>
      <c r="C132" s="25">
        <v>44783.31077546296</v>
      </c>
      <c r="D132" s="45">
        <f t="shared" si="4"/>
        <v>10</v>
      </c>
      <c r="E132" s="45">
        <f t="shared" si="5"/>
        <v>7</v>
      </c>
      <c r="F132" s="26">
        <v>5</v>
      </c>
      <c r="G132" s="26" t="s">
        <v>22</v>
      </c>
      <c r="H132" s="26">
        <v>5</v>
      </c>
      <c r="I132" s="24" t="s">
        <v>194</v>
      </c>
    </row>
    <row r="133" spans="1:9" x14ac:dyDescent="0.25">
      <c r="A133" s="46">
        <v>9000050</v>
      </c>
      <c r="B133" s="24">
        <v>1234622</v>
      </c>
      <c r="C133" s="25">
        <v>44793.766527777778</v>
      </c>
      <c r="D133" s="45">
        <f t="shared" si="4"/>
        <v>20</v>
      </c>
      <c r="E133" s="45">
        <f t="shared" si="5"/>
        <v>18</v>
      </c>
      <c r="F133" s="26">
        <v>3</v>
      </c>
      <c r="G133" s="26" t="s">
        <v>22</v>
      </c>
      <c r="H133" s="26">
        <v>1</v>
      </c>
      <c r="I133" s="24" t="s">
        <v>195</v>
      </c>
    </row>
    <row r="134" spans="1:9" x14ac:dyDescent="0.25">
      <c r="A134" s="46">
        <v>9000047</v>
      </c>
      <c r="B134" s="24">
        <v>1234526</v>
      </c>
      <c r="C134" s="25">
        <v>44784.565972222219</v>
      </c>
      <c r="D134" s="45">
        <f t="shared" si="4"/>
        <v>11</v>
      </c>
      <c r="E134" s="45">
        <f t="shared" si="5"/>
        <v>13</v>
      </c>
      <c r="F134" s="26">
        <v>5</v>
      </c>
      <c r="G134" s="26" t="s">
        <v>22</v>
      </c>
      <c r="H134" s="26">
        <v>4</v>
      </c>
      <c r="I134" s="24" t="s">
        <v>196</v>
      </c>
    </row>
    <row r="135" spans="1:9" x14ac:dyDescent="0.25">
      <c r="A135" s="46">
        <v>9000003</v>
      </c>
      <c r="B135" s="24">
        <v>1234507</v>
      </c>
      <c r="C135" s="25">
        <v>44783.498981481483</v>
      </c>
      <c r="D135" s="45">
        <f t="shared" si="4"/>
        <v>10</v>
      </c>
      <c r="E135" s="45">
        <f t="shared" si="5"/>
        <v>11</v>
      </c>
      <c r="F135" s="26">
        <v>5</v>
      </c>
      <c r="G135" s="26" t="s">
        <v>22</v>
      </c>
      <c r="H135" s="26">
        <v>8</v>
      </c>
      <c r="I135" s="24" t="s">
        <v>197</v>
      </c>
    </row>
    <row r="136" spans="1:9" x14ac:dyDescent="0.25">
      <c r="A136" s="46">
        <v>9000004</v>
      </c>
      <c r="B136" s="24">
        <v>1234600</v>
      </c>
      <c r="C136" s="25">
        <v>44791.508761574078</v>
      </c>
      <c r="D136" s="45">
        <f t="shared" si="4"/>
        <v>18</v>
      </c>
      <c r="E136" s="45">
        <f t="shared" si="5"/>
        <v>12</v>
      </c>
      <c r="F136" s="26">
        <v>5</v>
      </c>
      <c r="G136" s="26" t="s">
        <v>22</v>
      </c>
      <c r="H136" s="26">
        <v>0</v>
      </c>
      <c r="I136" s="24" t="s">
        <v>198</v>
      </c>
    </row>
    <row r="137" spans="1:9" x14ac:dyDescent="0.25">
      <c r="A137" s="46">
        <v>9000060</v>
      </c>
      <c r="B137" s="24">
        <v>1234525</v>
      </c>
      <c r="C137" s="25">
        <v>44784.503333333334</v>
      </c>
      <c r="D137" s="45">
        <f t="shared" si="4"/>
        <v>11</v>
      </c>
      <c r="E137" s="45">
        <f t="shared" si="5"/>
        <v>12</v>
      </c>
      <c r="F137" s="26">
        <v>3</v>
      </c>
      <c r="G137" s="26" t="s">
        <v>22</v>
      </c>
      <c r="H137" s="26">
        <v>8</v>
      </c>
      <c r="I137" s="24"/>
    </row>
    <row r="138" spans="1:9" x14ac:dyDescent="0.25">
      <c r="A138" s="46">
        <v>9000065</v>
      </c>
      <c r="B138" s="24">
        <v>1234586</v>
      </c>
      <c r="C138" s="25">
        <v>44790.358530092592</v>
      </c>
      <c r="D138" s="45">
        <f t="shared" si="4"/>
        <v>17</v>
      </c>
      <c r="E138" s="45">
        <f t="shared" si="5"/>
        <v>8</v>
      </c>
      <c r="F138" s="26">
        <v>5</v>
      </c>
      <c r="G138" s="26" t="s">
        <v>22</v>
      </c>
      <c r="H138" s="26">
        <v>10</v>
      </c>
      <c r="I138" s="24" t="s">
        <v>199</v>
      </c>
    </row>
    <row r="139" spans="1:9" x14ac:dyDescent="0.25">
      <c r="A139" s="46">
        <v>9000026</v>
      </c>
      <c r="B139" s="24">
        <v>1234623</v>
      </c>
      <c r="C139" s="25">
        <v>44793.76840277778</v>
      </c>
      <c r="D139" s="45">
        <f t="shared" si="4"/>
        <v>20</v>
      </c>
      <c r="E139" s="45">
        <f t="shared" si="5"/>
        <v>18</v>
      </c>
      <c r="F139" s="26">
        <v>1</v>
      </c>
      <c r="G139" s="26" t="s">
        <v>22</v>
      </c>
      <c r="H139" s="26">
        <v>8</v>
      </c>
      <c r="I139" s="24"/>
    </row>
    <row r="140" spans="1:9" x14ac:dyDescent="0.25">
      <c r="A140" s="46">
        <v>9000042</v>
      </c>
      <c r="B140" s="24">
        <v>1234550</v>
      </c>
      <c r="C140" s="25">
        <v>44786.821435185186</v>
      </c>
      <c r="D140" s="45">
        <f t="shared" si="4"/>
        <v>13</v>
      </c>
      <c r="E140" s="45">
        <f t="shared" si="5"/>
        <v>19</v>
      </c>
      <c r="F140" s="26">
        <v>4</v>
      </c>
      <c r="G140" s="26" t="s">
        <v>22</v>
      </c>
      <c r="H140" s="26">
        <v>5</v>
      </c>
      <c r="I140" s="24" t="s">
        <v>200</v>
      </c>
    </row>
    <row r="141" spans="1:9" x14ac:dyDescent="0.25">
      <c r="A141" s="46">
        <v>9000053</v>
      </c>
      <c r="B141" s="24">
        <v>1234629</v>
      </c>
      <c r="C141" s="25">
        <v>44794.578136574077</v>
      </c>
      <c r="D141" s="45">
        <f t="shared" si="4"/>
        <v>21</v>
      </c>
      <c r="E141" s="45">
        <f t="shared" si="5"/>
        <v>13</v>
      </c>
      <c r="F141" s="26">
        <v>2</v>
      </c>
      <c r="G141" s="26" t="s">
        <v>22</v>
      </c>
      <c r="H141" s="26">
        <v>3</v>
      </c>
      <c r="I141" s="24" t="s">
        <v>201</v>
      </c>
    </row>
    <row r="142" spans="1:9" x14ac:dyDescent="0.25">
      <c r="A142" s="46">
        <v>9000046</v>
      </c>
      <c r="B142" s="24">
        <v>1234595</v>
      </c>
      <c r="C142" s="25">
        <v>44790.720324074071</v>
      </c>
      <c r="D142" s="45">
        <f t="shared" si="4"/>
        <v>17</v>
      </c>
      <c r="E142" s="45">
        <f t="shared" si="5"/>
        <v>17</v>
      </c>
      <c r="F142" s="26">
        <v>5</v>
      </c>
      <c r="G142" s="26" t="s">
        <v>22</v>
      </c>
      <c r="H142" s="26">
        <v>5</v>
      </c>
      <c r="I142" s="24" t="s">
        <v>202</v>
      </c>
    </row>
    <row r="143" spans="1:9" x14ac:dyDescent="0.25">
      <c r="A143" s="46">
        <v>9000037</v>
      </c>
      <c r="B143" s="24">
        <v>1234642</v>
      </c>
      <c r="C143" s="25">
        <v>44795.749837962961</v>
      </c>
      <c r="D143" s="45">
        <f t="shared" si="4"/>
        <v>22</v>
      </c>
      <c r="E143" s="45">
        <f t="shared" si="5"/>
        <v>17</v>
      </c>
      <c r="F143" s="26">
        <v>5</v>
      </c>
      <c r="G143" s="26" t="s">
        <v>22</v>
      </c>
      <c r="H143" s="26">
        <v>1</v>
      </c>
      <c r="I143" s="24" t="s">
        <v>203</v>
      </c>
    </row>
    <row r="144" spans="1:9" x14ac:dyDescent="0.25">
      <c r="A144" s="47">
        <v>9000027</v>
      </c>
      <c r="B144" s="27">
        <v>1234631</v>
      </c>
      <c r="C144" s="28">
        <v>44794.684918981482</v>
      </c>
      <c r="D144" s="45">
        <f t="shared" si="4"/>
        <v>21</v>
      </c>
      <c r="E144" s="45">
        <f t="shared" si="5"/>
        <v>16</v>
      </c>
      <c r="F144" s="29">
        <v>1</v>
      </c>
      <c r="G144" s="29" t="s">
        <v>22</v>
      </c>
      <c r="H144" s="26">
        <v>8</v>
      </c>
      <c r="I144" s="33" t="s">
        <v>204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603D-D368-40F5-A914-5C78423AB66B}">
  <dimension ref="A1:H144"/>
  <sheetViews>
    <sheetView zoomScale="85" zoomScaleNormal="85" workbookViewId="0">
      <selection activeCell="E19" sqref="E19"/>
    </sheetView>
  </sheetViews>
  <sheetFormatPr defaultRowHeight="15" x14ac:dyDescent="0.25"/>
  <cols>
    <col min="1" max="1" width="21" bestFit="1" customWidth="1"/>
    <col min="2" max="2" width="17.140625" bestFit="1" customWidth="1"/>
    <col min="3" max="3" width="16.28515625" bestFit="1" customWidth="1"/>
    <col min="4" max="4" width="16.42578125" bestFit="1" customWidth="1"/>
    <col min="5" max="5" width="21" bestFit="1" customWidth="1"/>
    <col min="6" max="6" width="35.28515625" bestFit="1" customWidth="1"/>
    <col min="7" max="7" width="20.140625" bestFit="1" customWidth="1"/>
    <col min="8" max="8" width="24.140625" bestFit="1" customWidth="1"/>
  </cols>
  <sheetData>
    <row r="1" spans="1:8" ht="31.5" x14ac:dyDescent="0.25">
      <c r="A1" s="21" t="s">
        <v>6</v>
      </c>
      <c r="B1" s="22" t="s">
        <v>10</v>
      </c>
      <c r="C1" s="23" t="s">
        <v>109</v>
      </c>
      <c r="D1" s="22" t="s">
        <v>36</v>
      </c>
      <c r="E1" s="22" t="s">
        <v>42</v>
      </c>
      <c r="F1" s="22" t="s">
        <v>48</v>
      </c>
      <c r="G1" s="22" t="s">
        <v>60</v>
      </c>
      <c r="H1" s="30" t="s">
        <v>78</v>
      </c>
    </row>
    <row r="2" spans="1:8" x14ac:dyDescent="0.25">
      <c r="A2" s="24">
        <v>9000020</v>
      </c>
      <c r="B2" s="24">
        <v>1234643</v>
      </c>
      <c r="C2" s="25">
        <v>44795.756678240738</v>
      </c>
      <c r="D2" s="31" t="s">
        <v>40</v>
      </c>
      <c r="E2" s="24" t="s">
        <v>44</v>
      </c>
      <c r="F2" s="24" t="s">
        <v>50</v>
      </c>
      <c r="G2" s="24" t="s">
        <v>70</v>
      </c>
      <c r="H2" s="32" t="s">
        <v>89</v>
      </c>
    </row>
    <row r="3" spans="1:8" x14ac:dyDescent="0.25">
      <c r="A3" s="24">
        <v>9000089</v>
      </c>
      <c r="B3" s="24">
        <v>1234584</v>
      </c>
      <c r="C3" s="25">
        <v>44790.302928240744</v>
      </c>
      <c r="D3" s="31" t="s">
        <v>38</v>
      </c>
      <c r="E3" s="24" t="s">
        <v>44</v>
      </c>
      <c r="F3" s="24" t="s">
        <v>52</v>
      </c>
      <c r="G3" s="24" t="s">
        <v>64</v>
      </c>
      <c r="H3" s="32" t="s">
        <v>83</v>
      </c>
    </row>
    <row r="4" spans="1:8" x14ac:dyDescent="0.25">
      <c r="A4" s="24">
        <v>9000007</v>
      </c>
      <c r="B4" s="24">
        <v>1234512</v>
      </c>
      <c r="C4" s="25">
        <v>44783.578703703701</v>
      </c>
      <c r="D4" s="31" t="s">
        <v>40</v>
      </c>
      <c r="E4" s="24" t="s">
        <v>44</v>
      </c>
      <c r="F4" s="24" t="s">
        <v>50</v>
      </c>
      <c r="G4" s="24" t="s">
        <v>70</v>
      </c>
      <c r="H4" s="32" t="s">
        <v>87</v>
      </c>
    </row>
    <row r="5" spans="1:8" x14ac:dyDescent="0.25">
      <c r="A5" s="24">
        <v>9000017</v>
      </c>
      <c r="B5" s="24">
        <v>1234605</v>
      </c>
      <c r="C5" s="25">
        <v>44791.808240740742</v>
      </c>
      <c r="D5" s="31" t="s">
        <v>38</v>
      </c>
      <c r="E5" s="24" t="s">
        <v>44</v>
      </c>
      <c r="F5" s="24" t="s">
        <v>56</v>
      </c>
      <c r="G5" s="24" t="s">
        <v>70</v>
      </c>
      <c r="H5" s="32" t="s">
        <v>81</v>
      </c>
    </row>
    <row r="6" spans="1:8" x14ac:dyDescent="0.25">
      <c r="A6" s="24">
        <v>9000025</v>
      </c>
      <c r="B6" s="24">
        <v>1234626</v>
      </c>
      <c r="C6" s="25">
        <v>44793.835972222223</v>
      </c>
      <c r="D6" s="31" t="s">
        <v>38</v>
      </c>
      <c r="E6" s="24" t="s">
        <v>46</v>
      </c>
      <c r="F6" s="24" t="s">
        <v>56</v>
      </c>
      <c r="G6" s="24" t="s">
        <v>72</v>
      </c>
      <c r="H6" s="32" t="s">
        <v>72</v>
      </c>
    </row>
    <row r="7" spans="1:8" x14ac:dyDescent="0.25">
      <c r="A7" s="24">
        <v>9000083</v>
      </c>
      <c r="B7" s="24">
        <v>1234534</v>
      </c>
      <c r="C7" s="25">
        <v>44785.601388888892</v>
      </c>
      <c r="D7" s="31" t="s">
        <v>40</v>
      </c>
      <c r="E7" s="24" t="s">
        <v>44</v>
      </c>
      <c r="F7" s="24" t="s">
        <v>52</v>
      </c>
      <c r="G7" s="24" t="s">
        <v>64</v>
      </c>
      <c r="H7" s="32" t="s">
        <v>83</v>
      </c>
    </row>
    <row r="8" spans="1:8" x14ac:dyDescent="0.25">
      <c r="A8" s="24">
        <v>9000001</v>
      </c>
      <c r="B8" s="24">
        <v>1234531</v>
      </c>
      <c r="C8" s="25">
        <v>44788.496087962965</v>
      </c>
      <c r="D8" s="31" t="s">
        <v>38</v>
      </c>
      <c r="E8" s="24" t="s">
        <v>46</v>
      </c>
      <c r="F8" s="24" t="s">
        <v>52</v>
      </c>
      <c r="G8" s="24" t="s">
        <v>74</v>
      </c>
      <c r="H8" s="32" t="s">
        <v>74</v>
      </c>
    </row>
    <row r="9" spans="1:8" x14ac:dyDescent="0.25">
      <c r="A9" s="24">
        <v>9000095</v>
      </c>
      <c r="B9" s="24">
        <v>1234553</v>
      </c>
      <c r="C9" s="25">
        <v>44787.320081018515</v>
      </c>
      <c r="D9" s="31" t="s">
        <v>38</v>
      </c>
      <c r="E9" s="24" t="s">
        <v>44</v>
      </c>
      <c r="F9" s="24" t="s">
        <v>58</v>
      </c>
      <c r="G9" s="24" t="s">
        <v>68</v>
      </c>
      <c r="H9" s="32" t="s">
        <v>94</v>
      </c>
    </row>
    <row r="10" spans="1:8" x14ac:dyDescent="0.25">
      <c r="A10" s="24">
        <v>9000009</v>
      </c>
      <c r="B10" s="24">
        <v>1234521</v>
      </c>
      <c r="C10" s="25">
        <v>44784.295868055553</v>
      </c>
      <c r="D10" s="31" t="s">
        <v>38</v>
      </c>
      <c r="E10" s="24" t="s">
        <v>44</v>
      </c>
      <c r="F10" s="24" t="s">
        <v>56</v>
      </c>
      <c r="G10" s="24" t="s">
        <v>70</v>
      </c>
      <c r="H10" s="32" t="s">
        <v>81</v>
      </c>
    </row>
    <row r="11" spans="1:8" x14ac:dyDescent="0.25">
      <c r="A11" s="24">
        <v>9000068</v>
      </c>
      <c r="B11" s="24">
        <v>1234562</v>
      </c>
      <c r="C11" s="25">
        <v>44788.325694444444</v>
      </c>
      <c r="D11" s="31" t="s">
        <v>38</v>
      </c>
      <c r="E11" s="24" t="s">
        <v>46</v>
      </c>
      <c r="F11" s="24" t="s">
        <v>56</v>
      </c>
      <c r="G11" s="24" t="s">
        <v>66</v>
      </c>
      <c r="H11" s="32" t="s">
        <v>96</v>
      </c>
    </row>
    <row r="12" spans="1:8" x14ac:dyDescent="0.25">
      <c r="A12" s="24">
        <v>9000077</v>
      </c>
      <c r="B12" s="24">
        <v>1234574</v>
      </c>
      <c r="C12" s="25">
        <v>44788.833391203705</v>
      </c>
      <c r="D12" s="31" t="s">
        <v>38</v>
      </c>
      <c r="E12" s="24" t="s">
        <v>44</v>
      </c>
      <c r="F12" s="24" t="s">
        <v>52</v>
      </c>
      <c r="G12" s="24" t="s">
        <v>74</v>
      </c>
      <c r="H12" s="32" t="s">
        <v>83</v>
      </c>
    </row>
    <row r="13" spans="1:8" x14ac:dyDescent="0.25">
      <c r="A13" s="24">
        <v>9000078</v>
      </c>
      <c r="B13" s="24">
        <v>1234541</v>
      </c>
      <c r="C13" s="25">
        <v>44785.815358796295</v>
      </c>
      <c r="D13" s="31" t="s">
        <v>38</v>
      </c>
      <c r="E13" s="24" t="s">
        <v>44</v>
      </c>
      <c r="F13" s="24" t="s">
        <v>52</v>
      </c>
      <c r="G13" s="24" t="s">
        <v>62</v>
      </c>
      <c r="H13" s="32" t="s">
        <v>83</v>
      </c>
    </row>
    <row r="14" spans="1:8" x14ac:dyDescent="0.25">
      <c r="A14" s="24">
        <v>9000044</v>
      </c>
      <c r="B14" s="24">
        <v>1234551</v>
      </c>
      <c r="C14" s="25">
        <v>44786.830590277779</v>
      </c>
      <c r="D14" s="31" t="s">
        <v>38</v>
      </c>
      <c r="E14" s="24" t="s">
        <v>46</v>
      </c>
      <c r="F14" s="24" t="s">
        <v>56</v>
      </c>
      <c r="G14" s="24" t="s">
        <v>68</v>
      </c>
      <c r="H14" s="32" t="s">
        <v>94</v>
      </c>
    </row>
    <row r="15" spans="1:8" x14ac:dyDescent="0.25">
      <c r="A15" s="24">
        <v>9000088</v>
      </c>
      <c r="B15" s="24">
        <v>1234509</v>
      </c>
      <c r="C15" s="25">
        <v>44783.544016203705</v>
      </c>
      <c r="D15" s="31" t="s">
        <v>38</v>
      </c>
      <c r="E15" s="24" t="s">
        <v>44</v>
      </c>
      <c r="F15" s="24" t="s">
        <v>52</v>
      </c>
      <c r="G15" s="24" t="s">
        <v>64</v>
      </c>
      <c r="H15" s="32" t="s">
        <v>83</v>
      </c>
    </row>
    <row r="16" spans="1:8" x14ac:dyDescent="0.25">
      <c r="A16" s="24">
        <v>9000091</v>
      </c>
      <c r="B16" s="24">
        <v>1234524</v>
      </c>
      <c r="C16" s="25">
        <v>44786.388831018521</v>
      </c>
      <c r="D16" s="31" t="s">
        <v>40</v>
      </c>
      <c r="E16" s="24" t="s">
        <v>44</v>
      </c>
      <c r="F16" s="24" t="s">
        <v>52</v>
      </c>
      <c r="G16" s="24" t="s">
        <v>64</v>
      </c>
      <c r="H16" s="32" t="s">
        <v>98</v>
      </c>
    </row>
    <row r="17" spans="1:8" x14ac:dyDescent="0.25">
      <c r="A17" s="24">
        <v>9000029</v>
      </c>
      <c r="B17" s="24">
        <v>1234632</v>
      </c>
      <c r="C17" s="25">
        <v>44794.721875000003</v>
      </c>
      <c r="D17" s="31" t="s">
        <v>40</v>
      </c>
      <c r="E17" s="24" t="s">
        <v>44</v>
      </c>
      <c r="F17" s="24" t="s">
        <v>58</v>
      </c>
      <c r="G17" s="24" t="s">
        <v>72</v>
      </c>
      <c r="H17" s="32" t="s">
        <v>87</v>
      </c>
    </row>
    <row r="18" spans="1:8" x14ac:dyDescent="0.25">
      <c r="A18" s="24">
        <v>9000065</v>
      </c>
      <c r="B18" s="24">
        <v>1234586</v>
      </c>
      <c r="C18" s="25">
        <v>44790.358530092592</v>
      </c>
      <c r="D18" s="31" t="s">
        <v>38</v>
      </c>
      <c r="E18" s="24" t="s">
        <v>46</v>
      </c>
      <c r="F18" s="24" t="s">
        <v>52</v>
      </c>
      <c r="G18" s="24" t="s">
        <v>76</v>
      </c>
      <c r="H18" s="32" t="s">
        <v>91</v>
      </c>
    </row>
    <row r="19" spans="1:8" x14ac:dyDescent="0.25">
      <c r="A19" s="24">
        <v>9000050</v>
      </c>
      <c r="B19" s="24">
        <v>1234622</v>
      </c>
      <c r="C19" s="25">
        <v>44793.766527777778</v>
      </c>
      <c r="D19" s="31" t="s">
        <v>38</v>
      </c>
      <c r="E19" s="24" t="s">
        <v>46</v>
      </c>
      <c r="F19" s="24" t="s">
        <v>54</v>
      </c>
      <c r="G19" s="24" t="s">
        <v>66</v>
      </c>
      <c r="H19" s="32" t="s">
        <v>96</v>
      </c>
    </row>
    <row r="20" spans="1:8" x14ac:dyDescent="0.25">
      <c r="A20" s="24">
        <v>9000024</v>
      </c>
      <c r="B20" s="24">
        <v>1234615</v>
      </c>
      <c r="C20" s="25">
        <v>44793.392581018517</v>
      </c>
      <c r="D20" s="31" t="s">
        <v>38</v>
      </c>
      <c r="E20" s="24" t="s">
        <v>44</v>
      </c>
      <c r="F20" s="24" t="s">
        <v>58</v>
      </c>
      <c r="G20" s="24" t="s">
        <v>70</v>
      </c>
      <c r="H20" s="32" t="s">
        <v>98</v>
      </c>
    </row>
    <row r="21" spans="1:8" x14ac:dyDescent="0.25">
      <c r="A21" s="24">
        <v>9000014</v>
      </c>
      <c r="B21" s="24">
        <v>1234593</v>
      </c>
      <c r="C21" s="25">
        <v>44790.667939814812</v>
      </c>
      <c r="D21" s="31" t="s">
        <v>38</v>
      </c>
      <c r="E21" s="24" t="s">
        <v>44</v>
      </c>
      <c r="F21" s="24" t="s">
        <v>56</v>
      </c>
      <c r="G21" s="24" t="s">
        <v>70</v>
      </c>
      <c r="H21" s="32" t="s">
        <v>81</v>
      </c>
    </row>
    <row r="22" spans="1:8" x14ac:dyDescent="0.25">
      <c r="A22" s="24">
        <v>9000021</v>
      </c>
      <c r="B22" s="24">
        <v>1234634</v>
      </c>
      <c r="C22" s="25">
        <v>44795.33153935185</v>
      </c>
      <c r="D22" s="31" t="s">
        <v>38</v>
      </c>
      <c r="E22" s="24" t="s">
        <v>44</v>
      </c>
      <c r="F22" s="24" t="s">
        <v>58</v>
      </c>
      <c r="G22" s="24" t="s">
        <v>70</v>
      </c>
      <c r="H22" s="32" t="s">
        <v>81</v>
      </c>
    </row>
    <row r="23" spans="1:8" x14ac:dyDescent="0.25">
      <c r="A23" s="24">
        <v>9000022</v>
      </c>
      <c r="B23" s="24">
        <v>1234638</v>
      </c>
      <c r="C23" s="25">
        <v>44795.42763888889</v>
      </c>
      <c r="D23" s="31" t="s">
        <v>40</v>
      </c>
      <c r="E23" s="24" t="s">
        <v>44</v>
      </c>
      <c r="F23" s="24" t="s">
        <v>50</v>
      </c>
      <c r="G23" s="24" t="s">
        <v>70</v>
      </c>
      <c r="H23" s="32" t="s">
        <v>89</v>
      </c>
    </row>
    <row r="24" spans="1:8" x14ac:dyDescent="0.25">
      <c r="A24" s="24">
        <v>9000070</v>
      </c>
      <c r="B24" s="24">
        <v>1234505</v>
      </c>
      <c r="C24" s="25">
        <v>44783.354525462964</v>
      </c>
      <c r="D24" s="31" t="s">
        <v>38</v>
      </c>
      <c r="E24" s="24" t="s">
        <v>44</v>
      </c>
      <c r="F24" s="24" t="s">
        <v>52</v>
      </c>
      <c r="G24" s="24" t="s">
        <v>62</v>
      </c>
      <c r="H24" s="32" t="s">
        <v>83</v>
      </c>
    </row>
    <row r="25" spans="1:8" x14ac:dyDescent="0.25">
      <c r="A25" s="24">
        <v>9000052</v>
      </c>
      <c r="B25" s="24">
        <v>1234624</v>
      </c>
      <c r="C25" s="25">
        <v>44793.774861111109</v>
      </c>
      <c r="D25" s="31" t="s">
        <v>40</v>
      </c>
      <c r="E25" s="24" t="s">
        <v>46</v>
      </c>
      <c r="F25" s="24" t="s">
        <v>56</v>
      </c>
      <c r="G25" s="24" t="s">
        <v>66</v>
      </c>
      <c r="H25" s="32" t="s">
        <v>96</v>
      </c>
    </row>
    <row r="26" spans="1:8" x14ac:dyDescent="0.25">
      <c r="A26" s="24">
        <v>9000006</v>
      </c>
      <c r="B26" s="24">
        <v>1234516</v>
      </c>
      <c r="C26" s="25">
        <v>44783.704305555555</v>
      </c>
      <c r="D26" s="31" t="s">
        <v>40</v>
      </c>
      <c r="E26" s="24" t="s">
        <v>44</v>
      </c>
      <c r="F26" s="24" t="s">
        <v>50</v>
      </c>
      <c r="G26" s="24" t="s">
        <v>70</v>
      </c>
      <c r="H26" s="32" t="s">
        <v>87</v>
      </c>
    </row>
    <row r="27" spans="1:8" x14ac:dyDescent="0.25">
      <c r="A27" s="24">
        <v>9000070</v>
      </c>
      <c r="B27" s="24">
        <v>1234618</v>
      </c>
      <c r="C27" s="25">
        <v>44791.62877314815</v>
      </c>
      <c r="D27" s="31" t="s">
        <v>38</v>
      </c>
      <c r="E27" s="24" t="s">
        <v>44</v>
      </c>
      <c r="F27" s="24" t="s">
        <v>52</v>
      </c>
      <c r="G27" s="24" t="s">
        <v>62</v>
      </c>
      <c r="H27" s="32" t="s">
        <v>83</v>
      </c>
    </row>
    <row r="28" spans="1:8" x14ac:dyDescent="0.25">
      <c r="A28" s="24">
        <v>9000082</v>
      </c>
      <c r="B28" s="24">
        <v>1234540</v>
      </c>
      <c r="C28" s="25">
        <v>44785.764317129629</v>
      </c>
      <c r="D28" s="31" t="s">
        <v>40</v>
      </c>
      <c r="E28" s="24" t="s">
        <v>44</v>
      </c>
      <c r="F28" s="24" t="s">
        <v>52</v>
      </c>
      <c r="G28" s="24" t="s">
        <v>64</v>
      </c>
      <c r="H28" s="32" t="s">
        <v>83</v>
      </c>
    </row>
    <row r="29" spans="1:8" x14ac:dyDescent="0.25">
      <c r="A29" s="24">
        <v>9000015</v>
      </c>
      <c r="B29" s="24">
        <v>1234598</v>
      </c>
      <c r="C29" s="25">
        <v>44790.806504629632</v>
      </c>
      <c r="D29" s="31" t="s">
        <v>40</v>
      </c>
      <c r="E29" s="24" t="s">
        <v>44</v>
      </c>
      <c r="F29" s="24" t="s">
        <v>50</v>
      </c>
      <c r="G29" s="24" t="s">
        <v>70</v>
      </c>
      <c r="H29" s="32" t="s">
        <v>89</v>
      </c>
    </row>
    <row r="30" spans="1:8" x14ac:dyDescent="0.25">
      <c r="A30" s="24">
        <v>9000085</v>
      </c>
      <c r="B30" s="24">
        <v>1234536</v>
      </c>
      <c r="C30" s="25">
        <v>44785.631898148145</v>
      </c>
      <c r="D30" s="31" t="s">
        <v>38</v>
      </c>
      <c r="E30" s="24" t="s">
        <v>44</v>
      </c>
      <c r="F30" s="24" t="s">
        <v>52</v>
      </c>
      <c r="G30" s="24" t="s">
        <v>64</v>
      </c>
      <c r="H30" s="32" t="s">
        <v>83</v>
      </c>
    </row>
    <row r="31" spans="1:8" x14ac:dyDescent="0.25">
      <c r="A31" s="24">
        <v>9000063</v>
      </c>
      <c r="B31" s="24">
        <v>1234575</v>
      </c>
      <c r="C31" s="25">
        <v>44788.87159722222</v>
      </c>
      <c r="D31" s="31" t="s">
        <v>38</v>
      </c>
      <c r="E31" s="24" t="s">
        <v>46</v>
      </c>
      <c r="F31" s="24" t="s">
        <v>52</v>
      </c>
      <c r="G31" s="24" t="s">
        <v>76</v>
      </c>
      <c r="H31" s="32" t="s">
        <v>91</v>
      </c>
    </row>
    <row r="32" spans="1:8" x14ac:dyDescent="0.25">
      <c r="A32" s="24">
        <v>9000018</v>
      </c>
      <c r="B32" s="24">
        <v>1234604</v>
      </c>
      <c r="C32" s="25">
        <v>44791.546469907407</v>
      </c>
      <c r="D32" s="31" t="s">
        <v>40</v>
      </c>
      <c r="E32" s="24" t="s">
        <v>44</v>
      </c>
      <c r="F32" s="24" t="s">
        <v>50</v>
      </c>
      <c r="G32" s="24" t="s">
        <v>70</v>
      </c>
      <c r="H32" s="32" t="s">
        <v>89</v>
      </c>
    </row>
    <row r="33" spans="1:8" x14ac:dyDescent="0.25">
      <c r="A33" s="24">
        <v>9000066</v>
      </c>
      <c r="B33" s="24">
        <v>1234583</v>
      </c>
      <c r="C33" s="25">
        <v>44789.853067129632</v>
      </c>
      <c r="D33" s="31" t="s">
        <v>38</v>
      </c>
      <c r="E33" s="24" t="s">
        <v>46</v>
      </c>
      <c r="F33" s="24" t="s">
        <v>52</v>
      </c>
      <c r="G33" s="24" t="s">
        <v>76</v>
      </c>
      <c r="H33" s="32" t="s">
        <v>91</v>
      </c>
    </row>
    <row r="34" spans="1:8" x14ac:dyDescent="0.25">
      <c r="A34" s="24">
        <v>9000040</v>
      </c>
      <c r="B34" s="24">
        <v>1234625</v>
      </c>
      <c r="C34" s="25">
        <v>44793.808495370373</v>
      </c>
      <c r="D34" s="31" t="s">
        <v>38</v>
      </c>
      <c r="E34" s="24" t="s">
        <v>44</v>
      </c>
      <c r="F34" s="24" t="s">
        <v>58</v>
      </c>
      <c r="G34" s="24" t="s">
        <v>68</v>
      </c>
      <c r="H34" s="32" t="s">
        <v>94</v>
      </c>
    </row>
    <row r="35" spans="1:8" x14ac:dyDescent="0.25">
      <c r="A35" s="24">
        <v>9000004</v>
      </c>
      <c r="B35" s="24">
        <v>1234600</v>
      </c>
      <c r="C35" s="25">
        <v>44791.508761574078</v>
      </c>
      <c r="D35" s="31" t="s">
        <v>40</v>
      </c>
      <c r="E35" s="24" t="s">
        <v>44</v>
      </c>
      <c r="F35" s="24" t="s">
        <v>52</v>
      </c>
      <c r="G35" s="24" t="s">
        <v>74</v>
      </c>
      <c r="H35" s="32" t="s">
        <v>74</v>
      </c>
    </row>
    <row r="36" spans="1:8" x14ac:dyDescent="0.25">
      <c r="A36" s="24">
        <v>9000048</v>
      </c>
      <c r="B36" s="24">
        <v>1234555</v>
      </c>
      <c r="C36" s="25">
        <v>44787.618530092594</v>
      </c>
      <c r="D36" s="31" t="s">
        <v>38</v>
      </c>
      <c r="E36" s="24" t="s">
        <v>46</v>
      </c>
      <c r="F36" s="24" t="s">
        <v>54</v>
      </c>
      <c r="G36" s="24" t="s">
        <v>66</v>
      </c>
      <c r="H36" s="32" t="s">
        <v>98</v>
      </c>
    </row>
    <row r="37" spans="1:8" x14ac:dyDescent="0.25">
      <c r="A37" s="24">
        <v>9000090</v>
      </c>
      <c r="B37" s="24">
        <v>1234528</v>
      </c>
      <c r="C37" s="25">
        <v>44789.507407407407</v>
      </c>
      <c r="D37" s="31" t="s">
        <v>40</v>
      </c>
      <c r="E37" s="24" t="s">
        <v>44</v>
      </c>
      <c r="F37" s="24" t="s">
        <v>52</v>
      </c>
      <c r="G37" s="24" t="s">
        <v>64</v>
      </c>
      <c r="H37" s="32" t="s">
        <v>85</v>
      </c>
    </row>
    <row r="38" spans="1:8" x14ac:dyDescent="0.25">
      <c r="A38" s="24">
        <v>9000027</v>
      </c>
      <c r="B38" s="24">
        <v>1234631</v>
      </c>
      <c r="C38" s="25">
        <v>44794.684918981482</v>
      </c>
      <c r="D38" s="31" t="s">
        <v>38</v>
      </c>
      <c r="E38" s="24" t="s">
        <v>46</v>
      </c>
      <c r="F38" s="24" t="s">
        <v>56</v>
      </c>
      <c r="G38" s="24" t="s">
        <v>72</v>
      </c>
      <c r="H38" s="32" t="s">
        <v>72</v>
      </c>
    </row>
    <row r="39" spans="1:8" x14ac:dyDescent="0.25">
      <c r="A39" s="24">
        <v>9000038</v>
      </c>
      <c r="B39" s="24">
        <v>1234610</v>
      </c>
      <c r="C39" s="25">
        <v>44792.608344907407</v>
      </c>
      <c r="D39" s="31" t="s">
        <v>40</v>
      </c>
      <c r="E39" s="24" t="s">
        <v>46</v>
      </c>
      <c r="F39" s="24" t="s">
        <v>56</v>
      </c>
      <c r="G39" s="24" t="s">
        <v>68</v>
      </c>
      <c r="H39" s="32" t="s">
        <v>94</v>
      </c>
    </row>
    <row r="40" spans="1:8" x14ac:dyDescent="0.25">
      <c r="A40" s="24">
        <v>9000071</v>
      </c>
      <c r="B40" s="24">
        <v>1234552</v>
      </c>
      <c r="C40" s="25">
        <v>44786.869930555556</v>
      </c>
      <c r="D40" s="31" t="s">
        <v>38</v>
      </c>
      <c r="E40" s="24" t="s">
        <v>44</v>
      </c>
      <c r="F40" s="24" t="s">
        <v>52</v>
      </c>
      <c r="G40" s="24" t="s">
        <v>62</v>
      </c>
      <c r="H40" s="32" t="s">
        <v>83</v>
      </c>
    </row>
    <row r="41" spans="1:8" x14ac:dyDescent="0.25">
      <c r="A41" s="24">
        <v>9000032</v>
      </c>
      <c r="B41" s="24">
        <v>1234556</v>
      </c>
      <c r="C41" s="25">
        <v>44794.652824074074</v>
      </c>
      <c r="D41" s="31" t="s">
        <v>38</v>
      </c>
      <c r="E41" s="24" t="s">
        <v>44</v>
      </c>
      <c r="F41" s="24" t="s">
        <v>52</v>
      </c>
      <c r="G41" s="24" t="s">
        <v>68</v>
      </c>
      <c r="H41" s="32" t="s">
        <v>94</v>
      </c>
    </row>
    <row r="42" spans="1:8" x14ac:dyDescent="0.25">
      <c r="A42" s="24">
        <v>9000022</v>
      </c>
      <c r="B42" s="24">
        <v>1234637</v>
      </c>
      <c r="C42" s="25">
        <v>44795.418923611112</v>
      </c>
      <c r="D42" s="31" t="s">
        <v>38</v>
      </c>
      <c r="E42" s="24" t="s">
        <v>44</v>
      </c>
      <c r="F42" s="24" t="s">
        <v>58</v>
      </c>
      <c r="G42" s="24" t="s">
        <v>70</v>
      </c>
      <c r="H42" s="32" t="s">
        <v>81</v>
      </c>
    </row>
    <row r="43" spans="1:8" x14ac:dyDescent="0.25">
      <c r="A43" s="24">
        <v>9000088</v>
      </c>
      <c r="B43" s="24">
        <v>1234549</v>
      </c>
      <c r="C43" s="25">
        <v>44786.817997685182</v>
      </c>
      <c r="D43" s="31" t="s">
        <v>40</v>
      </c>
      <c r="E43" s="24" t="s">
        <v>44</v>
      </c>
      <c r="F43" s="24" t="s">
        <v>52</v>
      </c>
      <c r="G43" s="24" t="s">
        <v>64</v>
      </c>
      <c r="H43" s="32" t="s">
        <v>83</v>
      </c>
    </row>
    <row r="44" spans="1:8" x14ac:dyDescent="0.25">
      <c r="A44" s="24">
        <v>9000074</v>
      </c>
      <c r="B44" s="24">
        <v>1234621</v>
      </c>
      <c r="C44" s="25">
        <v>44793.746203703704</v>
      </c>
      <c r="D44" s="31" t="s">
        <v>38</v>
      </c>
      <c r="E44" s="24" t="s">
        <v>44</v>
      </c>
      <c r="F44" s="24" t="s">
        <v>52</v>
      </c>
      <c r="G44" s="24" t="s">
        <v>62</v>
      </c>
      <c r="H44" s="32" t="s">
        <v>83</v>
      </c>
    </row>
    <row r="45" spans="1:8" x14ac:dyDescent="0.25">
      <c r="A45" s="24">
        <v>9000045</v>
      </c>
      <c r="B45" s="24">
        <v>1234502</v>
      </c>
      <c r="C45" s="25">
        <v>44783.31077546296</v>
      </c>
      <c r="D45" s="31" t="s">
        <v>40</v>
      </c>
      <c r="E45" s="24" t="s">
        <v>44</v>
      </c>
      <c r="F45" s="24" t="s">
        <v>58</v>
      </c>
      <c r="G45" s="24" t="s">
        <v>68</v>
      </c>
      <c r="H45" s="32" t="s">
        <v>94</v>
      </c>
    </row>
    <row r="46" spans="1:8" x14ac:dyDescent="0.25">
      <c r="A46" s="24">
        <v>9000001</v>
      </c>
      <c r="B46" s="24">
        <v>1234545</v>
      </c>
      <c r="C46" s="25">
        <v>44786.454687500001</v>
      </c>
      <c r="D46" s="31" t="s">
        <v>38</v>
      </c>
      <c r="E46" s="24" t="s">
        <v>46</v>
      </c>
      <c r="F46" s="24" t="s">
        <v>56</v>
      </c>
      <c r="G46" s="24" t="s">
        <v>74</v>
      </c>
      <c r="H46" s="32" t="s">
        <v>98</v>
      </c>
    </row>
    <row r="47" spans="1:8" x14ac:dyDescent="0.25">
      <c r="A47" s="24">
        <v>9000012</v>
      </c>
      <c r="B47" s="24">
        <v>1234572</v>
      </c>
      <c r="C47" s="25">
        <v>44788.806458333333</v>
      </c>
      <c r="D47" s="31" t="s">
        <v>40</v>
      </c>
      <c r="E47" s="24" t="s">
        <v>44</v>
      </c>
      <c r="F47" s="24" t="s">
        <v>50</v>
      </c>
      <c r="G47" s="24" t="s">
        <v>70</v>
      </c>
      <c r="H47" s="32" t="s">
        <v>89</v>
      </c>
    </row>
    <row r="48" spans="1:8" x14ac:dyDescent="0.25">
      <c r="A48" s="24">
        <v>9000086</v>
      </c>
      <c r="B48" s="24">
        <v>1234577</v>
      </c>
      <c r="C48" s="25">
        <v>44789.53979166667</v>
      </c>
      <c r="D48" s="31" t="s">
        <v>40</v>
      </c>
      <c r="E48" s="24" t="s">
        <v>44</v>
      </c>
      <c r="F48" s="24" t="s">
        <v>52</v>
      </c>
      <c r="G48" s="24" t="s">
        <v>64</v>
      </c>
      <c r="H48" s="32" t="s">
        <v>83</v>
      </c>
    </row>
    <row r="49" spans="1:8" x14ac:dyDescent="0.25">
      <c r="A49" s="24">
        <v>9000014</v>
      </c>
      <c r="B49" s="24">
        <v>1234594</v>
      </c>
      <c r="C49" s="25">
        <v>44790.678356481483</v>
      </c>
      <c r="D49" s="31" t="s">
        <v>40</v>
      </c>
      <c r="E49" s="24" t="s">
        <v>44</v>
      </c>
      <c r="F49" s="24" t="s">
        <v>50</v>
      </c>
      <c r="G49" s="24" t="s">
        <v>70</v>
      </c>
      <c r="H49" s="32" t="s">
        <v>89</v>
      </c>
    </row>
    <row r="50" spans="1:8" x14ac:dyDescent="0.25">
      <c r="A50" s="24">
        <v>9000071</v>
      </c>
      <c r="B50" s="24">
        <v>1234582</v>
      </c>
      <c r="C50" s="25">
        <v>44789.845011574071</v>
      </c>
      <c r="D50" s="31" t="s">
        <v>40</v>
      </c>
      <c r="E50" s="24" t="s">
        <v>44</v>
      </c>
      <c r="F50" s="24" t="s">
        <v>52</v>
      </c>
      <c r="G50" s="24" t="s">
        <v>62</v>
      </c>
      <c r="H50" s="32" t="s">
        <v>83</v>
      </c>
    </row>
    <row r="51" spans="1:8" x14ac:dyDescent="0.25">
      <c r="A51" s="24">
        <v>9000013</v>
      </c>
      <c r="B51" s="24">
        <v>1234579</v>
      </c>
      <c r="C51" s="25">
        <v>44789.603437500002</v>
      </c>
      <c r="D51" s="31" t="s">
        <v>40</v>
      </c>
      <c r="E51" s="24" t="s">
        <v>44</v>
      </c>
      <c r="F51" s="24" t="s">
        <v>50</v>
      </c>
      <c r="G51" s="24" t="s">
        <v>70</v>
      </c>
      <c r="H51" s="32" t="s">
        <v>89</v>
      </c>
    </row>
    <row r="52" spans="1:8" x14ac:dyDescent="0.25">
      <c r="A52" s="24">
        <v>9000033</v>
      </c>
      <c r="B52" s="24">
        <v>1234533</v>
      </c>
      <c r="C52" s="25">
        <v>44785.587222222224</v>
      </c>
      <c r="D52" s="31" t="s">
        <v>40</v>
      </c>
      <c r="E52" s="24" t="s">
        <v>46</v>
      </c>
      <c r="F52" s="24" t="s">
        <v>56</v>
      </c>
      <c r="G52" s="24" t="s">
        <v>68</v>
      </c>
      <c r="H52" s="32" t="s">
        <v>94</v>
      </c>
    </row>
    <row r="53" spans="1:8" x14ac:dyDescent="0.25">
      <c r="A53" s="24">
        <v>9000036</v>
      </c>
      <c r="B53" s="24">
        <v>1234602</v>
      </c>
      <c r="C53" s="25">
        <v>44791.521620370368</v>
      </c>
      <c r="D53" s="31" t="s">
        <v>40</v>
      </c>
      <c r="E53" s="24" t="s">
        <v>46</v>
      </c>
      <c r="F53" s="24" t="s">
        <v>56</v>
      </c>
      <c r="G53" s="24" t="s">
        <v>68</v>
      </c>
      <c r="H53" s="32" t="s">
        <v>94</v>
      </c>
    </row>
    <row r="54" spans="1:8" x14ac:dyDescent="0.25">
      <c r="A54" s="24">
        <v>9000006</v>
      </c>
      <c r="B54" s="24">
        <v>1234515</v>
      </c>
      <c r="C54" s="25">
        <v>44783.68277777778</v>
      </c>
      <c r="D54" s="31" t="s">
        <v>38</v>
      </c>
      <c r="E54" s="24" t="s">
        <v>44</v>
      </c>
      <c r="F54" s="24" t="s">
        <v>56</v>
      </c>
      <c r="G54" s="24" t="s">
        <v>70</v>
      </c>
      <c r="H54" s="32" t="s">
        <v>81</v>
      </c>
    </row>
    <row r="55" spans="1:8" x14ac:dyDescent="0.25">
      <c r="A55" s="24">
        <v>9000030</v>
      </c>
      <c r="B55" s="24">
        <v>1234561</v>
      </c>
      <c r="C55" s="25">
        <v>44788.318055555559</v>
      </c>
      <c r="D55" s="31" t="s">
        <v>40</v>
      </c>
      <c r="E55" s="24" t="s">
        <v>44</v>
      </c>
      <c r="F55" s="24" t="s">
        <v>52</v>
      </c>
      <c r="G55" s="24" t="s">
        <v>72</v>
      </c>
      <c r="H55" s="32" t="s">
        <v>87</v>
      </c>
    </row>
    <row r="56" spans="1:8" x14ac:dyDescent="0.25">
      <c r="A56" s="24">
        <v>9000058</v>
      </c>
      <c r="B56" s="24">
        <v>1234587</v>
      </c>
      <c r="C56" s="25">
        <v>44790.419930555552</v>
      </c>
      <c r="D56" s="31" t="s">
        <v>40</v>
      </c>
      <c r="E56" s="24" t="s">
        <v>44</v>
      </c>
      <c r="F56" s="24" t="s">
        <v>54</v>
      </c>
      <c r="G56" s="24" t="s">
        <v>66</v>
      </c>
      <c r="H56" s="32" t="s">
        <v>96</v>
      </c>
    </row>
    <row r="57" spans="1:8" x14ac:dyDescent="0.25">
      <c r="A57" s="24">
        <v>9000092</v>
      </c>
      <c r="B57" s="24">
        <v>1234567</v>
      </c>
      <c r="C57" s="25">
        <v>44786.723634259259</v>
      </c>
      <c r="D57" s="31" t="s">
        <v>38</v>
      </c>
      <c r="E57" s="24" t="s">
        <v>44</v>
      </c>
      <c r="F57" s="24" t="s">
        <v>52</v>
      </c>
      <c r="G57" s="24" t="s">
        <v>64</v>
      </c>
      <c r="H57" s="32" t="s">
        <v>98</v>
      </c>
    </row>
    <row r="58" spans="1:8" x14ac:dyDescent="0.25">
      <c r="A58" s="24">
        <v>9000079</v>
      </c>
      <c r="B58" s="24">
        <v>1234606</v>
      </c>
      <c r="C58" s="25">
        <v>44791.812060185184</v>
      </c>
      <c r="D58" s="31" t="s">
        <v>38</v>
      </c>
      <c r="E58" s="24" t="s">
        <v>44</v>
      </c>
      <c r="F58" s="24" t="s">
        <v>52</v>
      </c>
      <c r="G58" s="24" t="s">
        <v>62</v>
      </c>
      <c r="H58" s="32" t="s">
        <v>83</v>
      </c>
    </row>
    <row r="59" spans="1:8" x14ac:dyDescent="0.25">
      <c r="A59" s="24">
        <v>9000080</v>
      </c>
      <c r="B59" s="24">
        <v>1234576</v>
      </c>
      <c r="C59" s="25">
        <v>44789.302337962959</v>
      </c>
      <c r="D59" s="31" t="s">
        <v>38</v>
      </c>
      <c r="E59" s="24" t="s">
        <v>44</v>
      </c>
      <c r="F59" s="24" t="s">
        <v>52</v>
      </c>
      <c r="G59" s="24" t="s">
        <v>64</v>
      </c>
      <c r="H59" s="32" t="s">
        <v>83</v>
      </c>
    </row>
    <row r="60" spans="1:8" x14ac:dyDescent="0.25">
      <c r="A60" s="24">
        <v>9000089</v>
      </c>
      <c r="B60" s="24">
        <v>1234560</v>
      </c>
      <c r="C60" s="25">
        <v>44788.301435185182</v>
      </c>
      <c r="D60" s="31" t="s">
        <v>40</v>
      </c>
      <c r="E60" s="24" t="s">
        <v>44</v>
      </c>
      <c r="F60" s="24" t="s">
        <v>52</v>
      </c>
      <c r="G60" s="24" t="s">
        <v>64</v>
      </c>
      <c r="H60" s="32" t="s">
        <v>83</v>
      </c>
    </row>
    <row r="61" spans="1:8" x14ac:dyDescent="0.25">
      <c r="A61" s="24">
        <v>9000012</v>
      </c>
      <c r="B61" s="24">
        <v>1234571</v>
      </c>
      <c r="C61" s="25">
        <v>44788.788263888891</v>
      </c>
      <c r="D61" s="31" t="s">
        <v>38</v>
      </c>
      <c r="E61" s="24" t="s">
        <v>44</v>
      </c>
      <c r="F61" s="24" t="s">
        <v>56</v>
      </c>
      <c r="G61" s="24" t="s">
        <v>70</v>
      </c>
      <c r="H61" s="32" t="s">
        <v>81</v>
      </c>
    </row>
    <row r="62" spans="1:8" x14ac:dyDescent="0.25">
      <c r="A62" s="24">
        <v>9000015</v>
      </c>
      <c r="B62" s="24">
        <v>1234597</v>
      </c>
      <c r="C62" s="25">
        <v>44790.794675925928</v>
      </c>
      <c r="D62" s="31" t="s">
        <v>38</v>
      </c>
      <c r="E62" s="24" t="s">
        <v>44</v>
      </c>
      <c r="F62" s="24" t="s">
        <v>56</v>
      </c>
      <c r="G62" s="24" t="s">
        <v>70</v>
      </c>
      <c r="H62" s="32" t="s">
        <v>81</v>
      </c>
    </row>
    <row r="63" spans="1:8" x14ac:dyDescent="0.25">
      <c r="A63" s="24">
        <v>9000053</v>
      </c>
      <c r="B63" s="24">
        <v>1234629</v>
      </c>
      <c r="C63" s="25">
        <v>44794.578136574077</v>
      </c>
      <c r="D63" s="31" t="s">
        <v>38</v>
      </c>
      <c r="E63" s="24" t="s">
        <v>46</v>
      </c>
      <c r="F63" s="24" t="s">
        <v>56</v>
      </c>
      <c r="G63" s="24" t="s">
        <v>66</v>
      </c>
      <c r="H63" s="32" t="s">
        <v>96</v>
      </c>
    </row>
    <row r="64" spans="1:8" x14ac:dyDescent="0.25">
      <c r="A64" s="24">
        <v>9000013</v>
      </c>
      <c r="B64" s="24">
        <v>1234578</v>
      </c>
      <c r="C64" s="25">
        <v>44789.592280092591</v>
      </c>
      <c r="D64" s="31" t="s">
        <v>38</v>
      </c>
      <c r="E64" s="24" t="s">
        <v>44</v>
      </c>
      <c r="F64" s="24" t="s">
        <v>56</v>
      </c>
      <c r="G64" s="24" t="s">
        <v>70</v>
      </c>
      <c r="H64" s="32" t="s">
        <v>81</v>
      </c>
    </row>
    <row r="65" spans="1:8" x14ac:dyDescent="0.25">
      <c r="A65" s="24">
        <v>9000024</v>
      </c>
      <c r="B65" s="24">
        <v>1234628</v>
      </c>
      <c r="C65" s="25">
        <v>44794.343831018516</v>
      </c>
      <c r="D65" s="31" t="s">
        <v>40</v>
      </c>
      <c r="E65" s="24" t="s">
        <v>44</v>
      </c>
      <c r="F65" s="24" t="s">
        <v>52</v>
      </c>
      <c r="G65" s="24" t="s">
        <v>70</v>
      </c>
      <c r="H65" s="32" t="s">
        <v>87</v>
      </c>
    </row>
    <row r="66" spans="1:8" x14ac:dyDescent="0.25">
      <c r="A66" s="24">
        <v>9000020</v>
      </c>
      <c r="B66" s="24">
        <v>1234641</v>
      </c>
      <c r="C66" s="25">
        <v>44795.73914351852</v>
      </c>
      <c r="D66" s="31" t="s">
        <v>38</v>
      </c>
      <c r="E66" s="24" t="s">
        <v>44</v>
      </c>
      <c r="F66" s="24" t="s">
        <v>58</v>
      </c>
      <c r="G66" s="24" t="s">
        <v>70</v>
      </c>
      <c r="H66" s="32" t="s">
        <v>81</v>
      </c>
    </row>
    <row r="67" spans="1:8" x14ac:dyDescent="0.25">
      <c r="A67" s="24">
        <v>9000072</v>
      </c>
      <c r="B67" s="24">
        <v>1234535</v>
      </c>
      <c r="C67" s="25">
        <v>44785.612488425926</v>
      </c>
      <c r="D67" s="31" t="s">
        <v>38</v>
      </c>
      <c r="E67" s="24" t="s">
        <v>44</v>
      </c>
      <c r="F67" s="24" t="s">
        <v>52</v>
      </c>
      <c r="G67" s="24" t="s">
        <v>62</v>
      </c>
      <c r="H67" s="32" t="s">
        <v>83</v>
      </c>
    </row>
    <row r="68" spans="1:8" x14ac:dyDescent="0.25">
      <c r="A68" s="24">
        <v>9000049</v>
      </c>
      <c r="B68" s="24">
        <v>1234588</v>
      </c>
      <c r="C68" s="25">
        <v>44790.422800925924</v>
      </c>
      <c r="D68" s="31" t="s">
        <v>40</v>
      </c>
      <c r="E68" s="24" t="s">
        <v>46</v>
      </c>
      <c r="F68" s="24" t="s">
        <v>52</v>
      </c>
      <c r="G68" s="24" t="s">
        <v>66</v>
      </c>
      <c r="H68" s="32" t="s">
        <v>96</v>
      </c>
    </row>
    <row r="69" spans="1:8" x14ac:dyDescent="0.25">
      <c r="A69" s="24">
        <v>9000075</v>
      </c>
      <c r="B69" s="24">
        <v>1234544</v>
      </c>
      <c r="C69" s="25">
        <v>44786.366249999999</v>
      </c>
      <c r="D69" s="31" t="s">
        <v>38</v>
      </c>
      <c r="E69" s="24" t="s">
        <v>44</v>
      </c>
      <c r="F69" s="24" t="s">
        <v>52</v>
      </c>
      <c r="G69" s="24" t="s">
        <v>62</v>
      </c>
      <c r="H69" s="32" t="s">
        <v>83</v>
      </c>
    </row>
    <row r="70" spans="1:8" x14ac:dyDescent="0.25">
      <c r="A70" s="24">
        <v>9000051</v>
      </c>
      <c r="B70" s="24">
        <v>1234619</v>
      </c>
      <c r="C70" s="25">
        <v>44793.686759259261</v>
      </c>
      <c r="D70" s="31" t="s">
        <v>40</v>
      </c>
      <c r="E70" s="24" t="s">
        <v>46</v>
      </c>
      <c r="F70" s="24" t="s">
        <v>54</v>
      </c>
      <c r="G70" s="24" t="s">
        <v>66</v>
      </c>
      <c r="H70" s="32" t="s">
        <v>96</v>
      </c>
    </row>
    <row r="71" spans="1:8" x14ac:dyDescent="0.25">
      <c r="A71" s="24">
        <v>9000007</v>
      </c>
      <c r="B71" s="24">
        <v>1234511</v>
      </c>
      <c r="C71" s="25">
        <v>44783.56689814815</v>
      </c>
      <c r="D71" s="31" t="s">
        <v>38</v>
      </c>
      <c r="E71" s="24" t="s">
        <v>44</v>
      </c>
      <c r="F71" s="24" t="s">
        <v>56</v>
      </c>
      <c r="G71" s="24" t="s">
        <v>70</v>
      </c>
      <c r="H71" s="32" t="s">
        <v>81</v>
      </c>
    </row>
    <row r="72" spans="1:8" x14ac:dyDescent="0.25">
      <c r="A72" s="24">
        <v>9000062</v>
      </c>
      <c r="B72" s="24">
        <v>1234640</v>
      </c>
      <c r="C72" s="25">
        <v>44795.604143518518</v>
      </c>
      <c r="D72" s="31" t="s">
        <v>38</v>
      </c>
      <c r="E72" s="24" t="s">
        <v>46</v>
      </c>
      <c r="F72" s="24" t="s">
        <v>52</v>
      </c>
      <c r="G72" s="24" t="s">
        <v>76</v>
      </c>
      <c r="H72" s="32" t="s">
        <v>91</v>
      </c>
    </row>
    <row r="73" spans="1:8" x14ac:dyDescent="0.25">
      <c r="A73" s="24">
        <v>9000008</v>
      </c>
      <c r="B73" s="24">
        <v>1234529</v>
      </c>
      <c r="C73" s="25">
        <v>44784.589421296296</v>
      </c>
      <c r="D73" s="31" t="s">
        <v>40</v>
      </c>
      <c r="E73" s="24" t="s">
        <v>44</v>
      </c>
      <c r="F73" s="24" t="s">
        <v>50</v>
      </c>
      <c r="G73" s="24" t="s">
        <v>70</v>
      </c>
      <c r="H73" s="32" t="s">
        <v>87</v>
      </c>
    </row>
    <row r="74" spans="1:8" x14ac:dyDescent="0.25">
      <c r="A74" s="24">
        <v>9000085</v>
      </c>
      <c r="B74" s="24">
        <v>1234510</v>
      </c>
      <c r="C74" s="25">
        <v>44783.547349537039</v>
      </c>
      <c r="D74" s="31" t="s">
        <v>40</v>
      </c>
      <c r="E74" s="24" t="s">
        <v>44</v>
      </c>
      <c r="F74" s="24" t="s">
        <v>52</v>
      </c>
      <c r="G74" s="24" t="s">
        <v>64</v>
      </c>
      <c r="H74" s="32" t="s">
        <v>83</v>
      </c>
    </row>
    <row r="75" spans="1:8" x14ac:dyDescent="0.25">
      <c r="A75" s="24">
        <v>9000077</v>
      </c>
      <c r="B75" s="24">
        <v>1234548</v>
      </c>
      <c r="C75" s="25">
        <v>44786.737118055556</v>
      </c>
      <c r="D75" s="31" t="s">
        <v>38</v>
      </c>
      <c r="E75" s="24" t="s">
        <v>44</v>
      </c>
      <c r="F75" s="24" t="s">
        <v>52</v>
      </c>
      <c r="G75" s="24" t="s">
        <v>62</v>
      </c>
      <c r="H75" s="32" t="s">
        <v>83</v>
      </c>
    </row>
    <row r="76" spans="1:8" x14ac:dyDescent="0.25">
      <c r="A76" s="24">
        <v>9000028</v>
      </c>
      <c r="B76" s="24">
        <v>1234617</v>
      </c>
      <c r="C76" s="25">
        <v>44793.482939814814</v>
      </c>
      <c r="D76" s="31" t="s">
        <v>40</v>
      </c>
      <c r="E76" s="24" t="s">
        <v>44</v>
      </c>
      <c r="F76" s="24" t="s">
        <v>58</v>
      </c>
      <c r="G76" s="24" t="s">
        <v>72</v>
      </c>
      <c r="H76" s="32" t="s">
        <v>89</v>
      </c>
    </row>
    <row r="77" spans="1:8" x14ac:dyDescent="0.25">
      <c r="A77" s="24">
        <v>9000011</v>
      </c>
      <c r="B77" s="24">
        <v>1234565</v>
      </c>
      <c r="C77" s="25">
        <v>44788.352638888886</v>
      </c>
      <c r="D77" s="31" t="s">
        <v>38</v>
      </c>
      <c r="E77" s="24" t="s">
        <v>44</v>
      </c>
      <c r="F77" s="24" t="s">
        <v>56</v>
      </c>
      <c r="G77" s="24" t="s">
        <v>70</v>
      </c>
      <c r="H77" s="32" t="s">
        <v>81</v>
      </c>
    </row>
    <row r="78" spans="1:8" x14ac:dyDescent="0.25">
      <c r="A78" s="24">
        <v>9000019</v>
      </c>
      <c r="B78" s="24">
        <v>1234613</v>
      </c>
      <c r="C78" s="25">
        <v>44792.891597222224</v>
      </c>
      <c r="D78" s="31" t="s">
        <v>40</v>
      </c>
      <c r="E78" s="24" t="s">
        <v>44</v>
      </c>
      <c r="F78" s="24" t="s">
        <v>50</v>
      </c>
      <c r="G78" s="24" t="s">
        <v>70</v>
      </c>
      <c r="H78" s="32" t="s">
        <v>89</v>
      </c>
    </row>
    <row r="79" spans="1:8" x14ac:dyDescent="0.25">
      <c r="A79" s="24">
        <v>9000092</v>
      </c>
      <c r="B79" s="24">
        <v>1234518</v>
      </c>
      <c r="C79" s="25">
        <v>44790.649282407408</v>
      </c>
      <c r="D79" s="31" t="s">
        <v>40</v>
      </c>
      <c r="E79" s="24" t="s">
        <v>44</v>
      </c>
      <c r="F79" s="24" t="s">
        <v>52</v>
      </c>
      <c r="G79" s="24" t="s">
        <v>64</v>
      </c>
      <c r="H79" s="32" t="s">
        <v>85</v>
      </c>
    </row>
    <row r="80" spans="1:8" x14ac:dyDescent="0.25">
      <c r="A80" s="24">
        <v>9000060</v>
      </c>
      <c r="B80" s="24">
        <v>1234525</v>
      </c>
      <c r="C80" s="25">
        <v>44784.503333333334</v>
      </c>
      <c r="D80" s="31" t="s">
        <v>38</v>
      </c>
      <c r="E80" s="24" t="s">
        <v>44</v>
      </c>
      <c r="F80" s="24" t="s">
        <v>52</v>
      </c>
      <c r="G80" s="24" t="s">
        <v>66</v>
      </c>
      <c r="H80" s="32" t="s">
        <v>96</v>
      </c>
    </row>
    <row r="81" spans="1:8" x14ac:dyDescent="0.25">
      <c r="A81" s="24">
        <v>9000094</v>
      </c>
      <c r="B81" s="24">
        <v>1234568</v>
      </c>
      <c r="C81" s="25">
        <v>44788.548761574071</v>
      </c>
      <c r="D81" s="31" t="s">
        <v>40</v>
      </c>
      <c r="E81" s="24" t="s">
        <v>44</v>
      </c>
      <c r="F81" s="24" t="s">
        <v>52</v>
      </c>
      <c r="G81" s="24" t="s">
        <v>64</v>
      </c>
      <c r="H81" s="32" t="s">
        <v>85</v>
      </c>
    </row>
    <row r="82" spans="1:8" x14ac:dyDescent="0.25">
      <c r="A82" s="24">
        <v>9000046</v>
      </c>
      <c r="B82" s="24">
        <v>1234595</v>
      </c>
      <c r="C82" s="25">
        <v>44790.720324074071</v>
      </c>
      <c r="D82" s="31" t="s">
        <v>40</v>
      </c>
      <c r="E82" s="24" t="s">
        <v>44</v>
      </c>
      <c r="F82" s="24" t="s">
        <v>58</v>
      </c>
      <c r="G82" s="24" t="s">
        <v>68</v>
      </c>
      <c r="H82" s="32" t="s">
        <v>94</v>
      </c>
    </row>
    <row r="83" spans="1:8" x14ac:dyDescent="0.25">
      <c r="A83" s="24">
        <v>9000081</v>
      </c>
      <c r="B83" s="24">
        <v>1234513</v>
      </c>
      <c r="C83" s="25">
        <v>44783.625127314815</v>
      </c>
      <c r="D83" s="31" t="s">
        <v>40</v>
      </c>
      <c r="E83" s="24" t="s">
        <v>44</v>
      </c>
      <c r="F83" s="24" t="s">
        <v>52</v>
      </c>
      <c r="G83" s="24" t="s">
        <v>64</v>
      </c>
      <c r="H83" s="32" t="s">
        <v>83</v>
      </c>
    </row>
    <row r="84" spans="1:8" x14ac:dyDescent="0.25">
      <c r="A84" s="24">
        <v>9000043</v>
      </c>
      <c r="B84" s="24">
        <v>1234620</v>
      </c>
      <c r="C84" s="25">
        <v>44793.692094907405</v>
      </c>
      <c r="D84" s="31" t="s">
        <v>38</v>
      </c>
      <c r="E84" s="24" t="s">
        <v>46</v>
      </c>
      <c r="F84" s="24" t="s">
        <v>56</v>
      </c>
      <c r="G84" s="24" t="s">
        <v>68</v>
      </c>
      <c r="H84" s="32" t="s">
        <v>94</v>
      </c>
    </row>
    <row r="85" spans="1:8" x14ac:dyDescent="0.25">
      <c r="A85" s="24">
        <v>9000031</v>
      </c>
      <c r="B85" s="24">
        <v>1234636</v>
      </c>
      <c r="C85" s="25">
        <v>44795.394155092596</v>
      </c>
      <c r="D85" s="31" t="s">
        <v>38</v>
      </c>
      <c r="E85" s="24" t="s">
        <v>44</v>
      </c>
      <c r="F85" s="24" t="s">
        <v>52</v>
      </c>
      <c r="G85" s="24" t="s">
        <v>68</v>
      </c>
      <c r="H85" s="32" t="s">
        <v>94</v>
      </c>
    </row>
    <row r="86" spans="1:8" x14ac:dyDescent="0.25">
      <c r="A86" s="24">
        <v>9000080</v>
      </c>
      <c r="B86" s="24">
        <v>1234501</v>
      </c>
      <c r="C86" s="25">
        <v>44783.30263888889</v>
      </c>
      <c r="D86" s="31" t="s">
        <v>40</v>
      </c>
      <c r="E86" s="24" t="s">
        <v>44</v>
      </c>
      <c r="F86" s="24" t="s">
        <v>52</v>
      </c>
      <c r="G86" s="24" t="s">
        <v>64</v>
      </c>
      <c r="H86" s="32" t="s">
        <v>83</v>
      </c>
    </row>
    <row r="87" spans="1:8" x14ac:dyDescent="0.25">
      <c r="A87" s="24">
        <v>9000086</v>
      </c>
      <c r="B87" s="24">
        <v>1234609</v>
      </c>
      <c r="C87" s="25">
        <v>44792.59814814815</v>
      </c>
      <c r="D87" s="31" t="s">
        <v>40</v>
      </c>
      <c r="E87" s="24" t="s">
        <v>44</v>
      </c>
      <c r="F87" s="24" t="s">
        <v>52</v>
      </c>
      <c r="G87" s="24" t="s">
        <v>64</v>
      </c>
      <c r="H87" s="32" t="s">
        <v>83</v>
      </c>
    </row>
    <row r="88" spans="1:8" x14ac:dyDescent="0.25">
      <c r="A88" s="24">
        <v>9000042</v>
      </c>
      <c r="B88" s="24">
        <v>1234550</v>
      </c>
      <c r="C88" s="25">
        <v>44786.821435185186</v>
      </c>
      <c r="D88" s="31" t="s">
        <v>38</v>
      </c>
      <c r="E88" s="24" t="s">
        <v>44</v>
      </c>
      <c r="F88" s="24" t="s">
        <v>58</v>
      </c>
      <c r="G88" s="24" t="s">
        <v>68</v>
      </c>
      <c r="H88" s="32" t="s">
        <v>94</v>
      </c>
    </row>
    <row r="89" spans="1:8" x14ac:dyDescent="0.25">
      <c r="A89" s="24">
        <v>9000082</v>
      </c>
      <c r="B89" s="24">
        <v>1234591</v>
      </c>
      <c r="C89" s="25">
        <v>44790.471261574072</v>
      </c>
      <c r="D89" s="31" t="s">
        <v>38</v>
      </c>
      <c r="E89" s="24" t="s">
        <v>44</v>
      </c>
      <c r="F89" s="24" t="s">
        <v>52</v>
      </c>
      <c r="G89" s="24" t="s">
        <v>64</v>
      </c>
      <c r="H89" s="32" t="s">
        <v>83</v>
      </c>
    </row>
    <row r="90" spans="1:8" x14ac:dyDescent="0.25">
      <c r="A90" s="24">
        <v>9000069</v>
      </c>
      <c r="B90" s="24">
        <v>1234532</v>
      </c>
      <c r="C90" s="25">
        <v>44785.576493055552</v>
      </c>
      <c r="D90" s="31" t="s">
        <v>38</v>
      </c>
      <c r="E90" s="24" t="s">
        <v>46</v>
      </c>
      <c r="F90" s="24" t="s">
        <v>56</v>
      </c>
      <c r="G90" s="24" t="s">
        <v>66</v>
      </c>
      <c r="H90" s="32" t="s">
        <v>96</v>
      </c>
    </row>
    <row r="91" spans="1:8" x14ac:dyDescent="0.25">
      <c r="A91" s="24">
        <v>9000003</v>
      </c>
      <c r="B91" s="24">
        <v>1234507</v>
      </c>
      <c r="C91" s="25">
        <v>44783.498981481483</v>
      </c>
      <c r="D91" s="31" t="s">
        <v>40</v>
      </c>
      <c r="E91" s="24" t="s">
        <v>46</v>
      </c>
      <c r="F91" s="24" t="s">
        <v>54</v>
      </c>
      <c r="G91" s="24" t="s">
        <v>74</v>
      </c>
      <c r="H91" s="32" t="s">
        <v>85</v>
      </c>
    </row>
    <row r="92" spans="1:8" x14ac:dyDescent="0.25">
      <c r="A92" s="24">
        <v>9000059</v>
      </c>
      <c r="B92" s="24">
        <v>1234573</v>
      </c>
      <c r="C92" s="25">
        <v>44788.813657407409</v>
      </c>
      <c r="D92" s="31" t="s">
        <v>38</v>
      </c>
      <c r="E92" s="24" t="s">
        <v>44</v>
      </c>
      <c r="F92" s="24" t="s">
        <v>54</v>
      </c>
      <c r="G92" s="24" t="s">
        <v>66</v>
      </c>
      <c r="H92" s="32" t="s">
        <v>96</v>
      </c>
    </row>
    <row r="93" spans="1:8" x14ac:dyDescent="0.25">
      <c r="A93" s="24">
        <v>9000011</v>
      </c>
      <c r="B93" s="24">
        <v>1234566</v>
      </c>
      <c r="C93" s="25">
        <v>44788.367384259262</v>
      </c>
      <c r="D93" s="31" t="s">
        <v>40</v>
      </c>
      <c r="E93" s="24" t="s">
        <v>44</v>
      </c>
      <c r="F93" s="24" t="s">
        <v>50</v>
      </c>
      <c r="G93" s="24" t="s">
        <v>70</v>
      </c>
      <c r="H93" s="32" t="s">
        <v>89</v>
      </c>
    </row>
    <row r="94" spans="1:8" x14ac:dyDescent="0.25">
      <c r="A94" s="24">
        <v>9000034</v>
      </c>
      <c r="B94" s="24">
        <v>1234506</v>
      </c>
      <c r="C94" s="25">
        <v>44783.479351851849</v>
      </c>
      <c r="D94" s="31" t="s">
        <v>40</v>
      </c>
      <c r="E94" s="24" t="s">
        <v>46</v>
      </c>
      <c r="F94" s="24" t="s">
        <v>56</v>
      </c>
      <c r="G94" s="24" t="s">
        <v>68</v>
      </c>
      <c r="H94" s="32" t="s">
        <v>94</v>
      </c>
    </row>
    <row r="95" spans="1:8" x14ac:dyDescent="0.25">
      <c r="A95" s="24">
        <v>9000032</v>
      </c>
      <c r="B95" s="24">
        <v>1234537</v>
      </c>
      <c r="C95" s="25">
        <v>44793.658761574072</v>
      </c>
      <c r="D95" s="31" t="s">
        <v>38</v>
      </c>
      <c r="E95" s="24" t="s">
        <v>44</v>
      </c>
      <c r="F95" s="24" t="s">
        <v>58</v>
      </c>
      <c r="G95" s="24" t="s">
        <v>68</v>
      </c>
      <c r="H95" s="32" t="s">
        <v>98</v>
      </c>
    </row>
    <row r="96" spans="1:8" x14ac:dyDescent="0.25">
      <c r="A96" s="24">
        <v>9000005</v>
      </c>
      <c r="B96" s="24">
        <v>1234503</v>
      </c>
      <c r="C96" s="25">
        <v>44783.317835648151</v>
      </c>
      <c r="D96" s="31" t="s">
        <v>38</v>
      </c>
      <c r="E96" s="24" t="s">
        <v>44</v>
      </c>
      <c r="F96" s="24" t="s">
        <v>56</v>
      </c>
      <c r="G96" s="24" t="s">
        <v>70</v>
      </c>
      <c r="H96" s="32" t="s">
        <v>81</v>
      </c>
    </row>
    <row r="97" spans="1:8" x14ac:dyDescent="0.25">
      <c r="A97" s="24">
        <v>9000016</v>
      </c>
      <c r="B97" s="24">
        <v>1234589</v>
      </c>
      <c r="C97" s="25">
        <v>44790.441342592596</v>
      </c>
      <c r="D97" s="31" t="s">
        <v>38</v>
      </c>
      <c r="E97" s="24" t="s">
        <v>44</v>
      </c>
      <c r="F97" s="24" t="s">
        <v>56</v>
      </c>
      <c r="G97" s="24" t="s">
        <v>70</v>
      </c>
      <c r="H97" s="32" t="s">
        <v>81</v>
      </c>
    </row>
    <row r="98" spans="1:8" x14ac:dyDescent="0.25">
      <c r="A98" s="24">
        <v>9000037</v>
      </c>
      <c r="B98" s="24">
        <v>1234642</v>
      </c>
      <c r="C98" s="25">
        <v>44795.749837962961</v>
      </c>
      <c r="D98" s="31" t="s">
        <v>40</v>
      </c>
      <c r="E98" s="24" t="s">
        <v>46</v>
      </c>
      <c r="F98" s="24" t="s">
        <v>56</v>
      </c>
      <c r="G98" s="24" t="s">
        <v>68</v>
      </c>
      <c r="H98" s="32" t="s">
        <v>94</v>
      </c>
    </row>
    <row r="99" spans="1:8" x14ac:dyDescent="0.25">
      <c r="A99" s="24">
        <v>9000064</v>
      </c>
      <c r="B99" s="24">
        <v>1234520</v>
      </c>
      <c r="C99" s="25">
        <v>44783.79755787037</v>
      </c>
      <c r="D99" s="31" t="s">
        <v>38</v>
      </c>
      <c r="E99" s="24" t="s">
        <v>46</v>
      </c>
      <c r="F99" s="24" t="s">
        <v>52</v>
      </c>
      <c r="G99" s="24" t="s">
        <v>76</v>
      </c>
      <c r="H99" s="32" t="s">
        <v>91</v>
      </c>
    </row>
    <row r="100" spans="1:8" x14ac:dyDescent="0.25">
      <c r="A100" s="24">
        <v>9000078</v>
      </c>
      <c r="B100" s="24">
        <v>1234558</v>
      </c>
      <c r="C100" s="25">
        <v>44787.782812500001</v>
      </c>
      <c r="D100" s="31" t="s">
        <v>38</v>
      </c>
      <c r="E100" s="24" t="s">
        <v>44</v>
      </c>
      <c r="F100" s="24" t="s">
        <v>52</v>
      </c>
      <c r="G100" s="24" t="s">
        <v>74</v>
      </c>
      <c r="H100" s="32" t="s">
        <v>83</v>
      </c>
    </row>
    <row r="101" spans="1:8" x14ac:dyDescent="0.25">
      <c r="A101" s="24">
        <v>9000039</v>
      </c>
      <c r="B101" s="24">
        <v>1234514</v>
      </c>
      <c r="C101" s="25">
        <v>44783.646377314813</v>
      </c>
      <c r="D101" s="31" t="s">
        <v>40</v>
      </c>
      <c r="E101" s="24" t="s">
        <v>46</v>
      </c>
      <c r="F101" s="24" t="s">
        <v>56</v>
      </c>
      <c r="G101" s="24" t="s">
        <v>68</v>
      </c>
      <c r="H101" s="32" t="s">
        <v>94</v>
      </c>
    </row>
    <row r="102" spans="1:8" x14ac:dyDescent="0.25">
      <c r="A102" s="24">
        <v>9000026</v>
      </c>
      <c r="B102" s="24">
        <v>1234623</v>
      </c>
      <c r="C102" s="25">
        <v>44793.76840277778</v>
      </c>
      <c r="D102" s="31" t="s">
        <v>38</v>
      </c>
      <c r="E102" s="24" t="s">
        <v>46</v>
      </c>
      <c r="F102" s="24" t="s">
        <v>56</v>
      </c>
      <c r="G102" s="24" t="s">
        <v>72</v>
      </c>
      <c r="H102" s="32" t="s">
        <v>72</v>
      </c>
    </row>
    <row r="103" spans="1:8" x14ac:dyDescent="0.25">
      <c r="A103" s="24">
        <v>9000005</v>
      </c>
      <c r="B103" s="24">
        <v>1234504</v>
      </c>
      <c r="C103" s="25">
        <v>44783.32130787037</v>
      </c>
      <c r="D103" s="31" t="s">
        <v>40</v>
      </c>
      <c r="E103" s="24" t="s">
        <v>44</v>
      </c>
      <c r="F103" s="24" t="s">
        <v>50</v>
      </c>
      <c r="G103" s="24" t="s">
        <v>70</v>
      </c>
      <c r="H103" s="32" t="s">
        <v>87</v>
      </c>
    </row>
    <row r="104" spans="1:8" x14ac:dyDescent="0.25">
      <c r="A104" s="24">
        <v>9000002</v>
      </c>
      <c r="B104" s="24">
        <v>1234523</v>
      </c>
      <c r="C104" s="25">
        <v>44784.337858796294</v>
      </c>
      <c r="D104" s="31" t="s">
        <v>40</v>
      </c>
      <c r="E104" s="24" t="s">
        <v>44</v>
      </c>
      <c r="F104" s="24" t="s">
        <v>58</v>
      </c>
      <c r="G104" s="24" t="s">
        <v>74</v>
      </c>
      <c r="H104" s="32" t="s">
        <v>72</v>
      </c>
    </row>
    <row r="105" spans="1:8" x14ac:dyDescent="0.25">
      <c r="A105" s="24">
        <v>9000084</v>
      </c>
      <c r="B105" s="24">
        <v>1234517</v>
      </c>
      <c r="C105" s="25">
        <v>44783.723634259259</v>
      </c>
      <c r="D105" s="31" t="s">
        <v>40</v>
      </c>
      <c r="E105" s="24" t="s">
        <v>44</v>
      </c>
      <c r="F105" s="24" t="s">
        <v>52</v>
      </c>
      <c r="G105" s="24" t="s">
        <v>64</v>
      </c>
      <c r="H105" s="32" t="s">
        <v>83</v>
      </c>
    </row>
    <row r="106" spans="1:8" x14ac:dyDescent="0.25">
      <c r="A106" s="24">
        <v>9000048</v>
      </c>
      <c r="B106" s="24">
        <v>1234563</v>
      </c>
      <c r="C106" s="25">
        <v>44788.345625000002</v>
      </c>
      <c r="D106" s="31" t="s">
        <v>40</v>
      </c>
      <c r="E106" s="24" t="s">
        <v>46</v>
      </c>
      <c r="F106" s="24" t="s">
        <v>52</v>
      </c>
      <c r="G106" s="24" t="s">
        <v>66</v>
      </c>
      <c r="H106" s="32" t="s">
        <v>96</v>
      </c>
    </row>
    <row r="107" spans="1:8" x14ac:dyDescent="0.25">
      <c r="A107" s="24">
        <v>9000073</v>
      </c>
      <c r="B107" s="24">
        <v>1234585</v>
      </c>
      <c r="C107" s="25">
        <v>44790.336840277778</v>
      </c>
      <c r="D107" s="31" t="s">
        <v>40</v>
      </c>
      <c r="E107" s="24" t="s">
        <v>44</v>
      </c>
      <c r="F107" s="24" t="s">
        <v>52</v>
      </c>
      <c r="G107" s="24" t="s">
        <v>62</v>
      </c>
      <c r="H107" s="32" t="s">
        <v>83</v>
      </c>
    </row>
    <row r="108" spans="1:8" x14ac:dyDescent="0.25">
      <c r="A108" s="24">
        <v>9000072</v>
      </c>
      <c r="B108" s="24">
        <v>1234611</v>
      </c>
      <c r="C108" s="25">
        <v>44792.840046296296</v>
      </c>
      <c r="D108" s="31" t="s">
        <v>40</v>
      </c>
      <c r="E108" s="24" t="s">
        <v>44</v>
      </c>
      <c r="F108" s="24" t="s">
        <v>52</v>
      </c>
      <c r="G108" s="24" t="s">
        <v>62</v>
      </c>
      <c r="H108" s="32" t="s">
        <v>83</v>
      </c>
    </row>
    <row r="109" spans="1:8" x14ac:dyDescent="0.25">
      <c r="A109" s="24">
        <v>9000019</v>
      </c>
      <c r="B109" s="24">
        <v>1234612</v>
      </c>
      <c r="C109" s="25">
        <v>44792.872731481482</v>
      </c>
      <c r="D109" s="31" t="s">
        <v>38</v>
      </c>
      <c r="E109" s="24" t="s">
        <v>44</v>
      </c>
      <c r="F109" s="24" t="s">
        <v>56</v>
      </c>
      <c r="G109" s="24" t="s">
        <v>70</v>
      </c>
      <c r="H109" s="32" t="s">
        <v>81</v>
      </c>
    </row>
    <row r="110" spans="1:8" x14ac:dyDescent="0.25">
      <c r="A110" s="24">
        <v>9000041</v>
      </c>
      <c r="B110" s="24">
        <v>1234570</v>
      </c>
      <c r="C110" s="25">
        <v>44788.693194444444</v>
      </c>
      <c r="D110" s="31" t="s">
        <v>38</v>
      </c>
      <c r="E110" s="24" t="s">
        <v>44</v>
      </c>
      <c r="F110" s="24" t="s">
        <v>58</v>
      </c>
      <c r="G110" s="24" t="s">
        <v>68</v>
      </c>
      <c r="H110" s="32" t="s">
        <v>94</v>
      </c>
    </row>
    <row r="111" spans="1:8" x14ac:dyDescent="0.25">
      <c r="A111" s="24">
        <v>9000057</v>
      </c>
      <c r="B111" s="24">
        <v>1234564</v>
      </c>
      <c r="C111" s="25">
        <v>44788.34815972222</v>
      </c>
      <c r="D111" s="31" t="s">
        <v>40</v>
      </c>
      <c r="E111" s="24" t="s">
        <v>46</v>
      </c>
      <c r="F111" s="24" t="s">
        <v>56</v>
      </c>
      <c r="G111" s="24" t="s">
        <v>68</v>
      </c>
      <c r="H111" s="32" t="s">
        <v>94</v>
      </c>
    </row>
    <row r="112" spans="1:8" x14ac:dyDescent="0.25">
      <c r="A112" s="24">
        <v>9000049</v>
      </c>
      <c r="B112" s="24">
        <v>1234546</v>
      </c>
      <c r="C112" s="25">
        <v>44786.63585648148</v>
      </c>
      <c r="D112" s="31" t="s">
        <v>38</v>
      </c>
      <c r="E112" s="24" t="s">
        <v>46</v>
      </c>
      <c r="F112" s="24" t="s">
        <v>54</v>
      </c>
      <c r="G112" s="24" t="s">
        <v>66</v>
      </c>
      <c r="H112" s="32" t="s">
        <v>98</v>
      </c>
    </row>
    <row r="113" spans="1:8" x14ac:dyDescent="0.25">
      <c r="A113" s="24">
        <v>9000075</v>
      </c>
      <c r="B113" s="24">
        <v>1234601</v>
      </c>
      <c r="C113" s="25">
        <v>44791.514826388891</v>
      </c>
      <c r="D113" s="31" t="s">
        <v>40</v>
      </c>
      <c r="E113" s="24" t="s">
        <v>44</v>
      </c>
      <c r="F113" s="24" t="s">
        <v>52</v>
      </c>
      <c r="G113" s="24" t="s">
        <v>62</v>
      </c>
      <c r="H113" s="32" t="s">
        <v>83</v>
      </c>
    </row>
    <row r="114" spans="1:8" x14ac:dyDescent="0.25">
      <c r="A114" s="24">
        <v>9000081</v>
      </c>
      <c r="B114" s="24">
        <v>1234592</v>
      </c>
      <c r="C114" s="25">
        <v>44790.560879629629</v>
      </c>
      <c r="D114" s="31" t="s">
        <v>40</v>
      </c>
      <c r="E114" s="24" t="s">
        <v>44</v>
      </c>
      <c r="F114" s="24" t="s">
        <v>52</v>
      </c>
      <c r="G114" s="24" t="s">
        <v>64</v>
      </c>
      <c r="H114" s="32" t="s">
        <v>83</v>
      </c>
    </row>
    <row r="115" spans="1:8" x14ac:dyDescent="0.25">
      <c r="A115" s="24">
        <v>9000017</v>
      </c>
      <c r="B115" s="24">
        <v>1234607</v>
      </c>
      <c r="C115" s="25">
        <v>44791.814710648148</v>
      </c>
      <c r="D115" s="31" t="s">
        <v>40</v>
      </c>
      <c r="E115" s="24" t="s">
        <v>44</v>
      </c>
      <c r="F115" s="24" t="s">
        <v>50</v>
      </c>
      <c r="G115" s="24" t="s">
        <v>70</v>
      </c>
      <c r="H115" s="32" t="s">
        <v>89</v>
      </c>
    </row>
    <row r="116" spans="1:8" x14ac:dyDescent="0.25">
      <c r="A116" s="24">
        <v>9000093</v>
      </c>
      <c r="B116" s="24">
        <v>1234508</v>
      </c>
      <c r="C116" s="25">
        <v>44787.544016203705</v>
      </c>
      <c r="D116" s="31" t="s">
        <v>38</v>
      </c>
      <c r="E116" s="24" t="s">
        <v>44</v>
      </c>
      <c r="F116" s="24" t="s">
        <v>52</v>
      </c>
      <c r="G116" s="24" t="s">
        <v>64</v>
      </c>
      <c r="H116" s="32" t="s">
        <v>98</v>
      </c>
    </row>
    <row r="117" spans="1:8" x14ac:dyDescent="0.25">
      <c r="A117" s="24">
        <v>9000031</v>
      </c>
      <c r="B117" s="24">
        <v>1234630</v>
      </c>
      <c r="C117" s="25">
        <v>44794.623425925929</v>
      </c>
      <c r="D117" s="31" t="s">
        <v>38</v>
      </c>
      <c r="E117" s="24" t="s">
        <v>44</v>
      </c>
      <c r="F117" s="24" t="s">
        <v>56</v>
      </c>
      <c r="G117" s="24" t="s">
        <v>68</v>
      </c>
      <c r="H117" s="32" t="s">
        <v>98</v>
      </c>
    </row>
    <row r="118" spans="1:8" x14ac:dyDescent="0.25">
      <c r="A118" s="24">
        <v>9000073</v>
      </c>
      <c r="B118" s="24">
        <v>1234547</v>
      </c>
      <c r="C118" s="25">
        <v>44786.711469907408</v>
      </c>
      <c r="D118" s="31" t="s">
        <v>38</v>
      </c>
      <c r="E118" s="24" t="s">
        <v>44</v>
      </c>
      <c r="F118" s="24" t="s">
        <v>52</v>
      </c>
      <c r="G118" s="24" t="s">
        <v>62</v>
      </c>
      <c r="H118" s="32" t="s">
        <v>83</v>
      </c>
    </row>
    <row r="119" spans="1:8" x14ac:dyDescent="0.25">
      <c r="A119" s="24">
        <v>9000076</v>
      </c>
      <c r="B119" s="24">
        <v>1234543</v>
      </c>
      <c r="C119" s="25">
        <v>44786.365659722222</v>
      </c>
      <c r="D119" s="31" t="s">
        <v>38</v>
      </c>
      <c r="E119" s="24" t="s">
        <v>44</v>
      </c>
      <c r="F119" s="24" t="s">
        <v>52</v>
      </c>
      <c r="G119" s="24" t="s">
        <v>62</v>
      </c>
      <c r="H119" s="32" t="s">
        <v>83</v>
      </c>
    </row>
    <row r="120" spans="1:8" x14ac:dyDescent="0.25">
      <c r="A120" s="24">
        <v>9000023</v>
      </c>
      <c r="B120" s="24">
        <v>1234627</v>
      </c>
      <c r="C120" s="25">
        <v>44794.302037037036</v>
      </c>
      <c r="D120" s="31" t="s">
        <v>40</v>
      </c>
      <c r="E120" s="24" t="s">
        <v>44</v>
      </c>
      <c r="F120" s="24" t="s">
        <v>52</v>
      </c>
      <c r="G120" s="24" t="s">
        <v>70</v>
      </c>
      <c r="H120" s="32" t="s">
        <v>87</v>
      </c>
    </row>
    <row r="121" spans="1:8" x14ac:dyDescent="0.25">
      <c r="A121" s="24">
        <v>9000061</v>
      </c>
      <c r="B121" s="24">
        <v>1234557</v>
      </c>
      <c r="C121" s="25">
        <v>44787.775833333333</v>
      </c>
      <c r="D121" s="31" t="s">
        <v>38</v>
      </c>
      <c r="E121" s="24" t="s">
        <v>46</v>
      </c>
      <c r="F121" s="24" t="s">
        <v>54</v>
      </c>
      <c r="G121" s="24" t="s">
        <v>76</v>
      </c>
      <c r="H121" s="32" t="s">
        <v>98</v>
      </c>
    </row>
    <row r="122" spans="1:8" x14ac:dyDescent="0.25">
      <c r="A122" s="24">
        <v>9000035</v>
      </c>
      <c r="B122" s="24">
        <v>1234599</v>
      </c>
      <c r="C122" s="25">
        <v>44791.502939814818</v>
      </c>
      <c r="D122" s="31" t="s">
        <v>40</v>
      </c>
      <c r="E122" s="24" t="s">
        <v>46</v>
      </c>
      <c r="F122" s="24" t="s">
        <v>56</v>
      </c>
      <c r="G122" s="24" t="s">
        <v>68</v>
      </c>
      <c r="H122" s="32" t="s">
        <v>94</v>
      </c>
    </row>
    <row r="123" spans="1:8" x14ac:dyDescent="0.25">
      <c r="A123" s="24">
        <v>9000084</v>
      </c>
      <c r="B123" s="24">
        <v>1234530</v>
      </c>
      <c r="C123" s="25">
        <v>44784.613946759258</v>
      </c>
      <c r="D123" s="31" t="s">
        <v>38</v>
      </c>
      <c r="E123" s="24" t="s">
        <v>44</v>
      </c>
      <c r="F123" s="24" t="s">
        <v>52</v>
      </c>
      <c r="G123" s="24" t="s">
        <v>64</v>
      </c>
      <c r="H123" s="32" t="s">
        <v>83</v>
      </c>
    </row>
    <row r="124" spans="1:8" x14ac:dyDescent="0.25">
      <c r="A124" s="24">
        <v>9000083</v>
      </c>
      <c r="B124" s="24">
        <v>1234519</v>
      </c>
      <c r="C124" s="25">
        <v>44783.789664351854</v>
      </c>
      <c r="D124" s="31" t="s">
        <v>40</v>
      </c>
      <c r="E124" s="24" t="s">
        <v>44</v>
      </c>
      <c r="F124" s="24" t="s">
        <v>52</v>
      </c>
      <c r="G124" s="24" t="s">
        <v>64</v>
      </c>
      <c r="H124" s="32" t="s">
        <v>83</v>
      </c>
    </row>
    <row r="125" spans="1:8" x14ac:dyDescent="0.25">
      <c r="A125" s="24">
        <v>9000047</v>
      </c>
      <c r="B125" s="24">
        <v>1234526</v>
      </c>
      <c r="C125" s="25">
        <v>44784.565972222219</v>
      </c>
      <c r="D125" s="31" t="s">
        <v>40</v>
      </c>
      <c r="E125" s="24" t="s">
        <v>44</v>
      </c>
      <c r="F125" s="24" t="s">
        <v>58</v>
      </c>
      <c r="G125" s="24" t="s">
        <v>68</v>
      </c>
      <c r="H125" s="32" t="s">
        <v>94</v>
      </c>
    </row>
    <row r="126" spans="1:8" x14ac:dyDescent="0.25">
      <c r="A126" s="24">
        <v>9000067</v>
      </c>
      <c r="B126" s="24">
        <v>1234580</v>
      </c>
      <c r="C126" s="25">
        <v>44789.681446759256</v>
      </c>
      <c r="D126" s="31" t="s">
        <v>38</v>
      </c>
      <c r="E126" s="24" t="s">
        <v>44</v>
      </c>
      <c r="F126" s="24" t="s">
        <v>52</v>
      </c>
      <c r="G126" s="24" t="s">
        <v>76</v>
      </c>
      <c r="H126" s="32" t="s">
        <v>91</v>
      </c>
    </row>
    <row r="127" spans="1:8" x14ac:dyDescent="0.25">
      <c r="A127" s="24">
        <v>9000091</v>
      </c>
      <c r="B127" s="24">
        <v>1234554</v>
      </c>
      <c r="C127" s="25">
        <v>44787.604791666665</v>
      </c>
      <c r="D127" s="31" t="s">
        <v>40</v>
      </c>
      <c r="E127" s="24" t="s">
        <v>44</v>
      </c>
      <c r="F127" s="24" t="s">
        <v>52</v>
      </c>
      <c r="G127" s="24" t="s">
        <v>64</v>
      </c>
      <c r="H127" s="32" t="s">
        <v>85</v>
      </c>
    </row>
    <row r="128" spans="1:8" x14ac:dyDescent="0.25">
      <c r="A128" s="24">
        <v>9000090</v>
      </c>
      <c r="B128" s="24">
        <v>1234614</v>
      </c>
      <c r="C128" s="25">
        <v>44786.584236111114</v>
      </c>
      <c r="D128" s="31" t="s">
        <v>40</v>
      </c>
      <c r="E128" s="24" t="s">
        <v>44</v>
      </c>
      <c r="F128" s="24" t="s">
        <v>52</v>
      </c>
      <c r="G128" s="24" t="s">
        <v>64</v>
      </c>
      <c r="H128" s="32" t="s">
        <v>98</v>
      </c>
    </row>
    <row r="129" spans="1:8" x14ac:dyDescent="0.25">
      <c r="A129" s="24">
        <v>9000018</v>
      </c>
      <c r="B129" s="24">
        <v>1234603</v>
      </c>
      <c r="C129" s="25">
        <v>44791.53434027778</v>
      </c>
      <c r="D129" s="31" t="s">
        <v>38</v>
      </c>
      <c r="E129" s="24" t="s">
        <v>44</v>
      </c>
      <c r="F129" s="24" t="s">
        <v>56</v>
      </c>
      <c r="G129" s="24" t="s">
        <v>70</v>
      </c>
      <c r="H129" s="32" t="s">
        <v>81</v>
      </c>
    </row>
    <row r="130" spans="1:8" x14ac:dyDescent="0.25">
      <c r="A130" s="24">
        <v>9000087</v>
      </c>
      <c r="B130" s="24">
        <v>1234608</v>
      </c>
      <c r="C130" s="25">
        <v>44792.431493055556</v>
      </c>
      <c r="D130" s="31" t="s">
        <v>40</v>
      </c>
      <c r="E130" s="24" t="s">
        <v>44</v>
      </c>
      <c r="F130" s="24" t="s">
        <v>52</v>
      </c>
      <c r="G130" s="24" t="s">
        <v>64</v>
      </c>
      <c r="H130" s="32" t="s">
        <v>83</v>
      </c>
    </row>
    <row r="131" spans="1:8" x14ac:dyDescent="0.25">
      <c r="A131" s="24">
        <v>9000009</v>
      </c>
      <c r="B131" s="24">
        <v>1234522</v>
      </c>
      <c r="C131" s="25">
        <v>44784.312534722223</v>
      </c>
      <c r="D131" s="31" t="s">
        <v>40</v>
      </c>
      <c r="E131" s="24" t="s">
        <v>44</v>
      </c>
      <c r="F131" s="24" t="s">
        <v>50</v>
      </c>
      <c r="G131" s="24" t="s">
        <v>70</v>
      </c>
      <c r="H131" s="32" t="s">
        <v>87</v>
      </c>
    </row>
    <row r="132" spans="1:8" x14ac:dyDescent="0.25">
      <c r="A132" s="24">
        <v>9000008</v>
      </c>
      <c r="B132" s="24">
        <v>1234527</v>
      </c>
      <c r="C132" s="25">
        <v>44784.576921296299</v>
      </c>
      <c r="D132" s="31" t="s">
        <v>38</v>
      </c>
      <c r="E132" s="24" t="s">
        <v>44</v>
      </c>
      <c r="F132" s="24" t="s">
        <v>56</v>
      </c>
      <c r="G132" s="24" t="s">
        <v>70</v>
      </c>
      <c r="H132" s="32" t="s">
        <v>81</v>
      </c>
    </row>
    <row r="133" spans="1:8" x14ac:dyDescent="0.25">
      <c r="A133" s="24">
        <v>9000074</v>
      </c>
      <c r="B133" s="24">
        <v>1234639</v>
      </c>
      <c r="C133" s="25">
        <v>44795.52652777778</v>
      </c>
      <c r="D133" s="31" t="s">
        <v>38</v>
      </c>
      <c r="E133" s="24" t="s">
        <v>44</v>
      </c>
      <c r="F133" s="24" t="s">
        <v>52</v>
      </c>
      <c r="G133" s="24" t="s">
        <v>62</v>
      </c>
      <c r="H133" s="32" t="s">
        <v>83</v>
      </c>
    </row>
    <row r="134" spans="1:8" x14ac:dyDescent="0.25">
      <c r="A134" s="24">
        <v>9000010</v>
      </c>
      <c r="B134" s="24">
        <v>1234539</v>
      </c>
      <c r="C134" s="25">
        <v>44785.729930555557</v>
      </c>
      <c r="D134" s="31" t="s">
        <v>40</v>
      </c>
      <c r="E134" s="24" t="s">
        <v>44</v>
      </c>
      <c r="F134" s="24" t="s">
        <v>50</v>
      </c>
      <c r="G134" s="24" t="s">
        <v>70</v>
      </c>
      <c r="H134" s="32" t="s">
        <v>87</v>
      </c>
    </row>
    <row r="135" spans="1:8" x14ac:dyDescent="0.25">
      <c r="A135" s="24">
        <v>9000076</v>
      </c>
      <c r="B135" s="24">
        <v>1234633</v>
      </c>
      <c r="C135" s="25">
        <v>44795.319953703707</v>
      </c>
      <c r="D135" s="31" t="s">
        <v>40</v>
      </c>
      <c r="E135" s="24" t="s">
        <v>44</v>
      </c>
      <c r="F135" s="24" t="s">
        <v>52</v>
      </c>
      <c r="G135" s="24" t="s">
        <v>62</v>
      </c>
      <c r="H135" s="32" t="s">
        <v>83</v>
      </c>
    </row>
    <row r="136" spans="1:8" x14ac:dyDescent="0.25">
      <c r="A136" s="24">
        <v>9000016</v>
      </c>
      <c r="B136" s="24">
        <v>1234590</v>
      </c>
      <c r="C136" s="25">
        <v>44790.455231481479</v>
      </c>
      <c r="D136" s="31" t="s">
        <v>40</v>
      </c>
      <c r="E136" s="24" t="s">
        <v>44</v>
      </c>
      <c r="F136" s="24" t="s">
        <v>50</v>
      </c>
      <c r="G136" s="24" t="s">
        <v>70</v>
      </c>
      <c r="H136" s="32" t="s">
        <v>89</v>
      </c>
    </row>
    <row r="137" spans="1:8" x14ac:dyDescent="0.25">
      <c r="A137" s="24">
        <v>9000094</v>
      </c>
      <c r="B137" s="24">
        <v>1234559</v>
      </c>
      <c r="C137" s="25">
        <v>44787.301435185182</v>
      </c>
      <c r="D137" s="31" t="s">
        <v>38</v>
      </c>
      <c r="E137" s="24" t="s">
        <v>44</v>
      </c>
      <c r="F137" s="24" t="s">
        <v>52</v>
      </c>
      <c r="G137" s="24" t="s">
        <v>64</v>
      </c>
      <c r="H137" s="32" t="s">
        <v>98</v>
      </c>
    </row>
    <row r="138" spans="1:8" x14ac:dyDescent="0.25">
      <c r="A138" s="24">
        <v>9000010</v>
      </c>
      <c r="B138" s="24">
        <v>1234538</v>
      </c>
      <c r="C138" s="25">
        <v>44785.719513888886</v>
      </c>
      <c r="D138" s="31" t="s">
        <v>38</v>
      </c>
      <c r="E138" s="24" t="s">
        <v>44</v>
      </c>
      <c r="F138" s="24" t="s">
        <v>56</v>
      </c>
      <c r="G138" s="24" t="s">
        <v>70</v>
      </c>
      <c r="H138" s="32" t="s">
        <v>81</v>
      </c>
    </row>
    <row r="139" spans="1:8" x14ac:dyDescent="0.25">
      <c r="A139" s="24">
        <v>9000023</v>
      </c>
      <c r="B139" s="24">
        <v>1234542</v>
      </c>
      <c r="C139" s="25">
        <v>44786.313761574071</v>
      </c>
      <c r="D139" s="31" t="s">
        <v>38</v>
      </c>
      <c r="E139" s="24" t="s">
        <v>44</v>
      </c>
      <c r="F139" s="24" t="s">
        <v>58</v>
      </c>
      <c r="G139" s="24" t="s">
        <v>70</v>
      </c>
      <c r="H139" s="32" t="s">
        <v>98</v>
      </c>
    </row>
    <row r="140" spans="1:8" x14ac:dyDescent="0.25">
      <c r="A140" s="24">
        <v>9000087</v>
      </c>
      <c r="B140" s="24">
        <v>1234569</v>
      </c>
      <c r="C140" s="25">
        <v>44788.665729166663</v>
      </c>
      <c r="D140" s="31" t="s">
        <v>40</v>
      </c>
      <c r="E140" s="24" t="s">
        <v>44</v>
      </c>
      <c r="F140" s="24" t="s">
        <v>52</v>
      </c>
      <c r="G140" s="24" t="s">
        <v>64</v>
      </c>
      <c r="H140" s="32" t="s">
        <v>83</v>
      </c>
    </row>
    <row r="141" spans="1:8" x14ac:dyDescent="0.25">
      <c r="A141" s="24">
        <v>9000021</v>
      </c>
      <c r="B141" s="24">
        <v>1234635</v>
      </c>
      <c r="C141" s="25">
        <v>44795.341307870367</v>
      </c>
      <c r="D141" s="31" t="s">
        <v>40</v>
      </c>
      <c r="E141" s="24" t="s">
        <v>44</v>
      </c>
      <c r="F141" s="24" t="s">
        <v>50</v>
      </c>
      <c r="G141" s="24" t="s">
        <v>70</v>
      </c>
      <c r="H141" s="32" t="s">
        <v>89</v>
      </c>
    </row>
    <row r="142" spans="1:8" x14ac:dyDescent="0.25">
      <c r="A142" s="24">
        <v>9000061</v>
      </c>
      <c r="B142" s="24">
        <v>1234596</v>
      </c>
      <c r="C142" s="25">
        <v>44790.736562500002</v>
      </c>
      <c r="D142" s="31" t="s">
        <v>40</v>
      </c>
      <c r="E142" s="24" t="s">
        <v>46</v>
      </c>
      <c r="F142" s="24" t="s">
        <v>52</v>
      </c>
      <c r="G142" s="24" t="s">
        <v>76</v>
      </c>
      <c r="H142" s="32" t="s">
        <v>91</v>
      </c>
    </row>
    <row r="143" spans="1:8" x14ac:dyDescent="0.25">
      <c r="A143" s="24">
        <v>9000093</v>
      </c>
      <c r="B143" s="24">
        <v>1234581</v>
      </c>
      <c r="C143" s="25">
        <v>44789.725405092591</v>
      </c>
      <c r="D143" s="31" t="s">
        <v>40</v>
      </c>
      <c r="E143" s="24" t="s">
        <v>44</v>
      </c>
      <c r="F143" s="24" t="s">
        <v>52</v>
      </c>
      <c r="G143" s="24" t="s">
        <v>64</v>
      </c>
      <c r="H143" s="32" t="s">
        <v>85</v>
      </c>
    </row>
    <row r="144" spans="1:8" x14ac:dyDescent="0.25">
      <c r="A144" s="33">
        <v>9000079</v>
      </c>
      <c r="B144" s="33">
        <v>1234616</v>
      </c>
      <c r="C144" s="34">
        <v>44793.403229166666</v>
      </c>
      <c r="D144" s="35" t="s">
        <v>38</v>
      </c>
      <c r="E144" s="33" t="s">
        <v>44</v>
      </c>
      <c r="F144" s="33" t="s">
        <v>52</v>
      </c>
      <c r="G144" s="33" t="s">
        <v>74</v>
      </c>
      <c r="H144" s="3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A498-C8BB-420E-BE66-AB4DC3E8841D}">
  <dimension ref="A3:B19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43" t="s">
        <v>207</v>
      </c>
      <c r="B3" t="s">
        <v>209</v>
      </c>
    </row>
    <row r="4" spans="1:2" x14ac:dyDescent="0.25">
      <c r="A4" s="50">
        <v>7</v>
      </c>
      <c r="B4" s="41">
        <v>17</v>
      </c>
    </row>
    <row r="5" spans="1:2" x14ac:dyDescent="0.25">
      <c r="A5" s="50">
        <v>8</v>
      </c>
      <c r="B5" s="41">
        <v>12</v>
      </c>
    </row>
    <row r="6" spans="1:2" x14ac:dyDescent="0.25">
      <c r="A6" s="50">
        <v>9</v>
      </c>
      <c r="B6" s="41">
        <v>4</v>
      </c>
    </row>
    <row r="7" spans="1:2" x14ac:dyDescent="0.25">
      <c r="A7" s="50">
        <v>10</v>
      </c>
      <c r="B7" s="41">
        <v>8</v>
      </c>
    </row>
    <row r="8" spans="1:2" x14ac:dyDescent="0.25">
      <c r="A8" s="50">
        <v>11</v>
      </c>
      <c r="B8" s="41">
        <v>5</v>
      </c>
    </row>
    <row r="9" spans="1:2" x14ac:dyDescent="0.25">
      <c r="A9" s="50">
        <v>12</v>
      </c>
      <c r="B9" s="41">
        <v>9</v>
      </c>
    </row>
    <row r="10" spans="1:2" x14ac:dyDescent="0.25">
      <c r="A10" s="50">
        <v>13</v>
      </c>
      <c r="B10" s="41">
        <v>12</v>
      </c>
    </row>
    <row r="11" spans="1:2" x14ac:dyDescent="0.25">
      <c r="A11" s="50">
        <v>14</v>
      </c>
      <c r="B11" s="41">
        <v>14</v>
      </c>
    </row>
    <row r="12" spans="1:2" x14ac:dyDescent="0.25">
      <c r="A12" s="50">
        <v>15</v>
      </c>
      <c r="B12" s="41">
        <v>9</v>
      </c>
    </row>
    <row r="13" spans="1:2" x14ac:dyDescent="0.25">
      <c r="A13" s="50">
        <v>16</v>
      </c>
      <c r="B13" s="41">
        <v>9</v>
      </c>
    </row>
    <row r="14" spans="1:2" x14ac:dyDescent="0.25">
      <c r="A14" s="50">
        <v>17</v>
      </c>
      <c r="B14" s="41">
        <v>13</v>
      </c>
    </row>
    <row r="15" spans="1:2" x14ac:dyDescent="0.25">
      <c r="A15" s="50">
        <v>18</v>
      </c>
      <c r="B15" s="41">
        <v>9</v>
      </c>
    </row>
    <row r="16" spans="1:2" x14ac:dyDescent="0.25">
      <c r="A16" s="50">
        <v>19</v>
      </c>
      <c r="B16" s="41">
        <v>13</v>
      </c>
    </row>
    <row r="17" spans="1:2" x14ac:dyDescent="0.25">
      <c r="A17" s="50">
        <v>20</v>
      </c>
      <c r="B17" s="41">
        <v>8</v>
      </c>
    </row>
    <row r="18" spans="1:2" x14ac:dyDescent="0.25">
      <c r="A18" s="50">
        <v>21</v>
      </c>
      <c r="B18" s="41">
        <v>1</v>
      </c>
    </row>
    <row r="19" spans="1:2" x14ac:dyDescent="0.25">
      <c r="A19" s="50" t="s">
        <v>208</v>
      </c>
      <c r="B19" s="41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3657-E660-4826-8E51-DF24400FA584}">
  <dimension ref="A1:E94"/>
  <sheetViews>
    <sheetView zoomScale="85" zoomScaleNormal="85" workbookViewId="0">
      <selection activeCell="H48" sqref="H48"/>
    </sheetView>
  </sheetViews>
  <sheetFormatPr defaultRowHeight="15" x14ac:dyDescent="0.25"/>
  <cols>
    <col min="1" max="1" width="13.28515625" bestFit="1" customWidth="1"/>
    <col min="2" max="2" width="21.42578125" bestFit="1" customWidth="1"/>
    <col min="5" max="5" width="21.42578125" bestFit="1" customWidth="1"/>
  </cols>
  <sheetData>
    <row r="1" spans="1:2" x14ac:dyDescent="0.25">
      <c r="A1" s="43" t="s">
        <v>207</v>
      </c>
      <c r="B1" t="s">
        <v>209</v>
      </c>
    </row>
    <row r="2" spans="1:2" x14ac:dyDescent="0.25">
      <c r="A2" s="44">
        <v>9000001</v>
      </c>
      <c r="B2" s="41">
        <v>2</v>
      </c>
    </row>
    <row r="3" spans="1:2" x14ac:dyDescent="0.25">
      <c r="A3" s="44">
        <v>9000002</v>
      </c>
      <c r="B3" s="41">
        <v>1</v>
      </c>
    </row>
    <row r="4" spans="1:2" x14ac:dyDescent="0.25">
      <c r="A4" s="44">
        <v>9000003</v>
      </c>
      <c r="B4" s="41">
        <v>1</v>
      </c>
    </row>
    <row r="5" spans="1:2" x14ac:dyDescent="0.25">
      <c r="A5" s="44">
        <v>9000004</v>
      </c>
      <c r="B5" s="41">
        <v>1</v>
      </c>
    </row>
    <row r="6" spans="1:2" x14ac:dyDescent="0.25">
      <c r="A6" s="44">
        <v>9000005</v>
      </c>
      <c r="B6" s="41">
        <v>2</v>
      </c>
    </row>
    <row r="7" spans="1:2" x14ac:dyDescent="0.25">
      <c r="A7" s="44">
        <v>9000006</v>
      </c>
      <c r="B7" s="41">
        <v>2</v>
      </c>
    </row>
    <row r="8" spans="1:2" x14ac:dyDescent="0.25">
      <c r="A8" s="44">
        <v>9000007</v>
      </c>
      <c r="B8" s="41">
        <v>2</v>
      </c>
    </row>
    <row r="9" spans="1:2" x14ac:dyDescent="0.25">
      <c r="A9" s="44">
        <v>9000008</v>
      </c>
      <c r="B9" s="41">
        <v>2</v>
      </c>
    </row>
    <row r="10" spans="1:2" x14ac:dyDescent="0.25">
      <c r="A10" s="44">
        <v>9000009</v>
      </c>
      <c r="B10" s="41">
        <v>2</v>
      </c>
    </row>
    <row r="11" spans="1:2" x14ac:dyDescent="0.25">
      <c r="A11" s="44">
        <v>9000010</v>
      </c>
      <c r="B11" s="41">
        <v>2</v>
      </c>
    </row>
    <row r="12" spans="1:2" x14ac:dyDescent="0.25">
      <c r="A12" s="44">
        <v>9000011</v>
      </c>
      <c r="B12" s="41">
        <v>2</v>
      </c>
    </row>
    <row r="13" spans="1:2" x14ac:dyDescent="0.25">
      <c r="A13" s="44">
        <v>9000012</v>
      </c>
      <c r="B13" s="41">
        <v>2</v>
      </c>
    </row>
    <row r="14" spans="1:2" x14ac:dyDescent="0.25">
      <c r="A14" s="44">
        <v>9000013</v>
      </c>
      <c r="B14" s="41">
        <v>2</v>
      </c>
    </row>
    <row r="15" spans="1:2" x14ac:dyDescent="0.25">
      <c r="A15" s="44">
        <v>9000014</v>
      </c>
      <c r="B15" s="41">
        <v>2</v>
      </c>
    </row>
    <row r="16" spans="1:2" x14ac:dyDescent="0.25">
      <c r="A16" s="44">
        <v>9000015</v>
      </c>
      <c r="B16" s="41">
        <v>2</v>
      </c>
    </row>
    <row r="17" spans="1:5" x14ac:dyDescent="0.25">
      <c r="A17" s="44">
        <v>9000016</v>
      </c>
      <c r="B17" s="41">
        <v>2</v>
      </c>
    </row>
    <row r="18" spans="1:5" x14ac:dyDescent="0.25">
      <c r="A18" s="44">
        <v>9000017</v>
      </c>
      <c r="B18" s="41">
        <v>2</v>
      </c>
    </row>
    <row r="19" spans="1:5" x14ac:dyDescent="0.25">
      <c r="A19" s="44">
        <v>9000018</v>
      </c>
      <c r="B19" s="41">
        <v>2</v>
      </c>
    </row>
    <row r="20" spans="1:5" x14ac:dyDescent="0.25">
      <c r="A20" s="44">
        <v>9000019</v>
      </c>
      <c r="B20" s="41">
        <v>2</v>
      </c>
    </row>
    <row r="21" spans="1:5" x14ac:dyDescent="0.25">
      <c r="A21" s="44">
        <v>9000020</v>
      </c>
      <c r="B21" s="41">
        <v>2</v>
      </c>
    </row>
    <row r="22" spans="1:5" x14ac:dyDescent="0.25">
      <c r="A22" s="44">
        <v>9000021</v>
      </c>
      <c r="B22" s="41">
        <v>2</v>
      </c>
    </row>
    <row r="23" spans="1:5" x14ac:dyDescent="0.25">
      <c r="A23" s="44">
        <v>9000022</v>
      </c>
      <c r="B23" s="41">
        <v>2</v>
      </c>
    </row>
    <row r="24" spans="1:5" x14ac:dyDescent="0.25">
      <c r="A24" s="44">
        <v>9000023</v>
      </c>
      <c r="B24" s="41">
        <v>2</v>
      </c>
    </row>
    <row r="25" spans="1:5" x14ac:dyDescent="0.25">
      <c r="A25" s="44">
        <v>9000024</v>
      </c>
      <c r="B25" s="41">
        <v>2</v>
      </c>
    </row>
    <row r="26" spans="1:5" x14ac:dyDescent="0.25">
      <c r="A26" s="44">
        <v>9000025</v>
      </c>
      <c r="B26" s="41">
        <v>1</v>
      </c>
    </row>
    <row r="27" spans="1:5" x14ac:dyDescent="0.25">
      <c r="A27" s="44">
        <v>9000026</v>
      </c>
      <c r="B27" s="41">
        <v>1</v>
      </c>
    </row>
    <row r="28" spans="1:5" x14ac:dyDescent="0.25">
      <c r="A28" s="44">
        <v>9000027</v>
      </c>
      <c r="B28" s="41">
        <v>1</v>
      </c>
    </row>
    <row r="29" spans="1:5" x14ac:dyDescent="0.25">
      <c r="A29" s="44">
        <v>9000028</v>
      </c>
      <c r="B29" s="41">
        <v>1</v>
      </c>
    </row>
    <row r="30" spans="1:5" x14ac:dyDescent="0.25">
      <c r="A30" s="44">
        <v>9000029</v>
      </c>
      <c r="B30" s="41">
        <v>1</v>
      </c>
      <c r="D30" s="42" t="s">
        <v>210</v>
      </c>
      <c r="E30" s="42" t="s">
        <v>209</v>
      </c>
    </row>
    <row r="31" spans="1:5" x14ac:dyDescent="0.25">
      <c r="A31" s="44">
        <v>9000030</v>
      </c>
      <c r="B31" s="41">
        <v>1</v>
      </c>
      <c r="D31" s="50">
        <v>10</v>
      </c>
      <c r="E31" s="41">
        <v>18</v>
      </c>
    </row>
    <row r="32" spans="1:5" x14ac:dyDescent="0.25">
      <c r="A32" s="44">
        <v>9000031</v>
      </c>
      <c r="B32" s="41">
        <v>2</v>
      </c>
      <c r="D32" s="50">
        <v>11</v>
      </c>
      <c r="E32" s="41">
        <v>8</v>
      </c>
    </row>
    <row r="33" spans="1:5" x14ac:dyDescent="0.25">
      <c r="A33" s="44">
        <v>9000032</v>
      </c>
      <c r="B33" s="41">
        <v>2</v>
      </c>
      <c r="D33" s="50">
        <v>12</v>
      </c>
      <c r="E33" s="41">
        <v>9</v>
      </c>
    </row>
    <row r="34" spans="1:5" x14ac:dyDescent="0.25">
      <c r="A34" s="44">
        <v>9000033</v>
      </c>
      <c r="B34" s="41">
        <v>1</v>
      </c>
      <c r="D34" s="50">
        <v>13</v>
      </c>
      <c r="E34" s="41">
        <v>14</v>
      </c>
    </row>
    <row r="35" spans="1:5" x14ac:dyDescent="0.25">
      <c r="A35" s="44">
        <v>9000034</v>
      </c>
      <c r="B35" s="41">
        <v>1</v>
      </c>
      <c r="D35" s="50">
        <v>14</v>
      </c>
      <c r="E35" s="41">
        <v>7</v>
      </c>
    </row>
    <row r="36" spans="1:5" x14ac:dyDescent="0.25">
      <c r="A36" s="44">
        <v>9000035</v>
      </c>
      <c r="B36" s="41">
        <v>1</v>
      </c>
      <c r="D36" s="50">
        <v>15</v>
      </c>
      <c r="E36" s="41">
        <v>16</v>
      </c>
    </row>
    <row r="37" spans="1:5" x14ac:dyDescent="0.25">
      <c r="A37" s="44">
        <v>9000036</v>
      </c>
      <c r="B37" s="41">
        <v>1</v>
      </c>
      <c r="D37" s="50">
        <v>16</v>
      </c>
      <c r="E37" s="41">
        <v>9</v>
      </c>
    </row>
    <row r="38" spans="1:5" x14ac:dyDescent="0.25">
      <c r="A38" s="44">
        <v>9000037</v>
      </c>
      <c r="B38" s="41">
        <v>1</v>
      </c>
      <c r="D38" s="50">
        <v>17</v>
      </c>
      <c r="E38" s="41">
        <v>16</v>
      </c>
    </row>
    <row r="39" spans="1:5" x14ac:dyDescent="0.25">
      <c r="A39" s="44">
        <v>9000038</v>
      </c>
      <c r="B39" s="41">
        <v>1</v>
      </c>
      <c r="D39" s="50">
        <v>18</v>
      </c>
      <c r="E39" s="41">
        <v>10</v>
      </c>
    </row>
    <row r="40" spans="1:5" x14ac:dyDescent="0.25">
      <c r="A40" s="44">
        <v>9000039</v>
      </c>
      <c r="B40" s="41">
        <v>1</v>
      </c>
      <c r="D40" s="50">
        <v>19</v>
      </c>
      <c r="E40" s="41">
        <v>6</v>
      </c>
    </row>
    <row r="41" spans="1:5" x14ac:dyDescent="0.25">
      <c r="A41" s="44">
        <v>9000040</v>
      </c>
      <c r="B41" s="41">
        <v>1</v>
      </c>
      <c r="D41" s="50">
        <v>20</v>
      </c>
      <c r="E41" s="41">
        <v>12</v>
      </c>
    </row>
    <row r="42" spans="1:5" x14ac:dyDescent="0.25">
      <c r="A42" s="44">
        <v>9000041</v>
      </c>
      <c r="B42" s="41">
        <v>1</v>
      </c>
      <c r="D42" s="50">
        <v>21</v>
      </c>
      <c r="E42" s="41">
        <v>7</v>
      </c>
    </row>
    <row r="43" spans="1:5" x14ac:dyDescent="0.25">
      <c r="A43" s="44">
        <v>9000042</v>
      </c>
      <c r="B43" s="41">
        <v>1</v>
      </c>
      <c r="D43" s="50">
        <v>22</v>
      </c>
      <c r="E43" s="41">
        <v>11</v>
      </c>
    </row>
    <row r="44" spans="1:5" x14ac:dyDescent="0.25">
      <c r="A44" s="44">
        <v>9000043</v>
      </c>
      <c r="B44" s="41">
        <v>1</v>
      </c>
    </row>
    <row r="45" spans="1:5" x14ac:dyDescent="0.25">
      <c r="A45" s="44">
        <v>9000044</v>
      </c>
      <c r="B45" s="41">
        <v>1</v>
      </c>
    </row>
    <row r="46" spans="1:5" x14ac:dyDescent="0.25">
      <c r="A46" s="44">
        <v>9000045</v>
      </c>
      <c r="B46" s="41">
        <v>1</v>
      </c>
    </row>
    <row r="47" spans="1:5" x14ac:dyDescent="0.25">
      <c r="A47" s="44">
        <v>9000046</v>
      </c>
      <c r="B47" s="41">
        <v>1</v>
      </c>
    </row>
    <row r="48" spans="1:5" x14ac:dyDescent="0.25">
      <c r="A48" s="44">
        <v>9000047</v>
      </c>
      <c r="B48" s="41">
        <v>1</v>
      </c>
    </row>
    <row r="49" spans="1:2" x14ac:dyDescent="0.25">
      <c r="A49" s="44">
        <v>9000048</v>
      </c>
      <c r="B49" s="41">
        <v>2</v>
      </c>
    </row>
    <row r="50" spans="1:2" x14ac:dyDescent="0.25">
      <c r="A50" s="44">
        <v>9000049</v>
      </c>
      <c r="B50" s="41">
        <v>2</v>
      </c>
    </row>
    <row r="51" spans="1:2" x14ac:dyDescent="0.25">
      <c r="A51" s="44">
        <v>9000050</v>
      </c>
      <c r="B51" s="41">
        <v>1</v>
      </c>
    </row>
    <row r="52" spans="1:2" x14ac:dyDescent="0.25">
      <c r="A52" s="44">
        <v>9000051</v>
      </c>
      <c r="B52" s="41">
        <v>1</v>
      </c>
    </row>
    <row r="53" spans="1:2" x14ac:dyDescent="0.25">
      <c r="A53" s="44">
        <v>9000052</v>
      </c>
      <c r="B53" s="41">
        <v>1</v>
      </c>
    </row>
    <row r="54" spans="1:2" x14ac:dyDescent="0.25">
      <c r="A54" s="44">
        <v>9000053</v>
      </c>
      <c r="B54" s="41">
        <v>1</v>
      </c>
    </row>
    <row r="55" spans="1:2" x14ac:dyDescent="0.25">
      <c r="A55" s="44">
        <v>9000057</v>
      </c>
      <c r="B55" s="41">
        <v>1</v>
      </c>
    </row>
    <row r="56" spans="1:2" x14ac:dyDescent="0.25">
      <c r="A56" s="44">
        <v>9000058</v>
      </c>
      <c r="B56" s="41">
        <v>1</v>
      </c>
    </row>
    <row r="57" spans="1:2" x14ac:dyDescent="0.25">
      <c r="A57" s="44">
        <v>9000059</v>
      </c>
      <c r="B57" s="41">
        <v>1</v>
      </c>
    </row>
    <row r="58" spans="1:2" x14ac:dyDescent="0.25">
      <c r="A58" s="44">
        <v>9000060</v>
      </c>
      <c r="B58" s="41">
        <v>1</v>
      </c>
    </row>
    <row r="59" spans="1:2" x14ac:dyDescent="0.25">
      <c r="A59" s="44">
        <v>9000061</v>
      </c>
      <c r="B59" s="41">
        <v>2</v>
      </c>
    </row>
    <row r="60" spans="1:2" x14ac:dyDescent="0.25">
      <c r="A60" s="44">
        <v>9000062</v>
      </c>
      <c r="B60" s="41">
        <v>1</v>
      </c>
    </row>
    <row r="61" spans="1:2" x14ac:dyDescent="0.25">
      <c r="A61" s="44">
        <v>9000063</v>
      </c>
      <c r="B61" s="41">
        <v>1</v>
      </c>
    </row>
    <row r="62" spans="1:2" x14ac:dyDescent="0.25">
      <c r="A62" s="44">
        <v>9000064</v>
      </c>
      <c r="B62" s="41">
        <v>1</v>
      </c>
    </row>
    <row r="63" spans="1:2" x14ac:dyDescent="0.25">
      <c r="A63" s="44">
        <v>9000065</v>
      </c>
      <c r="B63" s="41">
        <v>1</v>
      </c>
    </row>
    <row r="64" spans="1:2" x14ac:dyDescent="0.25">
      <c r="A64" s="44">
        <v>9000066</v>
      </c>
      <c r="B64" s="41">
        <v>1</v>
      </c>
    </row>
    <row r="65" spans="1:2" x14ac:dyDescent="0.25">
      <c r="A65" s="44">
        <v>9000067</v>
      </c>
      <c r="B65" s="41">
        <v>1</v>
      </c>
    </row>
    <row r="66" spans="1:2" x14ac:dyDescent="0.25">
      <c r="A66" s="44">
        <v>9000068</v>
      </c>
      <c r="B66" s="41">
        <v>1</v>
      </c>
    </row>
    <row r="67" spans="1:2" x14ac:dyDescent="0.25">
      <c r="A67" s="44">
        <v>9000069</v>
      </c>
      <c r="B67" s="41">
        <v>1</v>
      </c>
    </row>
    <row r="68" spans="1:2" x14ac:dyDescent="0.25">
      <c r="A68" s="44">
        <v>9000070</v>
      </c>
      <c r="B68" s="41">
        <v>2</v>
      </c>
    </row>
    <row r="69" spans="1:2" x14ac:dyDescent="0.25">
      <c r="A69" s="44">
        <v>9000071</v>
      </c>
      <c r="B69" s="41">
        <v>2</v>
      </c>
    </row>
    <row r="70" spans="1:2" x14ac:dyDescent="0.25">
      <c r="A70" s="44">
        <v>9000072</v>
      </c>
      <c r="B70" s="41">
        <v>2</v>
      </c>
    </row>
    <row r="71" spans="1:2" x14ac:dyDescent="0.25">
      <c r="A71" s="44">
        <v>9000073</v>
      </c>
      <c r="B71" s="41">
        <v>2</v>
      </c>
    </row>
    <row r="72" spans="1:2" x14ac:dyDescent="0.25">
      <c r="A72" s="44">
        <v>9000074</v>
      </c>
      <c r="B72" s="41">
        <v>2</v>
      </c>
    </row>
    <row r="73" spans="1:2" x14ac:dyDescent="0.25">
      <c r="A73" s="44">
        <v>9000075</v>
      </c>
      <c r="B73" s="41">
        <v>2</v>
      </c>
    </row>
    <row r="74" spans="1:2" x14ac:dyDescent="0.25">
      <c r="A74" s="44">
        <v>9000076</v>
      </c>
      <c r="B74" s="41">
        <v>2</v>
      </c>
    </row>
    <row r="75" spans="1:2" x14ac:dyDescent="0.25">
      <c r="A75" s="44">
        <v>9000077</v>
      </c>
      <c r="B75" s="41">
        <v>2</v>
      </c>
    </row>
    <row r="76" spans="1:2" x14ac:dyDescent="0.25">
      <c r="A76" s="44">
        <v>9000078</v>
      </c>
      <c r="B76" s="41">
        <v>2</v>
      </c>
    </row>
    <row r="77" spans="1:2" x14ac:dyDescent="0.25">
      <c r="A77" s="44">
        <v>9000079</v>
      </c>
      <c r="B77" s="41">
        <v>2</v>
      </c>
    </row>
    <row r="78" spans="1:2" x14ac:dyDescent="0.25">
      <c r="A78" s="44">
        <v>9000080</v>
      </c>
      <c r="B78" s="41">
        <v>2</v>
      </c>
    </row>
    <row r="79" spans="1:2" x14ac:dyDescent="0.25">
      <c r="A79" s="44">
        <v>9000081</v>
      </c>
      <c r="B79" s="41">
        <v>2</v>
      </c>
    </row>
    <row r="80" spans="1:2" x14ac:dyDescent="0.25">
      <c r="A80" s="44">
        <v>9000082</v>
      </c>
      <c r="B80" s="41">
        <v>2</v>
      </c>
    </row>
    <row r="81" spans="1:2" x14ac:dyDescent="0.25">
      <c r="A81" s="44">
        <v>9000083</v>
      </c>
      <c r="B81" s="41">
        <v>2</v>
      </c>
    </row>
    <row r="82" spans="1:2" x14ac:dyDescent="0.25">
      <c r="A82" s="44">
        <v>9000084</v>
      </c>
      <c r="B82" s="41">
        <v>2</v>
      </c>
    </row>
    <row r="83" spans="1:2" x14ac:dyDescent="0.25">
      <c r="A83" s="44">
        <v>9000085</v>
      </c>
      <c r="B83" s="41">
        <v>2</v>
      </c>
    </row>
    <row r="84" spans="1:2" x14ac:dyDescent="0.25">
      <c r="A84" s="44">
        <v>9000086</v>
      </c>
      <c r="B84" s="41">
        <v>2</v>
      </c>
    </row>
    <row r="85" spans="1:2" x14ac:dyDescent="0.25">
      <c r="A85" s="44">
        <v>9000087</v>
      </c>
      <c r="B85" s="41">
        <v>2</v>
      </c>
    </row>
    <row r="86" spans="1:2" x14ac:dyDescent="0.25">
      <c r="A86" s="44">
        <v>9000088</v>
      </c>
      <c r="B86" s="41">
        <v>2</v>
      </c>
    </row>
    <row r="87" spans="1:2" x14ac:dyDescent="0.25">
      <c r="A87" s="44">
        <v>9000089</v>
      </c>
      <c r="B87" s="41">
        <v>2</v>
      </c>
    </row>
    <row r="88" spans="1:2" x14ac:dyDescent="0.25">
      <c r="A88" s="44">
        <v>9000090</v>
      </c>
      <c r="B88" s="41">
        <v>2</v>
      </c>
    </row>
    <row r="89" spans="1:2" x14ac:dyDescent="0.25">
      <c r="A89" s="44">
        <v>9000091</v>
      </c>
      <c r="B89" s="41">
        <v>2</v>
      </c>
    </row>
    <row r="90" spans="1:2" x14ac:dyDescent="0.25">
      <c r="A90" s="44">
        <v>9000092</v>
      </c>
      <c r="B90" s="41">
        <v>2</v>
      </c>
    </row>
    <row r="91" spans="1:2" x14ac:dyDescent="0.25">
      <c r="A91" s="44">
        <v>9000093</v>
      </c>
      <c r="B91" s="41">
        <v>2</v>
      </c>
    </row>
    <row r="92" spans="1:2" x14ac:dyDescent="0.25">
      <c r="A92" s="44">
        <v>9000094</v>
      </c>
      <c r="B92" s="41">
        <v>2</v>
      </c>
    </row>
    <row r="93" spans="1:2" x14ac:dyDescent="0.25">
      <c r="A93" s="44">
        <v>9000095</v>
      </c>
      <c r="B93" s="41">
        <v>1</v>
      </c>
    </row>
    <row r="94" spans="1:2" x14ac:dyDescent="0.25">
      <c r="A94" s="44" t="s">
        <v>208</v>
      </c>
      <c r="B94" s="41">
        <v>143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AAB3-8169-4E51-811B-1654471D1B07}">
  <dimension ref="A1:L99"/>
  <sheetViews>
    <sheetView workbookViewId="0">
      <selection activeCell="D47" sqref="D47"/>
    </sheetView>
  </sheetViews>
  <sheetFormatPr defaultRowHeight="15" x14ac:dyDescent="0.25"/>
  <cols>
    <col min="12" max="12" width="158.85546875" bestFit="1" customWidth="1"/>
  </cols>
  <sheetData>
    <row r="1" spans="1:12" x14ac:dyDescent="0.25">
      <c r="A1" t="s">
        <v>6</v>
      </c>
      <c r="B1" t="s">
        <v>10</v>
      </c>
      <c r="C1" t="s">
        <v>109</v>
      </c>
      <c r="D1" t="s">
        <v>36</v>
      </c>
      <c r="E1" t="s">
        <v>42</v>
      </c>
      <c r="F1" t="s">
        <v>48</v>
      </c>
      <c r="G1" t="s">
        <v>60</v>
      </c>
      <c r="H1" t="s">
        <v>78</v>
      </c>
      <c r="I1" t="s">
        <v>16</v>
      </c>
      <c r="J1" t="s">
        <v>20</v>
      </c>
      <c r="K1" t="s">
        <v>28</v>
      </c>
      <c r="L1" t="s">
        <v>110</v>
      </c>
    </row>
    <row r="2" spans="1:12" x14ac:dyDescent="0.25">
      <c r="A2">
        <v>9000020</v>
      </c>
      <c r="B2">
        <v>1234643</v>
      </c>
      <c r="C2">
        <v>44795.756678240738</v>
      </c>
      <c r="D2" t="s">
        <v>40</v>
      </c>
      <c r="E2" t="s">
        <v>44</v>
      </c>
      <c r="F2" t="s">
        <v>50</v>
      </c>
      <c r="G2" t="s">
        <v>70</v>
      </c>
      <c r="H2" t="s">
        <v>89</v>
      </c>
      <c r="I2">
        <v>3</v>
      </c>
      <c r="J2" t="s">
        <v>22</v>
      </c>
      <c r="K2">
        <v>8</v>
      </c>
      <c r="L2" t="s">
        <v>146</v>
      </c>
    </row>
    <row r="3" spans="1:12" x14ac:dyDescent="0.25">
      <c r="A3">
        <v>9000089</v>
      </c>
      <c r="B3">
        <v>1234584</v>
      </c>
      <c r="C3">
        <v>44790.302928240744</v>
      </c>
      <c r="D3" t="s">
        <v>38</v>
      </c>
      <c r="E3" t="s">
        <v>44</v>
      </c>
      <c r="F3" t="s">
        <v>52</v>
      </c>
      <c r="G3" t="s">
        <v>64</v>
      </c>
      <c r="H3" t="s">
        <v>83</v>
      </c>
      <c r="I3">
        <v>2</v>
      </c>
      <c r="J3" t="s">
        <v>26</v>
      </c>
      <c r="K3">
        <v>6</v>
      </c>
      <c r="L3" t="s">
        <v>148</v>
      </c>
    </row>
    <row r="4" spans="1:12" x14ac:dyDescent="0.25">
      <c r="A4">
        <v>9000007</v>
      </c>
      <c r="B4">
        <v>1234512</v>
      </c>
      <c r="C4">
        <v>44783.578703703701</v>
      </c>
      <c r="D4" t="s">
        <v>40</v>
      </c>
      <c r="E4" t="s">
        <v>44</v>
      </c>
      <c r="F4" t="s">
        <v>50</v>
      </c>
      <c r="G4" t="s">
        <v>70</v>
      </c>
      <c r="H4" t="s">
        <v>87</v>
      </c>
      <c r="I4">
        <v>3</v>
      </c>
      <c r="J4" t="s">
        <v>22</v>
      </c>
      <c r="K4">
        <v>9</v>
      </c>
      <c r="L4" t="s">
        <v>165</v>
      </c>
    </row>
    <row r="5" spans="1:12" x14ac:dyDescent="0.25">
      <c r="A5">
        <v>9000023</v>
      </c>
      <c r="B5">
        <v>1234627</v>
      </c>
      <c r="C5">
        <v>44794.302037037036</v>
      </c>
      <c r="D5" t="s">
        <v>40</v>
      </c>
      <c r="E5" t="s">
        <v>44</v>
      </c>
      <c r="F5" t="s">
        <v>52</v>
      </c>
      <c r="G5" t="s">
        <v>70</v>
      </c>
      <c r="H5" t="s">
        <v>87</v>
      </c>
      <c r="I5">
        <v>3</v>
      </c>
      <c r="J5" t="s">
        <v>22</v>
      </c>
      <c r="K5">
        <v>7</v>
      </c>
    </row>
    <row r="6" spans="1:12" x14ac:dyDescent="0.25">
      <c r="A6">
        <v>9000017</v>
      </c>
      <c r="B6">
        <v>1234605</v>
      </c>
      <c r="C6">
        <v>44791.808240740742</v>
      </c>
      <c r="D6" t="s">
        <v>38</v>
      </c>
      <c r="E6" t="s">
        <v>44</v>
      </c>
      <c r="F6" t="s">
        <v>56</v>
      </c>
      <c r="G6" t="s">
        <v>70</v>
      </c>
      <c r="H6" t="s">
        <v>81</v>
      </c>
      <c r="I6">
        <v>1</v>
      </c>
      <c r="J6" t="s">
        <v>26</v>
      </c>
      <c r="K6">
        <v>7</v>
      </c>
    </row>
    <row r="7" spans="1:12" x14ac:dyDescent="0.25">
      <c r="A7">
        <v>9000022</v>
      </c>
      <c r="B7">
        <v>1234637</v>
      </c>
      <c r="C7">
        <v>44795.418923611112</v>
      </c>
      <c r="D7" t="s">
        <v>38</v>
      </c>
      <c r="E7" t="s">
        <v>44</v>
      </c>
      <c r="F7" t="s">
        <v>58</v>
      </c>
      <c r="G7" t="s">
        <v>70</v>
      </c>
      <c r="H7" t="s">
        <v>81</v>
      </c>
      <c r="I7">
        <v>1</v>
      </c>
      <c r="J7" t="s">
        <v>26</v>
      </c>
      <c r="K7">
        <v>2</v>
      </c>
    </row>
    <row r="8" spans="1:12" x14ac:dyDescent="0.25">
      <c r="A8">
        <v>9000025</v>
      </c>
      <c r="B8">
        <v>1234626</v>
      </c>
      <c r="C8">
        <v>44793.835972222223</v>
      </c>
      <c r="D8" t="s">
        <v>38</v>
      </c>
      <c r="E8" t="s">
        <v>46</v>
      </c>
      <c r="F8" t="s">
        <v>56</v>
      </c>
      <c r="G8" t="s">
        <v>72</v>
      </c>
      <c r="H8" t="s">
        <v>72</v>
      </c>
      <c r="I8">
        <v>1</v>
      </c>
      <c r="J8" t="s">
        <v>22</v>
      </c>
      <c r="K8">
        <v>8</v>
      </c>
      <c r="L8" t="s">
        <v>185</v>
      </c>
    </row>
    <row r="9" spans="1:12" x14ac:dyDescent="0.25">
      <c r="A9">
        <v>9000090</v>
      </c>
      <c r="B9">
        <v>1234528</v>
      </c>
      <c r="C9">
        <v>44789.507407407407</v>
      </c>
      <c r="D9" t="s">
        <v>40</v>
      </c>
      <c r="E9" t="s">
        <v>44</v>
      </c>
      <c r="F9" t="s">
        <v>52</v>
      </c>
      <c r="G9" t="s">
        <v>64</v>
      </c>
      <c r="H9" t="s">
        <v>85</v>
      </c>
      <c r="I9">
        <v>3</v>
      </c>
      <c r="J9" t="s">
        <v>22</v>
      </c>
      <c r="K9">
        <v>8</v>
      </c>
    </row>
    <row r="10" spans="1:12" x14ac:dyDescent="0.25">
      <c r="A10">
        <v>9000086</v>
      </c>
      <c r="B10">
        <v>1234577</v>
      </c>
      <c r="C10">
        <v>44789.53979166667</v>
      </c>
      <c r="D10" t="s">
        <v>40</v>
      </c>
      <c r="E10" t="s">
        <v>44</v>
      </c>
      <c r="F10" t="s">
        <v>52</v>
      </c>
      <c r="G10" t="s">
        <v>64</v>
      </c>
      <c r="H10" t="s">
        <v>83</v>
      </c>
      <c r="I10">
        <v>3</v>
      </c>
      <c r="J10" t="s">
        <v>26</v>
      </c>
      <c r="K10">
        <v>9</v>
      </c>
      <c r="L10" t="s">
        <v>112</v>
      </c>
    </row>
    <row r="11" spans="1:12" x14ac:dyDescent="0.25">
      <c r="A11">
        <v>9000001</v>
      </c>
      <c r="B11">
        <v>1234531</v>
      </c>
      <c r="C11">
        <v>44788.496087962965</v>
      </c>
      <c r="D11" t="s">
        <v>38</v>
      </c>
      <c r="E11" t="s">
        <v>46</v>
      </c>
      <c r="F11" t="s">
        <v>52</v>
      </c>
      <c r="G11" t="s">
        <v>74</v>
      </c>
      <c r="H11" t="s">
        <v>74</v>
      </c>
      <c r="I11">
        <v>1</v>
      </c>
      <c r="J11" t="s">
        <v>22</v>
      </c>
      <c r="K11">
        <v>2</v>
      </c>
      <c r="L11" t="s">
        <v>135</v>
      </c>
    </row>
    <row r="12" spans="1:12" x14ac:dyDescent="0.25">
      <c r="A12">
        <v>9000008</v>
      </c>
      <c r="B12">
        <v>1234529</v>
      </c>
      <c r="C12">
        <v>44784.589421296296</v>
      </c>
      <c r="D12" t="s">
        <v>40</v>
      </c>
      <c r="E12" t="s">
        <v>44</v>
      </c>
      <c r="F12" t="s">
        <v>50</v>
      </c>
      <c r="G12" t="s">
        <v>70</v>
      </c>
      <c r="H12" t="s">
        <v>87</v>
      </c>
      <c r="I12">
        <v>3</v>
      </c>
      <c r="J12" t="s">
        <v>22</v>
      </c>
      <c r="K12">
        <v>9</v>
      </c>
    </row>
    <row r="13" spans="1:12" x14ac:dyDescent="0.25">
      <c r="A13">
        <v>9000019</v>
      </c>
      <c r="B13">
        <v>1234612</v>
      </c>
      <c r="C13">
        <v>44792.872731481482</v>
      </c>
      <c r="D13" t="s">
        <v>38</v>
      </c>
      <c r="E13" t="s">
        <v>44</v>
      </c>
      <c r="F13" t="s">
        <v>56</v>
      </c>
      <c r="G13" t="s">
        <v>70</v>
      </c>
      <c r="H13" t="s">
        <v>81</v>
      </c>
      <c r="I13">
        <v>1</v>
      </c>
      <c r="J13" t="s">
        <v>26</v>
      </c>
      <c r="K13">
        <v>1</v>
      </c>
    </row>
    <row r="14" spans="1:12" x14ac:dyDescent="0.25">
      <c r="A14">
        <v>9000009</v>
      </c>
      <c r="B14">
        <v>1234521</v>
      </c>
      <c r="C14">
        <v>44784.295868055553</v>
      </c>
      <c r="D14" t="s">
        <v>38</v>
      </c>
      <c r="E14" t="s">
        <v>44</v>
      </c>
      <c r="F14" t="s">
        <v>56</v>
      </c>
      <c r="G14" t="s">
        <v>70</v>
      </c>
      <c r="H14" t="s">
        <v>81</v>
      </c>
      <c r="I14">
        <v>1</v>
      </c>
      <c r="J14" t="s">
        <v>26</v>
      </c>
      <c r="K14">
        <v>2</v>
      </c>
    </row>
    <row r="15" spans="1:12" x14ac:dyDescent="0.25">
      <c r="A15">
        <v>9000087</v>
      </c>
      <c r="B15">
        <v>1234569</v>
      </c>
      <c r="C15">
        <v>44788.665729166663</v>
      </c>
      <c r="D15" t="s">
        <v>40</v>
      </c>
      <c r="E15" t="s">
        <v>44</v>
      </c>
      <c r="F15" t="s">
        <v>52</v>
      </c>
      <c r="G15" t="s">
        <v>64</v>
      </c>
      <c r="H15" t="s">
        <v>83</v>
      </c>
      <c r="I15">
        <v>3</v>
      </c>
      <c r="J15" t="s">
        <v>26</v>
      </c>
      <c r="K15">
        <v>8</v>
      </c>
      <c r="L15" t="s">
        <v>113</v>
      </c>
    </row>
    <row r="16" spans="1:12" x14ac:dyDescent="0.25">
      <c r="A16">
        <v>9000068</v>
      </c>
      <c r="B16">
        <v>1234562</v>
      </c>
      <c r="C16">
        <v>44788.325694444444</v>
      </c>
      <c r="D16" t="s">
        <v>38</v>
      </c>
      <c r="E16" t="s">
        <v>46</v>
      </c>
      <c r="F16" t="s">
        <v>56</v>
      </c>
      <c r="G16" t="s">
        <v>66</v>
      </c>
      <c r="H16" t="s">
        <v>96</v>
      </c>
      <c r="I16">
        <v>2</v>
      </c>
      <c r="J16" t="s">
        <v>24</v>
      </c>
      <c r="K16">
        <v>3</v>
      </c>
      <c r="L16" t="s">
        <v>191</v>
      </c>
    </row>
    <row r="17" spans="1:12" x14ac:dyDescent="0.25">
      <c r="A17">
        <v>9000085</v>
      </c>
      <c r="B17">
        <v>1234510</v>
      </c>
      <c r="C17">
        <v>44783.547349537039</v>
      </c>
      <c r="D17" t="s">
        <v>40</v>
      </c>
      <c r="E17" t="s">
        <v>44</v>
      </c>
      <c r="F17" t="s">
        <v>52</v>
      </c>
      <c r="G17" t="s">
        <v>64</v>
      </c>
      <c r="H17" t="s">
        <v>83</v>
      </c>
      <c r="I17">
        <v>3</v>
      </c>
      <c r="J17" t="s">
        <v>26</v>
      </c>
      <c r="K17">
        <v>10</v>
      </c>
      <c r="L17" t="s">
        <v>114</v>
      </c>
    </row>
    <row r="18" spans="1:12" x14ac:dyDescent="0.25">
      <c r="A18">
        <v>9000077</v>
      </c>
      <c r="B18">
        <v>1234574</v>
      </c>
      <c r="C18">
        <v>44788.833391203705</v>
      </c>
      <c r="D18" t="s">
        <v>38</v>
      </c>
      <c r="E18" t="s">
        <v>44</v>
      </c>
      <c r="F18" t="s">
        <v>52</v>
      </c>
      <c r="G18" t="s">
        <v>74</v>
      </c>
      <c r="H18" t="s">
        <v>83</v>
      </c>
      <c r="I18">
        <v>2</v>
      </c>
      <c r="J18" t="s">
        <v>26</v>
      </c>
      <c r="K18">
        <v>4</v>
      </c>
      <c r="L18" t="s">
        <v>117</v>
      </c>
    </row>
    <row r="19" spans="1:12" x14ac:dyDescent="0.25">
      <c r="A19">
        <v>9000091</v>
      </c>
      <c r="B19">
        <v>1234524</v>
      </c>
      <c r="C19">
        <v>44786.388831018521</v>
      </c>
      <c r="D19" t="s">
        <v>40</v>
      </c>
      <c r="E19" t="s">
        <v>44</v>
      </c>
      <c r="F19" t="s">
        <v>52</v>
      </c>
      <c r="G19" t="s">
        <v>64</v>
      </c>
      <c r="H19" t="s">
        <v>98</v>
      </c>
      <c r="I19">
        <v>1</v>
      </c>
      <c r="J19" t="s">
        <v>26</v>
      </c>
      <c r="K19">
        <v>2</v>
      </c>
      <c r="L19" t="s">
        <v>115</v>
      </c>
    </row>
    <row r="20" spans="1:12" x14ac:dyDescent="0.25">
      <c r="A20">
        <v>9000078</v>
      </c>
      <c r="B20">
        <v>1234541</v>
      </c>
      <c r="C20">
        <v>44785.815358796295</v>
      </c>
      <c r="D20" t="s">
        <v>38</v>
      </c>
      <c r="E20" t="s">
        <v>44</v>
      </c>
      <c r="F20" t="s">
        <v>52</v>
      </c>
      <c r="G20" t="s">
        <v>62</v>
      </c>
      <c r="H20" t="s">
        <v>83</v>
      </c>
      <c r="I20">
        <v>2</v>
      </c>
      <c r="J20" t="s">
        <v>26</v>
      </c>
      <c r="K20">
        <v>8</v>
      </c>
      <c r="L20" t="s">
        <v>122</v>
      </c>
    </row>
    <row r="21" spans="1:12" x14ac:dyDescent="0.25">
      <c r="A21">
        <v>9000031</v>
      </c>
      <c r="B21">
        <v>1234636</v>
      </c>
      <c r="C21">
        <v>44795.394155092596</v>
      </c>
      <c r="D21" t="s">
        <v>38</v>
      </c>
      <c r="E21" t="s">
        <v>44</v>
      </c>
      <c r="F21" t="s">
        <v>52</v>
      </c>
      <c r="G21" t="s">
        <v>68</v>
      </c>
      <c r="H21" t="s">
        <v>94</v>
      </c>
      <c r="I21">
        <v>3</v>
      </c>
      <c r="J21" t="s">
        <v>22</v>
      </c>
      <c r="K21">
        <v>8</v>
      </c>
    </row>
    <row r="22" spans="1:12" x14ac:dyDescent="0.25">
      <c r="A22">
        <v>9000088</v>
      </c>
      <c r="B22">
        <v>1234509</v>
      </c>
      <c r="C22">
        <v>44783.544016203705</v>
      </c>
      <c r="D22" t="s">
        <v>38</v>
      </c>
      <c r="E22" t="s">
        <v>44</v>
      </c>
      <c r="F22" t="s">
        <v>52</v>
      </c>
      <c r="G22" t="s">
        <v>64</v>
      </c>
      <c r="H22" t="s">
        <v>83</v>
      </c>
      <c r="I22">
        <v>3</v>
      </c>
      <c r="J22" t="s">
        <v>26</v>
      </c>
      <c r="K22">
        <v>9</v>
      </c>
      <c r="L22" t="s">
        <v>159</v>
      </c>
    </row>
    <row r="23" spans="1:12" x14ac:dyDescent="0.25">
      <c r="A23">
        <v>9000074</v>
      </c>
      <c r="B23">
        <v>1234639</v>
      </c>
      <c r="C23">
        <v>44795.52652777778</v>
      </c>
      <c r="D23" t="s">
        <v>38</v>
      </c>
      <c r="E23" t="s">
        <v>44</v>
      </c>
      <c r="F23" t="s">
        <v>52</v>
      </c>
      <c r="G23" t="s">
        <v>62</v>
      </c>
      <c r="H23" t="s">
        <v>83</v>
      </c>
      <c r="I23">
        <v>2</v>
      </c>
      <c r="J23" t="s">
        <v>26</v>
      </c>
      <c r="K23">
        <v>7</v>
      </c>
      <c r="L23" t="s">
        <v>118</v>
      </c>
    </row>
    <row r="24" spans="1:12" x14ac:dyDescent="0.25">
      <c r="A24">
        <v>9000029</v>
      </c>
      <c r="B24">
        <v>1234632</v>
      </c>
      <c r="C24">
        <v>44794.721875000003</v>
      </c>
      <c r="D24" t="s">
        <v>40</v>
      </c>
      <c r="E24" t="s">
        <v>44</v>
      </c>
      <c r="F24" t="s">
        <v>58</v>
      </c>
      <c r="G24" t="s">
        <v>72</v>
      </c>
      <c r="H24" t="s">
        <v>87</v>
      </c>
      <c r="I24">
        <v>1</v>
      </c>
      <c r="J24" t="s">
        <v>22</v>
      </c>
      <c r="K24">
        <v>8</v>
      </c>
      <c r="L24" t="s">
        <v>171</v>
      </c>
    </row>
    <row r="25" spans="1:12" x14ac:dyDescent="0.25">
      <c r="A25">
        <v>9000016</v>
      </c>
      <c r="B25">
        <v>1234589</v>
      </c>
      <c r="C25">
        <v>44790.441342592596</v>
      </c>
      <c r="D25" t="s">
        <v>38</v>
      </c>
      <c r="E25" t="s">
        <v>44</v>
      </c>
      <c r="F25" t="s">
        <v>56</v>
      </c>
      <c r="G25" t="s">
        <v>70</v>
      </c>
      <c r="H25" t="s">
        <v>81</v>
      </c>
      <c r="I25">
        <v>1</v>
      </c>
      <c r="J25" t="s">
        <v>26</v>
      </c>
      <c r="K25">
        <v>1</v>
      </c>
    </row>
    <row r="26" spans="1:12" x14ac:dyDescent="0.25">
      <c r="A26">
        <v>9000024</v>
      </c>
      <c r="B26">
        <v>1234628</v>
      </c>
      <c r="C26">
        <v>44794.343831018516</v>
      </c>
      <c r="D26" t="s">
        <v>40</v>
      </c>
      <c r="E26" t="s">
        <v>44</v>
      </c>
      <c r="F26" t="s">
        <v>52</v>
      </c>
      <c r="G26" t="s">
        <v>70</v>
      </c>
      <c r="H26" t="s">
        <v>87</v>
      </c>
      <c r="I26">
        <v>3</v>
      </c>
      <c r="J26" t="s">
        <v>22</v>
      </c>
      <c r="K26">
        <v>7</v>
      </c>
      <c r="L26" t="s">
        <v>119</v>
      </c>
    </row>
    <row r="27" spans="1:12" x14ac:dyDescent="0.25">
      <c r="A27">
        <v>9000050</v>
      </c>
      <c r="B27">
        <v>1234622</v>
      </c>
      <c r="C27">
        <v>44793.766527777778</v>
      </c>
      <c r="D27" t="s">
        <v>38</v>
      </c>
      <c r="E27" t="s">
        <v>46</v>
      </c>
      <c r="F27" t="s">
        <v>54</v>
      </c>
      <c r="G27" t="s">
        <v>66</v>
      </c>
      <c r="H27" t="s">
        <v>96</v>
      </c>
      <c r="I27">
        <v>3</v>
      </c>
      <c r="J27" t="s">
        <v>22</v>
      </c>
      <c r="K27">
        <v>1</v>
      </c>
      <c r="L27" t="s">
        <v>195</v>
      </c>
    </row>
    <row r="28" spans="1:12" x14ac:dyDescent="0.25">
      <c r="A28">
        <v>9000009</v>
      </c>
      <c r="B28">
        <v>1234522</v>
      </c>
      <c r="C28">
        <v>44784.312534722223</v>
      </c>
      <c r="D28" t="s">
        <v>40</v>
      </c>
      <c r="E28" t="s">
        <v>44</v>
      </c>
      <c r="F28" t="s">
        <v>50</v>
      </c>
      <c r="G28" t="s">
        <v>70</v>
      </c>
      <c r="H28" t="s">
        <v>87</v>
      </c>
      <c r="I28">
        <v>3</v>
      </c>
      <c r="J28" t="s">
        <v>22</v>
      </c>
      <c r="K28">
        <v>8</v>
      </c>
      <c r="L28" t="s">
        <v>120</v>
      </c>
    </row>
    <row r="29" spans="1:12" x14ac:dyDescent="0.25">
      <c r="A29">
        <v>9000024</v>
      </c>
      <c r="B29">
        <v>1234615</v>
      </c>
      <c r="C29">
        <v>44793.392581018517</v>
      </c>
      <c r="D29" t="s">
        <v>38</v>
      </c>
      <c r="E29" t="s">
        <v>44</v>
      </c>
      <c r="F29" t="s">
        <v>58</v>
      </c>
      <c r="G29" t="s">
        <v>70</v>
      </c>
      <c r="H29" t="s">
        <v>98</v>
      </c>
      <c r="I29">
        <v>1</v>
      </c>
      <c r="J29" t="s">
        <v>26</v>
      </c>
      <c r="K29">
        <v>7</v>
      </c>
    </row>
    <row r="30" spans="1:12" x14ac:dyDescent="0.25">
      <c r="A30">
        <v>9000016</v>
      </c>
      <c r="B30">
        <v>1234590</v>
      </c>
      <c r="C30">
        <v>44790.455231481479</v>
      </c>
      <c r="D30" t="s">
        <v>40</v>
      </c>
      <c r="E30" t="s">
        <v>44</v>
      </c>
      <c r="F30" t="s">
        <v>50</v>
      </c>
      <c r="G30" t="s">
        <v>70</v>
      </c>
      <c r="H30" t="s">
        <v>89</v>
      </c>
      <c r="I30">
        <v>3</v>
      </c>
      <c r="J30" t="s">
        <v>22</v>
      </c>
      <c r="K30">
        <v>10</v>
      </c>
      <c r="L30" t="s">
        <v>121</v>
      </c>
    </row>
    <row r="31" spans="1:12" x14ac:dyDescent="0.25">
      <c r="A31">
        <v>9000014</v>
      </c>
      <c r="B31">
        <v>1234593</v>
      </c>
      <c r="C31">
        <v>44790.667939814812</v>
      </c>
      <c r="D31" t="s">
        <v>38</v>
      </c>
      <c r="E31" t="s">
        <v>44</v>
      </c>
      <c r="F31" t="s">
        <v>56</v>
      </c>
      <c r="G31" t="s">
        <v>70</v>
      </c>
      <c r="H31" t="s">
        <v>81</v>
      </c>
      <c r="I31">
        <v>1</v>
      </c>
      <c r="J31" t="s">
        <v>26</v>
      </c>
      <c r="K31">
        <v>2</v>
      </c>
    </row>
    <row r="32" spans="1:12" x14ac:dyDescent="0.25">
      <c r="A32">
        <v>9000021</v>
      </c>
      <c r="B32">
        <v>1234634</v>
      </c>
      <c r="C32">
        <v>44795.33153935185</v>
      </c>
      <c r="D32" t="s">
        <v>38</v>
      </c>
      <c r="E32" t="s">
        <v>44</v>
      </c>
      <c r="F32" t="s">
        <v>58</v>
      </c>
      <c r="G32" t="s">
        <v>70</v>
      </c>
      <c r="H32" t="s">
        <v>81</v>
      </c>
      <c r="I32">
        <v>1</v>
      </c>
      <c r="J32" t="s">
        <v>26</v>
      </c>
      <c r="K32">
        <v>7</v>
      </c>
    </row>
    <row r="33" spans="1:12" x14ac:dyDescent="0.25">
      <c r="A33">
        <v>9000080</v>
      </c>
      <c r="B33">
        <v>1234576</v>
      </c>
      <c r="C33">
        <v>44789.302337962959</v>
      </c>
      <c r="D33" t="s">
        <v>38</v>
      </c>
      <c r="E33" t="s">
        <v>44</v>
      </c>
      <c r="F33" t="s">
        <v>52</v>
      </c>
      <c r="G33" t="s">
        <v>64</v>
      </c>
      <c r="H33" t="s">
        <v>83</v>
      </c>
      <c r="I33">
        <v>2</v>
      </c>
      <c r="J33" t="s">
        <v>26</v>
      </c>
      <c r="K33">
        <v>9</v>
      </c>
      <c r="L33" t="s">
        <v>123</v>
      </c>
    </row>
    <row r="34" spans="1:12" x14ac:dyDescent="0.25">
      <c r="A34">
        <v>9000084</v>
      </c>
      <c r="B34">
        <v>1234517</v>
      </c>
      <c r="C34">
        <v>44783.723634259259</v>
      </c>
      <c r="D34" t="s">
        <v>40</v>
      </c>
      <c r="E34" t="s">
        <v>44</v>
      </c>
      <c r="F34" t="s">
        <v>52</v>
      </c>
      <c r="G34" t="s">
        <v>64</v>
      </c>
      <c r="H34" t="s">
        <v>83</v>
      </c>
      <c r="I34">
        <v>3</v>
      </c>
      <c r="J34" t="s">
        <v>26</v>
      </c>
      <c r="K34">
        <v>10</v>
      </c>
      <c r="L34" t="s">
        <v>124</v>
      </c>
    </row>
    <row r="35" spans="1:12" x14ac:dyDescent="0.25">
      <c r="A35">
        <v>9000070</v>
      </c>
      <c r="B35">
        <v>1234505</v>
      </c>
      <c r="C35">
        <v>44783.354525462964</v>
      </c>
      <c r="D35" t="s">
        <v>38</v>
      </c>
      <c r="E35" t="s">
        <v>44</v>
      </c>
      <c r="F35" t="s">
        <v>52</v>
      </c>
      <c r="G35" t="s">
        <v>62</v>
      </c>
      <c r="H35" t="s">
        <v>83</v>
      </c>
      <c r="I35">
        <v>3</v>
      </c>
      <c r="J35" t="s">
        <v>26</v>
      </c>
      <c r="K35">
        <v>8</v>
      </c>
    </row>
    <row r="36" spans="1:12" x14ac:dyDescent="0.25">
      <c r="A36">
        <v>9000012</v>
      </c>
      <c r="B36">
        <v>1234572</v>
      </c>
      <c r="C36">
        <v>44788.806458333333</v>
      </c>
      <c r="D36" t="s">
        <v>40</v>
      </c>
      <c r="E36" t="s">
        <v>44</v>
      </c>
      <c r="F36" t="s">
        <v>50</v>
      </c>
      <c r="G36" t="s">
        <v>70</v>
      </c>
      <c r="H36" t="s">
        <v>89</v>
      </c>
      <c r="I36">
        <v>3</v>
      </c>
      <c r="J36" t="s">
        <v>22</v>
      </c>
      <c r="K36">
        <v>7</v>
      </c>
      <c r="L36" t="s">
        <v>125</v>
      </c>
    </row>
    <row r="37" spans="1:12" x14ac:dyDescent="0.25">
      <c r="A37">
        <v>9000052</v>
      </c>
      <c r="B37">
        <v>1234624</v>
      </c>
      <c r="C37">
        <v>44793.774861111109</v>
      </c>
      <c r="D37" t="s">
        <v>40</v>
      </c>
      <c r="E37" t="s">
        <v>46</v>
      </c>
      <c r="F37" t="s">
        <v>56</v>
      </c>
      <c r="G37" t="s">
        <v>66</v>
      </c>
      <c r="H37" t="s">
        <v>96</v>
      </c>
      <c r="I37">
        <v>3</v>
      </c>
      <c r="J37" t="s">
        <v>22</v>
      </c>
      <c r="K37">
        <v>3</v>
      </c>
      <c r="L37" t="s">
        <v>178</v>
      </c>
    </row>
    <row r="38" spans="1:12" x14ac:dyDescent="0.25">
      <c r="A38">
        <v>9000006</v>
      </c>
      <c r="B38">
        <v>1234516</v>
      </c>
      <c r="C38">
        <v>44783.704305555555</v>
      </c>
      <c r="D38" t="s">
        <v>40</v>
      </c>
      <c r="E38" t="s">
        <v>44</v>
      </c>
      <c r="F38" t="s">
        <v>50</v>
      </c>
      <c r="G38" t="s">
        <v>70</v>
      </c>
      <c r="H38" t="s">
        <v>87</v>
      </c>
      <c r="I38">
        <v>2</v>
      </c>
      <c r="J38" t="s">
        <v>22</v>
      </c>
      <c r="K38">
        <v>8</v>
      </c>
    </row>
    <row r="39" spans="1:12" x14ac:dyDescent="0.25">
      <c r="A39">
        <v>9000018</v>
      </c>
      <c r="B39">
        <v>1234604</v>
      </c>
      <c r="C39">
        <v>44791.546469907407</v>
      </c>
      <c r="D39" t="s">
        <v>40</v>
      </c>
      <c r="E39" t="s">
        <v>44</v>
      </c>
      <c r="F39" t="s">
        <v>50</v>
      </c>
      <c r="G39" t="s">
        <v>70</v>
      </c>
      <c r="H39" t="s">
        <v>89</v>
      </c>
      <c r="I39">
        <v>3</v>
      </c>
      <c r="J39" t="s">
        <v>22</v>
      </c>
      <c r="K39">
        <v>8</v>
      </c>
      <c r="L39" t="s">
        <v>126</v>
      </c>
    </row>
    <row r="40" spans="1:12" x14ac:dyDescent="0.25">
      <c r="A40">
        <v>9000070</v>
      </c>
      <c r="B40">
        <v>1234618</v>
      </c>
      <c r="C40">
        <v>44791.62877314815</v>
      </c>
      <c r="D40" t="s">
        <v>38</v>
      </c>
      <c r="E40" t="s">
        <v>44</v>
      </c>
      <c r="F40" t="s">
        <v>52</v>
      </c>
      <c r="G40" t="s">
        <v>62</v>
      </c>
      <c r="H40" t="s">
        <v>83</v>
      </c>
      <c r="I40">
        <v>2</v>
      </c>
      <c r="J40" t="s">
        <v>26</v>
      </c>
      <c r="K40">
        <v>6</v>
      </c>
      <c r="L40" t="s">
        <v>130</v>
      </c>
    </row>
    <row r="41" spans="1:12" x14ac:dyDescent="0.25">
      <c r="A41">
        <v>9000049</v>
      </c>
      <c r="B41">
        <v>1234546</v>
      </c>
      <c r="C41">
        <v>44786.63585648148</v>
      </c>
      <c r="D41" t="s">
        <v>38</v>
      </c>
      <c r="E41" t="s">
        <v>46</v>
      </c>
      <c r="F41" t="s">
        <v>54</v>
      </c>
      <c r="G41" t="s">
        <v>66</v>
      </c>
      <c r="H41" t="s">
        <v>98</v>
      </c>
      <c r="I41">
        <v>1</v>
      </c>
      <c r="J41" t="s">
        <v>26</v>
      </c>
      <c r="K41">
        <v>7</v>
      </c>
      <c r="L41" t="s">
        <v>127</v>
      </c>
    </row>
    <row r="42" spans="1:12" x14ac:dyDescent="0.25">
      <c r="A42">
        <v>9000015</v>
      </c>
      <c r="B42">
        <v>1234598</v>
      </c>
      <c r="C42">
        <v>44790.806504629632</v>
      </c>
      <c r="D42" t="s">
        <v>40</v>
      </c>
      <c r="E42" t="s">
        <v>44</v>
      </c>
      <c r="F42" t="s">
        <v>50</v>
      </c>
      <c r="G42" t="s">
        <v>70</v>
      </c>
      <c r="H42" t="s">
        <v>89</v>
      </c>
      <c r="I42">
        <v>3</v>
      </c>
      <c r="J42" t="s">
        <v>22</v>
      </c>
      <c r="K42">
        <v>10</v>
      </c>
    </row>
    <row r="43" spans="1:12" x14ac:dyDescent="0.25">
      <c r="A43">
        <v>9000072</v>
      </c>
      <c r="B43">
        <v>1234611</v>
      </c>
      <c r="C43">
        <v>44792.840046296296</v>
      </c>
      <c r="D43" t="s">
        <v>40</v>
      </c>
      <c r="E43" t="s">
        <v>44</v>
      </c>
      <c r="F43" t="s">
        <v>52</v>
      </c>
      <c r="G43" t="s">
        <v>62</v>
      </c>
      <c r="H43" t="s">
        <v>83</v>
      </c>
      <c r="I43">
        <v>3</v>
      </c>
      <c r="J43" t="s">
        <v>26</v>
      </c>
      <c r="K43">
        <v>5</v>
      </c>
      <c r="L43" t="s">
        <v>129</v>
      </c>
    </row>
    <row r="44" spans="1:12" x14ac:dyDescent="0.25">
      <c r="A44">
        <v>9000085</v>
      </c>
      <c r="B44">
        <v>1234536</v>
      </c>
      <c r="C44">
        <v>44785.631898148145</v>
      </c>
      <c r="D44" t="s">
        <v>38</v>
      </c>
      <c r="E44" t="s">
        <v>44</v>
      </c>
      <c r="F44" t="s">
        <v>52</v>
      </c>
      <c r="G44" t="s">
        <v>64</v>
      </c>
      <c r="H44" t="s">
        <v>83</v>
      </c>
      <c r="I44">
        <v>2</v>
      </c>
      <c r="J44" t="s">
        <v>26</v>
      </c>
      <c r="K44">
        <v>9</v>
      </c>
      <c r="L44" t="s">
        <v>164</v>
      </c>
    </row>
    <row r="45" spans="1:12" x14ac:dyDescent="0.25">
      <c r="A45">
        <v>9000005</v>
      </c>
      <c r="B45">
        <v>1234503</v>
      </c>
      <c r="C45">
        <v>44783.317835648151</v>
      </c>
      <c r="D45" t="s">
        <v>38</v>
      </c>
      <c r="E45" t="s">
        <v>44</v>
      </c>
      <c r="F45" t="s">
        <v>56</v>
      </c>
      <c r="G45" t="s">
        <v>70</v>
      </c>
      <c r="H45" t="s">
        <v>81</v>
      </c>
      <c r="I45">
        <v>1</v>
      </c>
      <c r="J45" t="s">
        <v>26</v>
      </c>
      <c r="K45">
        <v>7</v>
      </c>
    </row>
    <row r="46" spans="1:12" x14ac:dyDescent="0.25">
      <c r="A46">
        <v>9000008</v>
      </c>
      <c r="B46">
        <v>1234527</v>
      </c>
      <c r="C46">
        <v>44784.576921296299</v>
      </c>
      <c r="D46" t="s">
        <v>38</v>
      </c>
      <c r="E46" t="s">
        <v>44</v>
      </c>
      <c r="F46" t="s">
        <v>56</v>
      </c>
      <c r="G46" t="s">
        <v>70</v>
      </c>
      <c r="H46" t="s">
        <v>81</v>
      </c>
      <c r="I46">
        <v>1</v>
      </c>
      <c r="J46" t="s">
        <v>26</v>
      </c>
      <c r="K46">
        <v>1</v>
      </c>
    </row>
    <row r="47" spans="1:12" x14ac:dyDescent="0.25">
      <c r="A47">
        <v>9000012</v>
      </c>
      <c r="B47">
        <v>1234571</v>
      </c>
      <c r="C47">
        <v>44788.788263888891</v>
      </c>
      <c r="D47" t="s">
        <v>38</v>
      </c>
      <c r="E47" t="s">
        <v>44</v>
      </c>
      <c r="F47" t="s">
        <v>56</v>
      </c>
      <c r="G47" t="s">
        <v>70</v>
      </c>
      <c r="H47" t="s">
        <v>81</v>
      </c>
      <c r="I47">
        <v>1</v>
      </c>
      <c r="J47" t="s">
        <v>26</v>
      </c>
      <c r="K47">
        <v>7</v>
      </c>
    </row>
    <row r="48" spans="1:12" x14ac:dyDescent="0.25">
      <c r="A48">
        <v>9000048</v>
      </c>
      <c r="B48">
        <v>1234555</v>
      </c>
      <c r="C48">
        <v>44787.618530092594</v>
      </c>
      <c r="D48" t="s">
        <v>38</v>
      </c>
      <c r="E48" t="s">
        <v>46</v>
      </c>
      <c r="F48" t="s">
        <v>54</v>
      </c>
      <c r="G48" t="s">
        <v>66</v>
      </c>
      <c r="H48" t="s">
        <v>98</v>
      </c>
      <c r="I48">
        <v>1</v>
      </c>
      <c r="J48" t="s">
        <v>26</v>
      </c>
      <c r="K48">
        <v>7</v>
      </c>
    </row>
    <row r="49" spans="1:12" x14ac:dyDescent="0.25">
      <c r="A49">
        <v>9000061</v>
      </c>
      <c r="B49">
        <v>1234596</v>
      </c>
      <c r="C49">
        <v>44790.736562500002</v>
      </c>
      <c r="D49" t="s">
        <v>40</v>
      </c>
      <c r="E49" t="s">
        <v>46</v>
      </c>
      <c r="F49" t="s">
        <v>52</v>
      </c>
      <c r="G49" t="s">
        <v>76</v>
      </c>
      <c r="H49" t="s">
        <v>91</v>
      </c>
      <c r="I49">
        <v>3</v>
      </c>
      <c r="J49" t="s">
        <v>22</v>
      </c>
      <c r="K49">
        <v>8</v>
      </c>
    </row>
    <row r="50" spans="1:12" x14ac:dyDescent="0.25">
      <c r="A50">
        <v>9000027</v>
      </c>
      <c r="B50">
        <v>1234631</v>
      </c>
      <c r="C50">
        <v>44794.684918981482</v>
      </c>
      <c r="D50" t="s">
        <v>38</v>
      </c>
      <c r="E50" t="s">
        <v>46</v>
      </c>
      <c r="F50" t="s">
        <v>56</v>
      </c>
      <c r="G50" t="s">
        <v>72</v>
      </c>
      <c r="H50" t="s">
        <v>72</v>
      </c>
      <c r="I50">
        <v>1</v>
      </c>
      <c r="J50" t="s">
        <v>22</v>
      </c>
      <c r="K50">
        <v>8</v>
      </c>
      <c r="L50" t="s">
        <v>204</v>
      </c>
    </row>
    <row r="51" spans="1:12" x14ac:dyDescent="0.25">
      <c r="A51">
        <v>9000010</v>
      </c>
      <c r="B51">
        <v>1234539</v>
      </c>
      <c r="C51">
        <v>44785.729930555557</v>
      </c>
      <c r="D51" t="s">
        <v>40</v>
      </c>
      <c r="E51" t="s">
        <v>44</v>
      </c>
      <c r="F51" t="s">
        <v>50</v>
      </c>
      <c r="G51" t="s">
        <v>70</v>
      </c>
      <c r="H51" t="s">
        <v>87</v>
      </c>
      <c r="I51">
        <v>2</v>
      </c>
      <c r="J51" t="s">
        <v>22</v>
      </c>
      <c r="K51">
        <v>8</v>
      </c>
      <c r="L51" t="s">
        <v>132</v>
      </c>
    </row>
    <row r="52" spans="1:12" x14ac:dyDescent="0.25">
      <c r="A52">
        <v>9000071</v>
      </c>
      <c r="B52">
        <v>1234552</v>
      </c>
      <c r="C52">
        <v>44786.869930555556</v>
      </c>
      <c r="D52" t="s">
        <v>38</v>
      </c>
      <c r="E52" t="s">
        <v>44</v>
      </c>
      <c r="F52" t="s">
        <v>52</v>
      </c>
      <c r="G52" t="s">
        <v>62</v>
      </c>
      <c r="H52" t="s">
        <v>83</v>
      </c>
      <c r="I52">
        <v>3</v>
      </c>
      <c r="J52" t="s">
        <v>26</v>
      </c>
      <c r="K52">
        <v>8</v>
      </c>
      <c r="L52" t="s">
        <v>149</v>
      </c>
    </row>
    <row r="53" spans="1:12" x14ac:dyDescent="0.25">
      <c r="A53">
        <v>9000023</v>
      </c>
      <c r="B53">
        <v>1234542</v>
      </c>
      <c r="C53">
        <v>44786.313761574071</v>
      </c>
      <c r="D53" t="s">
        <v>38</v>
      </c>
      <c r="E53" t="s">
        <v>44</v>
      </c>
      <c r="F53" t="s">
        <v>58</v>
      </c>
      <c r="G53" t="s">
        <v>70</v>
      </c>
      <c r="H53" t="s">
        <v>98</v>
      </c>
      <c r="I53">
        <v>1</v>
      </c>
      <c r="J53" t="s">
        <v>26</v>
      </c>
      <c r="K53">
        <v>7</v>
      </c>
    </row>
    <row r="54" spans="1:12" x14ac:dyDescent="0.25">
      <c r="A54">
        <v>9000032</v>
      </c>
      <c r="B54">
        <v>1234556</v>
      </c>
      <c r="C54">
        <v>44794.652824074074</v>
      </c>
      <c r="D54" t="s">
        <v>38</v>
      </c>
      <c r="E54" t="s">
        <v>44</v>
      </c>
      <c r="F54" t="s">
        <v>52</v>
      </c>
      <c r="G54" t="s">
        <v>68</v>
      </c>
      <c r="H54" t="s">
        <v>94</v>
      </c>
      <c r="I54">
        <v>2</v>
      </c>
      <c r="J54" t="s">
        <v>22</v>
      </c>
      <c r="K54">
        <v>8</v>
      </c>
    </row>
    <row r="55" spans="1:12" x14ac:dyDescent="0.25">
      <c r="A55">
        <v>9000001</v>
      </c>
      <c r="B55">
        <v>1234545</v>
      </c>
      <c r="C55">
        <v>44786.454687500001</v>
      </c>
      <c r="D55" t="s">
        <v>38</v>
      </c>
      <c r="E55" t="s">
        <v>46</v>
      </c>
      <c r="F55" t="s">
        <v>56</v>
      </c>
      <c r="G55" t="s">
        <v>74</v>
      </c>
      <c r="H55" t="s">
        <v>98</v>
      </c>
      <c r="I55">
        <v>1</v>
      </c>
      <c r="J55" t="s">
        <v>26</v>
      </c>
      <c r="K55">
        <v>1</v>
      </c>
      <c r="L55" t="s">
        <v>134</v>
      </c>
    </row>
    <row r="56" spans="1:12" x14ac:dyDescent="0.25">
      <c r="A56">
        <v>9000015</v>
      </c>
      <c r="B56">
        <v>1234597</v>
      </c>
      <c r="C56">
        <v>44790.794675925928</v>
      </c>
      <c r="D56" t="s">
        <v>38</v>
      </c>
      <c r="E56" t="s">
        <v>44</v>
      </c>
      <c r="F56" t="s">
        <v>56</v>
      </c>
      <c r="G56" t="s">
        <v>70</v>
      </c>
      <c r="H56" t="s">
        <v>81</v>
      </c>
      <c r="I56">
        <v>1</v>
      </c>
      <c r="J56" t="s">
        <v>26</v>
      </c>
      <c r="K56">
        <v>7</v>
      </c>
    </row>
    <row r="57" spans="1:12" x14ac:dyDescent="0.25">
      <c r="A57">
        <v>9000017</v>
      </c>
      <c r="B57">
        <v>1234607</v>
      </c>
      <c r="C57">
        <v>44791.814710648148</v>
      </c>
      <c r="D57" t="s">
        <v>40</v>
      </c>
      <c r="E57" t="s">
        <v>44</v>
      </c>
      <c r="F57" t="s">
        <v>50</v>
      </c>
      <c r="G57" t="s">
        <v>70</v>
      </c>
      <c r="H57" t="s">
        <v>89</v>
      </c>
      <c r="I57">
        <v>3</v>
      </c>
      <c r="J57" t="s">
        <v>22</v>
      </c>
      <c r="K57">
        <v>8</v>
      </c>
      <c r="L57" t="s">
        <v>137</v>
      </c>
    </row>
    <row r="58" spans="1:12" x14ac:dyDescent="0.25">
      <c r="A58">
        <v>9000075</v>
      </c>
      <c r="B58">
        <v>1234601</v>
      </c>
      <c r="C58">
        <v>44791.514826388891</v>
      </c>
      <c r="D58" t="s">
        <v>40</v>
      </c>
      <c r="E58" t="s">
        <v>44</v>
      </c>
      <c r="F58" t="s">
        <v>52</v>
      </c>
      <c r="G58" t="s">
        <v>62</v>
      </c>
      <c r="H58" t="s">
        <v>83</v>
      </c>
      <c r="I58">
        <v>3</v>
      </c>
      <c r="J58" t="s">
        <v>26</v>
      </c>
      <c r="K58">
        <v>6</v>
      </c>
      <c r="L58" t="s">
        <v>138</v>
      </c>
    </row>
    <row r="59" spans="1:12" x14ac:dyDescent="0.25">
      <c r="A59">
        <v>9000084</v>
      </c>
      <c r="B59">
        <v>1234530</v>
      </c>
      <c r="C59">
        <v>44784.613946759258</v>
      </c>
      <c r="D59" t="s">
        <v>38</v>
      </c>
      <c r="E59" t="s">
        <v>44</v>
      </c>
      <c r="F59" t="s">
        <v>52</v>
      </c>
      <c r="G59" t="s">
        <v>64</v>
      </c>
      <c r="H59" t="s">
        <v>83</v>
      </c>
      <c r="I59">
        <v>2</v>
      </c>
      <c r="J59" t="s">
        <v>26</v>
      </c>
      <c r="K59">
        <v>8</v>
      </c>
      <c r="L59" t="s">
        <v>139</v>
      </c>
    </row>
    <row r="60" spans="1:12" x14ac:dyDescent="0.25">
      <c r="A60">
        <v>9000071</v>
      </c>
      <c r="B60">
        <v>1234582</v>
      </c>
      <c r="C60">
        <v>44789.845011574071</v>
      </c>
      <c r="D60" t="s">
        <v>40</v>
      </c>
      <c r="E60" t="s">
        <v>44</v>
      </c>
      <c r="F60" t="s">
        <v>52</v>
      </c>
      <c r="G60" t="s">
        <v>62</v>
      </c>
      <c r="H60" t="s">
        <v>83</v>
      </c>
      <c r="I60">
        <v>3</v>
      </c>
      <c r="J60" t="s">
        <v>26</v>
      </c>
      <c r="K60">
        <v>7</v>
      </c>
      <c r="L60" t="s">
        <v>141</v>
      </c>
    </row>
    <row r="61" spans="1:12" x14ac:dyDescent="0.25">
      <c r="A61">
        <v>9000061</v>
      </c>
      <c r="B61">
        <v>1234557</v>
      </c>
      <c r="C61">
        <v>44787.775833333333</v>
      </c>
      <c r="D61" t="s">
        <v>38</v>
      </c>
      <c r="E61" t="s">
        <v>46</v>
      </c>
      <c r="F61" t="s">
        <v>54</v>
      </c>
      <c r="G61" t="s">
        <v>76</v>
      </c>
      <c r="H61" t="s">
        <v>98</v>
      </c>
      <c r="I61">
        <v>1</v>
      </c>
      <c r="J61" t="s">
        <v>26</v>
      </c>
      <c r="K61">
        <v>2</v>
      </c>
      <c r="L61" t="s">
        <v>140</v>
      </c>
    </row>
    <row r="62" spans="1:12" x14ac:dyDescent="0.25">
      <c r="A62">
        <v>9000011</v>
      </c>
      <c r="B62">
        <v>1234565</v>
      </c>
      <c r="C62">
        <v>44788.352638888886</v>
      </c>
      <c r="D62" t="s">
        <v>38</v>
      </c>
      <c r="E62" t="s">
        <v>44</v>
      </c>
      <c r="F62" t="s">
        <v>56</v>
      </c>
      <c r="G62" t="s">
        <v>70</v>
      </c>
      <c r="H62" t="s">
        <v>81</v>
      </c>
      <c r="I62">
        <v>1</v>
      </c>
      <c r="J62" t="s">
        <v>26</v>
      </c>
      <c r="K62">
        <v>7</v>
      </c>
    </row>
    <row r="63" spans="1:12" x14ac:dyDescent="0.25">
      <c r="A63">
        <v>9000006</v>
      </c>
      <c r="B63">
        <v>1234515</v>
      </c>
      <c r="C63">
        <v>44783.68277777778</v>
      </c>
      <c r="D63" t="s">
        <v>38</v>
      </c>
      <c r="E63" t="s">
        <v>44</v>
      </c>
      <c r="F63" t="s">
        <v>56</v>
      </c>
      <c r="G63" t="s">
        <v>70</v>
      </c>
      <c r="H63" t="s">
        <v>81</v>
      </c>
      <c r="I63">
        <v>1</v>
      </c>
      <c r="J63" t="s">
        <v>26</v>
      </c>
      <c r="K63">
        <v>7</v>
      </c>
    </row>
    <row r="64" spans="1:12" x14ac:dyDescent="0.25">
      <c r="A64">
        <v>9000073</v>
      </c>
      <c r="B64">
        <v>1234547</v>
      </c>
      <c r="C64">
        <v>44786.711469907408</v>
      </c>
      <c r="D64" t="s">
        <v>38</v>
      </c>
      <c r="E64" t="s">
        <v>44</v>
      </c>
      <c r="F64" t="s">
        <v>52</v>
      </c>
      <c r="G64" t="s">
        <v>62</v>
      </c>
      <c r="H64" t="s">
        <v>83</v>
      </c>
      <c r="I64">
        <v>3</v>
      </c>
      <c r="J64" t="s">
        <v>26</v>
      </c>
      <c r="K64">
        <v>8</v>
      </c>
    </row>
    <row r="65" spans="1:12" x14ac:dyDescent="0.25">
      <c r="A65">
        <v>9000058</v>
      </c>
      <c r="B65">
        <v>1234587</v>
      </c>
      <c r="C65">
        <v>44790.419930555552</v>
      </c>
      <c r="D65" t="s">
        <v>40</v>
      </c>
      <c r="E65" t="s">
        <v>44</v>
      </c>
      <c r="F65" t="s">
        <v>54</v>
      </c>
      <c r="G65" t="s">
        <v>66</v>
      </c>
      <c r="H65" t="s">
        <v>96</v>
      </c>
      <c r="I65">
        <v>2</v>
      </c>
      <c r="J65" t="s">
        <v>22</v>
      </c>
      <c r="K65">
        <v>3</v>
      </c>
      <c r="L65" t="s">
        <v>188</v>
      </c>
    </row>
    <row r="66" spans="1:12" x14ac:dyDescent="0.25">
      <c r="A66">
        <v>9000092</v>
      </c>
      <c r="B66">
        <v>1234567</v>
      </c>
      <c r="C66">
        <v>44786.723634259259</v>
      </c>
      <c r="D66" t="s">
        <v>38</v>
      </c>
      <c r="E66" t="s">
        <v>44</v>
      </c>
      <c r="F66" t="s">
        <v>52</v>
      </c>
      <c r="G66" t="s">
        <v>64</v>
      </c>
      <c r="H66" t="s">
        <v>98</v>
      </c>
      <c r="I66">
        <v>1</v>
      </c>
      <c r="J66" t="s">
        <v>26</v>
      </c>
      <c r="K66">
        <v>7</v>
      </c>
      <c r="L66" t="s">
        <v>162</v>
      </c>
    </row>
    <row r="67" spans="1:12" x14ac:dyDescent="0.25">
      <c r="A67">
        <v>9000079</v>
      </c>
      <c r="B67">
        <v>1234606</v>
      </c>
      <c r="C67">
        <v>44791.812060185184</v>
      </c>
      <c r="D67" t="s">
        <v>38</v>
      </c>
      <c r="E67" t="s">
        <v>44</v>
      </c>
      <c r="F67" t="s">
        <v>52</v>
      </c>
      <c r="G67" t="s">
        <v>62</v>
      </c>
      <c r="H67" t="s">
        <v>83</v>
      </c>
      <c r="I67">
        <v>2</v>
      </c>
      <c r="J67" t="s">
        <v>26</v>
      </c>
      <c r="K67">
        <v>8</v>
      </c>
    </row>
    <row r="68" spans="1:12" x14ac:dyDescent="0.25">
      <c r="A68">
        <v>9000094</v>
      </c>
      <c r="B68">
        <v>1234559</v>
      </c>
      <c r="C68">
        <v>44787.301435185182</v>
      </c>
      <c r="D68" t="s">
        <v>38</v>
      </c>
      <c r="E68" t="s">
        <v>44</v>
      </c>
      <c r="F68" t="s">
        <v>52</v>
      </c>
      <c r="G68" t="s">
        <v>64</v>
      </c>
      <c r="H68" t="s">
        <v>98</v>
      </c>
      <c r="I68">
        <v>1</v>
      </c>
      <c r="J68" t="s">
        <v>26</v>
      </c>
      <c r="K68">
        <v>5</v>
      </c>
      <c r="L68" t="s">
        <v>143</v>
      </c>
    </row>
    <row r="69" spans="1:12" x14ac:dyDescent="0.25">
      <c r="A69">
        <v>9000093</v>
      </c>
      <c r="B69">
        <v>1234581</v>
      </c>
      <c r="C69">
        <v>44789.725405092591</v>
      </c>
      <c r="D69" t="s">
        <v>40</v>
      </c>
      <c r="E69" t="s">
        <v>44</v>
      </c>
      <c r="F69" t="s">
        <v>52</v>
      </c>
      <c r="G69" t="s">
        <v>64</v>
      </c>
      <c r="H69" t="s">
        <v>85</v>
      </c>
      <c r="I69">
        <v>3</v>
      </c>
      <c r="J69" t="s">
        <v>22</v>
      </c>
      <c r="K69">
        <v>8</v>
      </c>
    </row>
    <row r="70" spans="1:12" x14ac:dyDescent="0.25">
      <c r="A70">
        <v>9000090</v>
      </c>
      <c r="B70">
        <v>1234614</v>
      </c>
      <c r="C70">
        <v>44786.584236111114</v>
      </c>
      <c r="D70" t="s">
        <v>40</v>
      </c>
      <c r="E70" t="s">
        <v>44</v>
      </c>
      <c r="F70" t="s">
        <v>52</v>
      </c>
      <c r="G70" t="s">
        <v>64</v>
      </c>
      <c r="H70" t="s">
        <v>98</v>
      </c>
      <c r="I70">
        <v>1</v>
      </c>
      <c r="J70" t="s">
        <v>26</v>
      </c>
      <c r="K70">
        <v>7</v>
      </c>
      <c r="L70" t="s">
        <v>145</v>
      </c>
    </row>
    <row r="71" spans="1:12" x14ac:dyDescent="0.25">
      <c r="A71">
        <v>9000053</v>
      </c>
      <c r="B71">
        <v>1234629</v>
      </c>
      <c r="C71">
        <v>44794.578136574077</v>
      </c>
      <c r="D71" t="s">
        <v>38</v>
      </c>
      <c r="E71" t="s">
        <v>46</v>
      </c>
      <c r="F71" t="s">
        <v>56</v>
      </c>
      <c r="G71" t="s">
        <v>66</v>
      </c>
      <c r="H71" t="s">
        <v>96</v>
      </c>
      <c r="I71">
        <v>2</v>
      </c>
      <c r="J71" t="s">
        <v>22</v>
      </c>
      <c r="K71">
        <v>3</v>
      </c>
      <c r="L71" t="s">
        <v>201</v>
      </c>
    </row>
    <row r="72" spans="1:12" x14ac:dyDescent="0.25">
      <c r="A72">
        <v>9000079</v>
      </c>
      <c r="B72">
        <v>1234616</v>
      </c>
      <c r="C72">
        <v>44793.403229166666</v>
      </c>
      <c r="D72" t="s">
        <v>38</v>
      </c>
      <c r="E72" t="s">
        <v>44</v>
      </c>
      <c r="F72" t="s">
        <v>52</v>
      </c>
      <c r="G72" t="s">
        <v>74</v>
      </c>
      <c r="H72" t="s">
        <v>74</v>
      </c>
      <c r="I72">
        <v>2</v>
      </c>
      <c r="J72" t="s">
        <v>22</v>
      </c>
      <c r="K72">
        <v>3</v>
      </c>
    </row>
    <row r="73" spans="1:12" x14ac:dyDescent="0.25">
      <c r="A73">
        <v>9000013</v>
      </c>
      <c r="B73">
        <v>1234578</v>
      </c>
      <c r="C73">
        <v>44789.592280092591</v>
      </c>
      <c r="D73" t="s">
        <v>38</v>
      </c>
      <c r="E73" t="s">
        <v>44</v>
      </c>
      <c r="F73" t="s">
        <v>56</v>
      </c>
      <c r="G73" t="s">
        <v>70</v>
      </c>
      <c r="H73" t="s">
        <v>81</v>
      </c>
      <c r="I73">
        <v>1</v>
      </c>
      <c r="J73" t="s">
        <v>26</v>
      </c>
      <c r="K73">
        <v>5</v>
      </c>
    </row>
    <row r="74" spans="1:12" x14ac:dyDescent="0.25">
      <c r="A74">
        <v>9000011</v>
      </c>
      <c r="B74">
        <v>1234566</v>
      </c>
      <c r="C74">
        <v>44788.367384259262</v>
      </c>
      <c r="D74" t="s">
        <v>40</v>
      </c>
      <c r="E74" t="s">
        <v>44</v>
      </c>
      <c r="F74" t="s">
        <v>50</v>
      </c>
      <c r="G74" t="s">
        <v>70</v>
      </c>
      <c r="H74" t="s">
        <v>89</v>
      </c>
      <c r="I74">
        <v>3</v>
      </c>
      <c r="J74" t="s">
        <v>22</v>
      </c>
      <c r="K74">
        <v>8</v>
      </c>
      <c r="L74" t="s">
        <v>147</v>
      </c>
    </row>
    <row r="75" spans="1:12" x14ac:dyDescent="0.25">
      <c r="A75">
        <v>9000020</v>
      </c>
      <c r="B75">
        <v>1234641</v>
      </c>
      <c r="C75">
        <v>44795.73914351852</v>
      </c>
      <c r="D75" t="s">
        <v>38</v>
      </c>
      <c r="E75" t="s">
        <v>44</v>
      </c>
      <c r="F75" t="s">
        <v>58</v>
      </c>
      <c r="G75" t="s">
        <v>70</v>
      </c>
      <c r="H75" t="s">
        <v>81</v>
      </c>
      <c r="I75">
        <v>1</v>
      </c>
      <c r="J75" t="s">
        <v>26</v>
      </c>
      <c r="K75">
        <v>7</v>
      </c>
    </row>
    <row r="76" spans="1:12" x14ac:dyDescent="0.25">
      <c r="A76">
        <v>9000010</v>
      </c>
      <c r="B76">
        <v>1234538</v>
      </c>
      <c r="C76">
        <v>44785.719513888886</v>
      </c>
      <c r="D76" t="s">
        <v>38</v>
      </c>
      <c r="E76" t="s">
        <v>44</v>
      </c>
      <c r="F76" t="s">
        <v>56</v>
      </c>
      <c r="G76" t="s">
        <v>70</v>
      </c>
      <c r="H76" t="s">
        <v>81</v>
      </c>
      <c r="I76">
        <v>1</v>
      </c>
      <c r="J76" t="s">
        <v>26</v>
      </c>
      <c r="K76">
        <v>3</v>
      </c>
    </row>
    <row r="77" spans="1:12" x14ac:dyDescent="0.25">
      <c r="A77">
        <v>9000049</v>
      </c>
      <c r="B77">
        <v>1234588</v>
      </c>
      <c r="C77">
        <v>44790.422800925924</v>
      </c>
      <c r="D77" t="s">
        <v>40</v>
      </c>
      <c r="E77" t="s">
        <v>46</v>
      </c>
      <c r="F77" t="s">
        <v>52</v>
      </c>
      <c r="G77" t="s">
        <v>66</v>
      </c>
      <c r="H77" t="s">
        <v>96</v>
      </c>
      <c r="I77">
        <v>3</v>
      </c>
      <c r="J77" t="s">
        <v>22</v>
      </c>
      <c r="K77">
        <v>7</v>
      </c>
      <c r="L77" t="s">
        <v>153</v>
      </c>
    </row>
    <row r="78" spans="1:12" x14ac:dyDescent="0.25">
      <c r="A78">
        <v>9000086</v>
      </c>
      <c r="B78">
        <v>1234609</v>
      </c>
      <c r="C78">
        <v>44792.59814814815</v>
      </c>
      <c r="D78" t="s">
        <v>40</v>
      </c>
      <c r="E78" t="s">
        <v>44</v>
      </c>
      <c r="F78" t="s">
        <v>52</v>
      </c>
      <c r="G78" t="s">
        <v>64</v>
      </c>
      <c r="H78" t="s">
        <v>83</v>
      </c>
      <c r="I78">
        <v>3</v>
      </c>
      <c r="J78" t="s">
        <v>26</v>
      </c>
      <c r="K78">
        <v>8</v>
      </c>
    </row>
    <row r="79" spans="1:12" x14ac:dyDescent="0.25">
      <c r="A79">
        <v>9000051</v>
      </c>
      <c r="B79">
        <v>1234619</v>
      </c>
      <c r="C79">
        <v>44793.686759259261</v>
      </c>
      <c r="D79" t="s">
        <v>40</v>
      </c>
      <c r="E79" t="s">
        <v>46</v>
      </c>
      <c r="F79" t="s">
        <v>54</v>
      </c>
      <c r="G79" t="s">
        <v>66</v>
      </c>
      <c r="H79" t="s">
        <v>96</v>
      </c>
      <c r="I79">
        <v>3</v>
      </c>
      <c r="J79" t="s">
        <v>22</v>
      </c>
      <c r="K79">
        <v>4</v>
      </c>
      <c r="L79" t="s">
        <v>169</v>
      </c>
    </row>
    <row r="80" spans="1:12" x14ac:dyDescent="0.25">
      <c r="A80">
        <v>9000007</v>
      </c>
      <c r="B80">
        <v>1234511</v>
      </c>
      <c r="C80">
        <v>44783.56689814815</v>
      </c>
      <c r="D80" t="s">
        <v>38</v>
      </c>
      <c r="E80" t="s">
        <v>44</v>
      </c>
      <c r="F80" t="s">
        <v>56</v>
      </c>
      <c r="G80" t="s">
        <v>70</v>
      </c>
      <c r="H80" t="s">
        <v>81</v>
      </c>
      <c r="I80">
        <v>1</v>
      </c>
      <c r="J80" t="s">
        <v>26</v>
      </c>
      <c r="K80">
        <v>7</v>
      </c>
    </row>
    <row r="81" spans="1:12" x14ac:dyDescent="0.25">
      <c r="A81">
        <v>9000094</v>
      </c>
      <c r="B81">
        <v>1234568</v>
      </c>
      <c r="C81">
        <v>44788.548761574071</v>
      </c>
      <c r="D81" t="s">
        <v>40</v>
      </c>
      <c r="E81" t="s">
        <v>44</v>
      </c>
      <c r="F81" t="s">
        <v>52</v>
      </c>
      <c r="G81" t="s">
        <v>64</v>
      </c>
      <c r="H81" t="s">
        <v>85</v>
      </c>
      <c r="I81">
        <v>3</v>
      </c>
      <c r="J81" t="s">
        <v>22</v>
      </c>
      <c r="K81">
        <v>9</v>
      </c>
    </row>
    <row r="82" spans="1:12" x14ac:dyDescent="0.25">
      <c r="A82">
        <v>9000078</v>
      </c>
      <c r="B82">
        <v>1234558</v>
      </c>
      <c r="C82">
        <v>44787.782812500001</v>
      </c>
      <c r="D82" t="s">
        <v>38</v>
      </c>
      <c r="E82" t="s">
        <v>44</v>
      </c>
      <c r="F82" t="s">
        <v>52</v>
      </c>
      <c r="G82" t="s">
        <v>74</v>
      </c>
      <c r="H82" t="s">
        <v>83</v>
      </c>
      <c r="I82">
        <v>2</v>
      </c>
      <c r="J82" t="s">
        <v>26</v>
      </c>
      <c r="K82">
        <v>5</v>
      </c>
      <c r="L82" t="s">
        <v>151</v>
      </c>
    </row>
    <row r="83" spans="1:12" x14ac:dyDescent="0.25">
      <c r="A83">
        <v>9000028</v>
      </c>
      <c r="B83">
        <v>1234617</v>
      </c>
      <c r="C83">
        <v>44793.482939814814</v>
      </c>
      <c r="D83" t="s">
        <v>40</v>
      </c>
      <c r="E83" t="s">
        <v>44</v>
      </c>
      <c r="F83" t="s">
        <v>58</v>
      </c>
      <c r="G83" t="s">
        <v>72</v>
      </c>
      <c r="H83" t="s">
        <v>89</v>
      </c>
      <c r="I83">
        <v>1</v>
      </c>
      <c r="J83" t="s">
        <v>22</v>
      </c>
      <c r="K83">
        <v>8</v>
      </c>
      <c r="L83" t="s">
        <v>184</v>
      </c>
    </row>
    <row r="84" spans="1:12" x14ac:dyDescent="0.25">
      <c r="A84">
        <v>9000073</v>
      </c>
      <c r="B84">
        <v>1234585</v>
      </c>
      <c r="C84">
        <v>44790.336840277778</v>
      </c>
      <c r="D84" t="s">
        <v>40</v>
      </c>
      <c r="E84" t="s">
        <v>44</v>
      </c>
      <c r="F84" t="s">
        <v>52</v>
      </c>
      <c r="G84" t="s">
        <v>62</v>
      </c>
      <c r="H84" t="s">
        <v>83</v>
      </c>
      <c r="I84">
        <v>3</v>
      </c>
      <c r="J84" t="s">
        <v>26</v>
      </c>
      <c r="K84">
        <v>7</v>
      </c>
      <c r="L84" t="s">
        <v>152</v>
      </c>
    </row>
    <row r="85" spans="1:12" x14ac:dyDescent="0.25">
      <c r="A85">
        <v>9000019</v>
      </c>
      <c r="B85">
        <v>1234613</v>
      </c>
      <c r="C85">
        <v>44792.891597222224</v>
      </c>
      <c r="D85" t="s">
        <v>40</v>
      </c>
      <c r="E85" t="s">
        <v>44</v>
      </c>
      <c r="F85" t="s">
        <v>50</v>
      </c>
      <c r="G85" t="s">
        <v>70</v>
      </c>
      <c r="H85" t="s">
        <v>89</v>
      </c>
      <c r="I85">
        <v>3</v>
      </c>
      <c r="J85" t="s">
        <v>22</v>
      </c>
      <c r="K85">
        <v>10</v>
      </c>
      <c r="L85" t="s">
        <v>166</v>
      </c>
    </row>
    <row r="86" spans="1:12" x14ac:dyDescent="0.25">
      <c r="A86">
        <v>9000048</v>
      </c>
      <c r="B86">
        <v>1234563</v>
      </c>
      <c r="C86">
        <v>44788.345625000002</v>
      </c>
      <c r="D86" t="s">
        <v>40</v>
      </c>
      <c r="E86" t="s">
        <v>46</v>
      </c>
      <c r="F86" t="s">
        <v>52</v>
      </c>
      <c r="G86" t="s">
        <v>66</v>
      </c>
      <c r="H86" t="s">
        <v>96</v>
      </c>
      <c r="I86">
        <v>3</v>
      </c>
      <c r="J86" t="s">
        <v>22</v>
      </c>
      <c r="K86">
        <v>8</v>
      </c>
    </row>
    <row r="87" spans="1:12" x14ac:dyDescent="0.25">
      <c r="A87">
        <v>9000092</v>
      </c>
      <c r="B87">
        <v>1234518</v>
      </c>
      <c r="C87">
        <v>44790.649282407408</v>
      </c>
      <c r="D87" t="s">
        <v>40</v>
      </c>
      <c r="E87" t="s">
        <v>44</v>
      </c>
      <c r="F87" t="s">
        <v>52</v>
      </c>
      <c r="G87" t="s">
        <v>64</v>
      </c>
      <c r="H87" t="s">
        <v>85</v>
      </c>
      <c r="I87">
        <v>3</v>
      </c>
      <c r="J87" t="s">
        <v>22</v>
      </c>
      <c r="K87">
        <v>9</v>
      </c>
      <c r="L87" t="s">
        <v>167</v>
      </c>
    </row>
    <row r="88" spans="1:12" x14ac:dyDescent="0.25">
      <c r="A88">
        <v>9000060</v>
      </c>
      <c r="B88">
        <v>1234525</v>
      </c>
      <c r="C88">
        <v>44784.503333333334</v>
      </c>
      <c r="D88" t="s">
        <v>38</v>
      </c>
      <c r="E88" t="s">
        <v>44</v>
      </c>
      <c r="F88" t="s">
        <v>52</v>
      </c>
      <c r="G88" t="s">
        <v>66</v>
      </c>
      <c r="H88" t="s">
        <v>96</v>
      </c>
      <c r="I88">
        <v>3</v>
      </c>
      <c r="J88" t="s">
        <v>22</v>
      </c>
      <c r="K88">
        <v>8</v>
      </c>
    </row>
    <row r="89" spans="1:12" x14ac:dyDescent="0.25">
      <c r="A89">
        <v>9000021</v>
      </c>
      <c r="B89">
        <v>1234635</v>
      </c>
      <c r="C89">
        <v>44795.341307870367</v>
      </c>
      <c r="D89" t="s">
        <v>40</v>
      </c>
      <c r="E89" t="s">
        <v>44</v>
      </c>
      <c r="F89" t="s">
        <v>50</v>
      </c>
      <c r="G89" t="s">
        <v>70</v>
      </c>
      <c r="H89" t="s">
        <v>89</v>
      </c>
      <c r="I89">
        <v>3</v>
      </c>
      <c r="J89" t="s">
        <v>22</v>
      </c>
      <c r="K89">
        <v>8</v>
      </c>
      <c r="L89" t="s">
        <v>154</v>
      </c>
    </row>
    <row r="90" spans="1:12" x14ac:dyDescent="0.25">
      <c r="A90">
        <v>9000081</v>
      </c>
      <c r="B90">
        <v>1234592</v>
      </c>
      <c r="C90">
        <v>44790.560879629629</v>
      </c>
      <c r="D90" t="s">
        <v>40</v>
      </c>
      <c r="E90" t="s">
        <v>44</v>
      </c>
      <c r="F90" t="s">
        <v>52</v>
      </c>
      <c r="G90" t="s">
        <v>64</v>
      </c>
      <c r="H90" t="s">
        <v>83</v>
      </c>
      <c r="I90">
        <v>3</v>
      </c>
      <c r="J90" t="s">
        <v>26</v>
      </c>
      <c r="K90">
        <v>8</v>
      </c>
      <c r="L90" t="s">
        <v>155</v>
      </c>
    </row>
    <row r="91" spans="1:12" x14ac:dyDescent="0.25">
      <c r="A91">
        <v>9000093</v>
      </c>
      <c r="B91">
        <v>1234508</v>
      </c>
      <c r="C91">
        <v>44787.544016203705</v>
      </c>
      <c r="D91" t="s">
        <v>38</v>
      </c>
      <c r="E91" t="s">
        <v>44</v>
      </c>
      <c r="F91" t="s">
        <v>52</v>
      </c>
      <c r="G91" t="s">
        <v>64</v>
      </c>
      <c r="H91" t="s">
        <v>98</v>
      </c>
      <c r="I91">
        <v>1</v>
      </c>
      <c r="J91" t="s">
        <v>26</v>
      </c>
      <c r="K91">
        <v>7</v>
      </c>
      <c r="L91" t="s">
        <v>156</v>
      </c>
    </row>
    <row r="92" spans="1:12" x14ac:dyDescent="0.25">
      <c r="A92">
        <v>9000032</v>
      </c>
      <c r="B92">
        <v>1234537</v>
      </c>
      <c r="C92">
        <v>44793.658761574072</v>
      </c>
      <c r="D92" t="s">
        <v>38</v>
      </c>
      <c r="E92" t="s">
        <v>44</v>
      </c>
      <c r="F92" t="s">
        <v>58</v>
      </c>
      <c r="G92" t="s">
        <v>68</v>
      </c>
      <c r="H92" t="s">
        <v>98</v>
      </c>
      <c r="I92">
        <v>1</v>
      </c>
      <c r="J92" t="s">
        <v>26</v>
      </c>
      <c r="K92">
        <v>1</v>
      </c>
      <c r="L92" t="s">
        <v>157</v>
      </c>
    </row>
    <row r="93" spans="1:12" x14ac:dyDescent="0.25">
      <c r="A93">
        <v>9000031</v>
      </c>
      <c r="B93">
        <v>1234630</v>
      </c>
      <c r="C93">
        <v>44794.623425925929</v>
      </c>
      <c r="D93" t="s">
        <v>38</v>
      </c>
      <c r="E93" t="s">
        <v>44</v>
      </c>
      <c r="F93" t="s">
        <v>56</v>
      </c>
      <c r="G93" t="s">
        <v>68</v>
      </c>
      <c r="H93" t="s">
        <v>98</v>
      </c>
      <c r="I93">
        <v>1</v>
      </c>
      <c r="J93" t="s">
        <v>26</v>
      </c>
      <c r="K93">
        <v>0</v>
      </c>
      <c r="L93" t="s">
        <v>158</v>
      </c>
    </row>
    <row r="94" spans="1:12" x14ac:dyDescent="0.25">
      <c r="A94">
        <v>9000076</v>
      </c>
      <c r="B94">
        <v>1234543</v>
      </c>
      <c r="C94">
        <v>44786.365659722222</v>
      </c>
      <c r="D94" t="s">
        <v>38</v>
      </c>
      <c r="E94" t="s">
        <v>44</v>
      </c>
      <c r="F94" t="s">
        <v>52</v>
      </c>
      <c r="G94" t="s">
        <v>62</v>
      </c>
      <c r="H94" t="s">
        <v>83</v>
      </c>
      <c r="I94">
        <v>3</v>
      </c>
      <c r="J94" t="s">
        <v>26</v>
      </c>
      <c r="K94">
        <v>8</v>
      </c>
    </row>
    <row r="95" spans="1:12" x14ac:dyDescent="0.25">
      <c r="A95">
        <v>9000069</v>
      </c>
      <c r="B95">
        <v>1234532</v>
      </c>
      <c r="C95">
        <v>44785.576493055552</v>
      </c>
      <c r="D95" t="s">
        <v>38</v>
      </c>
      <c r="E95" t="s">
        <v>46</v>
      </c>
      <c r="F95" t="s">
        <v>56</v>
      </c>
      <c r="G95" t="s">
        <v>66</v>
      </c>
      <c r="H95" t="s">
        <v>96</v>
      </c>
      <c r="I95">
        <v>2</v>
      </c>
      <c r="J95" t="s">
        <v>22</v>
      </c>
      <c r="K95">
        <v>1</v>
      </c>
      <c r="L95" t="s">
        <v>189</v>
      </c>
    </row>
    <row r="96" spans="1:12" x14ac:dyDescent="0.25">
      <c r="A96">
        <v>9000059</v>
      </c>
      <c r="B96">
        <v>1234573</v>
      </c>
      <c r="C96">
        <v>44788.813657407409</v>
      </c>
      <c r="D96" t="s">
        <v>38</v>
      </c>
      <c r="E96" t="s">
        <v>44</v>
      </c>
      <c r="F96" t="s">
        <v>54</v>
      </c>
      <c r="G96" t="s">
        <v>66</v>
      </c>
      <c r="H96" t="s">
        <v>96</v>
      </c>
      <c r="I96">
        <v>2</v>
      </c>
      <c r="J96" t="s">
        <v>24</v>
      </c>
      <c r="K96">
        <v>4</v>
      </c>
      <c r="L96" t="s">
        <v>181</v>
      </c>
    </row>
    <row r="97" spans="1:12" x14ac:dyDescent="0.25">
      <c r="A97">
        <v>9000018</v>
      </c>
      <c r="B97">
        <v>1234603</v>
      </c>
      <c r="C97">
        <v>44791.53434027778</v>
      </c>
      <c r="D97" t="s">
        <v>38</v>
      </c>
      <c r="E97" t="s">
        <v>44</v>
      </c>
      <c r="F97" t="s">
        <v>56</v>
      </c>
      <c r="G97" t="s">
        <v>70</v>
      </c>
      <c r="H97" t="s">
        <v>81</v>
      </c>
      <c r="I97">
        <v>1</v>
      </c>
      <c r="J97" t="s">
        <v>26</v>
      </c>
      <c r="K97">
        <v>7</v>
      </c>
    </row>
    <row r="98" spans="1:12" x14ac:dyDescent="0.25">
      <c r="A98">
        <v>9000026</v>
      </c>
      <c r="B98">
        <v>1234623</v>
      </c>
      <c r="C98">
        <v>44793.76840277778</v>
      </c>
      <c r="D98" t="s">
        <v>38</v>
      </c>
      <c r="E98" t="s">
        <v>46</v>
      </c>
      <c r="F98" t="s">
        <v>56</v>
      </c>
      <c r="G98" t="s">
        <v>72</v>
      </c>
      <c r="H98" t="s">
        <v>72</v>
      </c>
      <c r="I98">
        <v>1</v>
      </c>
      <c r="J98" t="s">
        <v>22</v>
      </c>
      <c r="K98">
        <v>8</v>
      </c>
    </row>
    <row r="99" spans="1:12" x14ac:dyDescent="0.25">
      <c r="A99">
        <v>9000091</v>
      </c>
      <c r="B99">
        <v>1234554</v>
      </c>
      <c r="C99">
        <v>44787.604791666665</v>
      </c>
      <c r="D99" t="s">
        <v>40</v>
      </c>
      <c r="E99" t="s">
        <v>44</v>
      </c>
      <c r="F99" t="s">
        <v>52</v>
      </c>
      <c r="G99" t="s">
        <v>64</v>
      </c>
      <c r="H99" t="s">
        <v>85</v>
      </c>
      <c r="I99">
        <v>3</v>
      </c>
      <c r="J99" t="s">
        <v>24</v>
      </c>
      <c r="K99">
        <v>8</v>
      </c>
      <c r="L99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9EC9-2A97-4157-93AA-27E2AB02DFB2}">
  <dimension ref="A1:O144"/>
  <sheetViews>
    <sheetView topLeftCell="G1" workbookViewId="0">
      <selection activeCell="B13" sqref="B13:B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8.42578125" bestFit="1" customWidth="1"/>
    <col min="4" max="4" width="14.42578125" bestFit="1" customWidth="1"/>
    <col min="5" max="5" width="17.85546875" bestFit="1" customWidth="1"/>
    <col min="6" max="6" width="28.140625" bestFit="1" customWidth="1"/>
    <col min="7" max="7" width="17" bestFit="1" customWidth="1"/>
    <col min="8" max="8" width="20.28515625" bestFit="1" customWidth="1"/>
    <col min="9" max="9" width="21.28515625" bestFit="1" customWidth="1"/>
    <col min="10" max="10" width="29.42578125" bestFit="1" customWidth="1"/>
    <col min="11" max="11" width="12.140625" bestFit="1" customWidth="1"/>
    <col min="12" max="12" width="158.85546875" bestFit="1" customWidth="1"/>
    <col min="13" max="13" width="19" customWidth="1"/>
    <col min="14" max="14" width="20" bestFit="1" customWidth="1"/>
    <col min="15" max="15" width="18.85546875" bestFit="1" customWidth="1"/>
  </cols>
  <sheetData>
    <row r="1" spans="1:15" x14ac:dyDescent="0.25">
      <c r="A1" t="s">
        <v>6</v>
      </c>
      <c r="B1" t="s">
        <v>10</v>
      </c>
      <c r="C1" t="s">
        <v>109</v>
      </c>
      <c r="D1" t="s">
        <v>36</v>
      </c>
      <c r="E1" t="s">
        <v>42</v>
      </c>
      <c r="F1" t="s">
        <v>48</v>
      </c>
      <c r="G1" t="s">
        <v>60</v>
      </c>
      <c r="H1" t="s">
        <v>78</v>
      </c>
      <c r="I1" t="s">
        <v>16</v>
      </c>
      <c r="J1" t="s">
        <v>20</v>
      </c>
      <c r="K1" t="s">
        <v>28</v>
      </c>
      <c r="L1" t="s">
        <v>110</v>
      </c>
      <c r="M1" t="s">
        <v>248</v>
      </c>
      <c r="N1" t="s">
        <v>249</v>
      </c>
      <c r="O1" t="s">
        <v>251</v>
      </c>
    </row>
    <row r="2" spans="1:15" x14ac:dyDescent="0.25">
      <c r="A2">
        <v>9000001</v>
      </c>
      <c r="B2">
        <v>1234531</v>
      </c>
      <c r="C2" s="51">
        <v>44788.496087962965</v>
      </c>
      <c r="D2" s="41" t="s">
        <v>38</v>
      </c>
      <c r="E2" s="41" t="s">
        <v>46</v>
      </c>
      <c r="F2" s="41" t="s">
        <v>52</v>
      </c>
      <c r="G2" s="41" t="s">
        <v>74</v>
      </c>
      <c r="H2" s="41" t="s">
        <v>74</v>
      </c>
      <c r="I2">
        <v>1</v>
      </c>
      <c r="J2" s="41" t="s">
        <v>22</v>
      </c>
      <c r="K2">
        <v>2</v>
      </c>
      <c r="L2" s="41" t="s">
        <v>135</v>
      </c>
      <c r="M2" s="41">
        <f t="shared" ref="M2:M33" si="0">COUNTIF(A:A,A2)</f>
        <v>2</v>
      </c>
      <c r="N2" s="41" t="str">
        <f>IF(Merged[[#This Row],[Contact Count]]=1, "1 Contact", IF(Merged[[#This Row],[Contact Count]]=2, "2 Contacts", "More than 2 Contacts"))</f>
        <v>2 Contacts</v>
      </c>
      <c r="O2" s="41" t="str">
        <f>IF(Merged[[#This Row],[Overall Experience?]]&lt;=3, "Low", "High")</f>
        <v>Low</v>
      </c>
    </row>
    <row r="3" spans="1:15" x14ac:dyDescent="0.25">
      <c r="A3">
        <v>9000001</v>
      </c>
      <c r="B3">
        <v>1234545</v>
      </c>
      <c r="C3" s="51">
        <v>44786.454687500001</v>
      </c>
      <c r="D3" s="41" t="s">
        <v>38</v>
      </c>
      <c r="E3" s="41" t="s">
        <v>46</v>
      </c>
      <c r="F3" s="41" t="s">
        <v>56</v>
      </c>
      <c r="G3" s="41" t="s">
        <v>74</v>
      </c>
      <c r="H3" s="41" t="s">
        <v>98</v>
      </c>
      <c r="I3">
        <v>1</v>
      </c>
      <c r="J3" s="41" t="s">
        <v>26</v>
      </c>
      <c r="K3">
        <v>1</v>
      </c>
      <c r="L3" s="41" t="s">
        <v>134</v>
      </c>
      <c r="M3" s="41">
        <f t="shared" si="0"/>
        <v>2</v>
      </c>
      <c r="N3" s="41" t="str">
        <f>IF(Merged[[#This Row],[Contact Count]]=1, "1 Contact", IF(Merged[[#This Row],[Contact Count]]=2, "2 Contacts", "More than 2 Contacts"))</f>
        <v>2 Contacts</v>
      </c>
      <c r="O3" s="41" t="str">
        <f>IF(Merged[[#This Row],[Overall Experience?]]&lt;=3, "Low", "High")</f>
        <v>Low</v>
      </c>
    </row>
    <row r="4" spans="1:15" x14ac:dyDescent="0.25">
      <c r="A4">
        <v>9000002</v>
      </c>
      <c r="B4">
        <v>1234523</v>
      </c>
      <c r="C4" s="51">
        <v>44784.337858796294</v>
      </c>
      <c r="D4" s="41" t="s">
        <v>40</v>
      </c>
      <c r="E4" s="41" t="s">
        <v>44</v>
      </c>
      <c r="F4" s="41" t="s">
        <v>58</v>
      </c>
      <c r="G4" s="41" t="s">
        <v>74</v>
      </c>
      <c r="H4" s="41" t="s">
        <v>72</v>
      </c>
      <c r="I4">
        <v>5</v>
      </c>
      <c r="J4" s="41" t="s">
        <v>22</v>
      </c>
      <c r="K4">
        <v>8</v>
      </c>
      <c r="L4" s="41" t="s">
        <v>190</v>
      </c>
      <c r="M4" s="41">
        <f t="shared" si="0"/>
        <v>1</v>
      </c>
      <c r="N4" s="41" t="str">
        <f>IF(Merged[[#This Row],[Contact Count]]=1, "1 Contact", IF(Merged[[#This Row],[Contact Count]]=2, "2 Contacts", "More than 2 Contacts"))</f>
        <v>1 Contact</v>
      </c>
      <c r="O4" s="41" t="str">
        <f>IF(Merged[[#This Row],[Overall Experience?]]&lt;=3, "Low", "High")</f>
        <v>High</v>
      </c>
    </row>
    <row r="5" spans="1:15" x14ac:dyDescent="0.25">
      <c r="A5">
        <v>9000003</v>
      </c>
      <c r="B5">
        <v>1234507</v>
      </c>
      <c r="C5" s="51">
        <v>44783.498981481483</v>
      </c>
      <c r="D5" s="41" t="s">
        <v>40</v>
      </c>
      <c r="E5" s="41" t="s">
        <v>46</v>
      </c>
      <c r="F5" s="41" t="s">
        <v>54</v>
      </c>
      <c r="G5" s="41" t="s">
        <v>74</v>
      </c>
      <c r="H5" s="41" t="s">
        <v>85</v>
      </c>
      <c r="I5">
        <v>5</v>
      </c>
      <c r="J5" s="41" t="s">
        <v>22</v>
      </c>
      <c r="K5">
        <v>8</v>
      </c>
      <c r="L5" s="41" t="s">
        <v>197</v>
      </c>
      <c r="M5" s="41">
        <f t="shared" si="0"/>
        <v>1</v>
      </c>
      <c r="N5" s="41" t="str">
        <f>IF(Merged[[#This Row],[Contact Count]]=1, "1 Contact", IF(Merged[[#This Row],[Contact Count]]=2, "2 Contacts", "More than 2 Contacts"))</f>
        <v>1 Contact</v>
      </c>
      <c r="O5" s="41" t="str">
        <f>IF(Merged[[#This Row],[Overall Experience?]]&lt;=3, "Low", "High")</f>
        <v>High</v>
      </c>
    </row>
    <row r="6" spans="1:15" x14ac:dyDescent="0.25">
      <c r="A6">
        <v>9000004</v>
      </c>
      <c r="B6">
        <v>1234600</v>
      </c>
      <c r="C6" s="51">
        <v>44791.508761574078</v>
      </c>
      <c r="D6" s="41" t="s">
        <v>40</v>
      </c>
      <c r="E6" s="41" t="s">
        <v>44</v>
      </c>
      <c r="F6" s="41" t="s">
        <v>52</v>
      </c>
      <c r="G6" s="41" t="s">
        <v>74</v>
      </c>
      <c r="H6" s="41" t="s">
        <v>74</v>
      </c>
      <c r="I6">
        <v>5</v>
      </c>
      <c r="J6" s="41" t="s">
        <v>22</v>
      </c>
      <c r="K6">
        <v>0</v>
      </c>
      <c r="L6" s="41" t="s">
        <v>198</v>
      </c>
      <c r="M6" s="41">
        <f t="shared" si="0"/>
        <v>1</v>
      </c>
      <c r="N6" s="41" t="str">
        <f>IF(Merged[[#This Row],[Contact Count]]=1, "1 Contact", IF(Merged[[#This Row],[Contact Count]]=2, "2 Contacts", "More than 2 Contacts"))</f>
        <v>1 Contact</v>
      </c>
      <c r="O6" s="41" t="str">
        <f>IF(Merged[[#This Row],[Overall Experience?]]&lt;=3, "Low", "High")</f>
        <v>High</v>
      </c>
    </row>
    <row r="7" spans="1:15" x14ac:dyDescent="0.25">
      <c r="A7">
        <v>9000005</v>
      </c>
      <c r="B7">
        <v>1234504</v>
      </c>
      <c r="C7" s="51">
        <v>44783.32130787037</v>
      </c>
      <c r="D7" s="41" t="s">
        <v>40</v>
      </c>
      <c r="E7" s="41" t="s">
        <v>44</v>
      </c>
      <c r="F7" s="41" t="s">
        <v>50</v>
      </c>
      <c r="G7" s="41" t="s">
        <v>70</v>
      </c>
      <c r="H7" s="41" t="s">
        <v>87</v>
      </c>
      <c r="I7">
        <v>5</v>
      </c>
      <c r="J7" s="41" t="s">
        <v>22</v>
      </c>
      <c r="K7">
        <v>10</v>
      </c>
      <c r="L7" s="41"/>
      <c r="M7" s="41">
        <f t="shared" si="0"/>
        <v>2</v>
      </c>
      <c r="N7" s="41" t="str">
        <f>IF(Merged[[#This Row],[Contact Count]]=1, "1 Contact", IF(Merged[[#This Row],[Contact Count]]=2, "2 Contacts", "More than 2 Contacts"))</f>
        <v>2 Contacts</v>
      </c>
      <c r="O7" s="41" t="str">
        <f>IF(Merged[[#This Row],[Overall Experience?]]&lt;=3, "Low", "High")</f>
        <v>High</v>
      </c>
    </row>
    <row r="8" spans="1:15" x14ac:dyDescent="0.25">
      <c r="A8">
        <v>9000005</v>
      </c>
      <c r="B8">
        <v>1234503</v>
      </c>
      <c r="C8" s="51">
        <v>44783.317835648151</v>
      </c>
      <c r="D8" s="41" t="s">
        <v>38</v>
      </c>
      <c r="E8" s="41" t="s">
        <v>44</v>
      </c>
      <c r="F8" s="41" t="s">
        <v>56</v>
      </c>
      <c r="G8" s="41" t="s">
        <v>70</v>
      </c>
      <c r="H8" s="41" t="s">
        <v>81</v>
      </c>
      <c r="I8">
        <v>1</v>
      </c>
      <c r="J8" s="41" t="s">
        <v>26</v>
      </c>
      <c r="K8">
        <v>7</v>
      </c>
      <c r="L8" s="41"/>
      <c r="M8" s="41">
        <f t="shared" si="0"/>
        <v>2</v>
      </c>
      <c r="N8" s="41" t="str">
        <f>IF(Merged[[#This Row],[Contact Count]]=1, "1 Contact", IF(Merged[[#This Row],[Contact Count]]=2, "2 Contacts", "More than 2 Contacts"))</f>
        <v>2 Contacts</v>
      </c>
      <c r="O8" s="41" t="str">
        <f>IF(Merged[[#This Row],[Overall Experience?]]&lt;=3, "Low", "High")</f>
        <v>Low</v>
      </c>
    </row>
    <row r="9" spans="1:15" x14ac:dyDescent="0.25">
      <c r="A9">
        <v>9000006</v>
      </c>
      <c r="B9">
        <v>1234516</v>
      </c>
      <c r="C9" s="51">
        <v>44783.704305555555</v>
      </c>
      <c r="D9" s="41" t="s">
        <v>40</v>
      </c>
      <c r="E9" s="41" t="s">
        <v>44</v>
      </c>
      <c r="F9" s="41" t="s">
        <v>50</v>
      </c>
      <c r="G9" s="41" t="s">
        <v>70</v>
      </c>
      <c r="H9" s="41" t="s">
        <v>87</v>
      </c>
      <c r="I9">
        <v>2</v>
      </c>
      <c r="J9" s="41" t="s">
        <v>22</v>
      </c>
      <c r="K9">
        <v>8</v>
      </c>
      <c r="L9" s="41"/>
      <c r="M9" s="41">
        <f t="shared" si="0"/>
        <v>2</v>
      </c>
      <c r="N9" s="41" t="str">
        <f>IF(Merged[[#This Row],[Contact Count]]=1, "1 Contact", IF(Merged[[#This Row],[Contact Count]]=2, "2 Contacts", "More than 2 Contacts"))</f>
        <v>2 Contacts</v>
      </c>
      <c r="O9" s="41" t="str">
        <f>IF(Merged[[#This Row],[Overall Experience?]]&lt;=3, "Low", "High")</f>
        <v>Low</v>
      </c>
    </row>
    <row r="10" spans="1:15" x14ac:dyDescent="0.25">
      <c r="A10">
        <v>9000006</v>
      </c>
      <c r="B10">
        <v>1234515</v>
      </c>
      <c r="C10" s="51">
        <v>44783.68277777778</v>
      </c>
      <c r="D10" s="41" t="s">
        <v>38</v>
      </c>
      <c r="E10" s="41" t="s">
        <v>44</v>
      </c>
      <c r="F10" s="41" t="s">
        <v>56</v>
      </c>
      <c r="G10" s="41" t="s">
        <v>70</v>
      </c>
      <c r="H10" s="41" t="s">
        <v>81</v>
      </c>
      <c r="I10">
        <v>1</v>
      </c>
      <c r="J10" s="41" t="s">
        <v>26</v>
      </c>
      <c r="K10">
        <v>7</v>
      </c>
      <c r="L10" s="41"/>
      <c r="M10" s="41">
        <f t="shared" si="0"/>
        <v>2</v>
      </c>
      <c r="N10" s="41" t="str">
        <f>IF(Merged[[#This Row],[Contact Count]]=1, "1 Contact", IF(Merged[[#This Row],[Contact Count]]=2, "2 Contacts", "More than 2 Contacts"))</f>
        <v>2 Contacts</v>
      </c>
      <c r="O10" s="41" t="str">
        <f>IF(Merged[[#This Row],[Overall Experience?]]&lt;=3, "Low", "High")</f>
        <v>Low</v>
      </c>
    </row>
    <row r="11" spans="1:15" x14ac:dyDescent="0.25">
      <c r="A11">
        <v>9000007</v>
      </c>
      <c r="B11">
        <v>1234512</v>
      </c>
      <c r="C11" s="51">
        <v>44783.578703703701</v>
      </c>
      <c r="D11" s="41" t="s">
        <v>40</v>
      </c>
      <c r="E11" s="41" t="s">
        <v>44</v>
      </c>
      <c r="F11" s="41" t="s">
        <v>50</v>
      </c>
      <c r="G11" s="41" t="s">
        <v>70</v>
      </c>
      <c r="H11" s="41" t="s">
        <v>87</v>
      </c>
      <c r="I11">
        <v>3</v>
      </c>
      <c r="J11" s="41" t="s">
        <v>22</v>
      </c>
      <c r="K11">
        <v>9</v>
      </c>
      <c r="L11" s="41" t="s">
        <v>165</v>
      </c>
      <c r="M11" s="41">
        <f t="shared" si="0"/>
        <v>2</v>
      </c>
      <c r="N11" s="41" t="str">
        <f>IF(Merged[[#This Row],[Contact Count]]=1, "1 Contact", IF(Merged[[#This Row],[Contact Count]]=2, "2 Contacts", "More than 2 Contacts"))</f>
        <v>2 Contacts</v>
      </c>
      <c r="O11" s="41" t="str">
        <f>IF(Merged[[#This Row],[Overall Experience?]]&lt;=3, "Low", "High")</f>
        <v>Low</v>
      </c>
    </row>
    <row r="12" spans="1:15" x14ac:dyDescent="0.25">
      <c r="A12">
        <v>9000007</v>
      </c>
      <c r="B12">
        <v>1234511</v>
      </c>
      <c r="C12" s="51">
        <v>44783.56689814815</v>
      </c>
      <c r="D12" s="41" t="s">
        <v>38</v>
      </c>
      <c r="E12" s="41" t="s">
        <v>44</v>
      </c>
      <c r="F12" s="41" t="s">
        <v>56</v>
      </c>
      <c r="G12" s="41" t="s">
        <v>70</v>
      </c>
      <c r="H12" s="41" t="s">
        <v>81</v>
      </c>
      <c r="I12">
        <v>1</v>
      </c>
      <c r="J12" s="41" t="s">
        <v>26</v>
      </c>
      <c r="K12">
        <v>7</v>
      </c>
      <c r="L12" s="41"/>
      <c r="M12" s="41">
        <f t="shared" si="0"/>
        <v>2</v>
      </c>
      <c r="N12" s="41" t="str">
        <f>IF(Merged[[#This Row],[Contact Count]]=1, "1 Contact", IF(Merged[[#This Row],[Contact Count]]=2, "2 Contacts", "More than 2 Contacts"))</f>
        <v>2 Contacts</v>
      </c>
      <c r="O12" s="41" t="str">
        <f>IF(Merged[[#This Row],[Overall Experience?]]&lt;=3, "Low", "High")</f>
        <v>Low</v>
      </c>
    </row>
    <row r="13" spans="1:15" x14ac:dyDescent="0.25">
      <c r="A13">
        <v>9000008</v>
      </c>
      <c r="B13">
        <v>1234529</v>
      </c>
      <c r="C13" s="51">
        <v>44784.589421296296</v>
      </c>
      <c r="D13" s="41" t="s">
        <v>40</v>
      </c>
      <c r="E13" s="41" t="s">
        <v>44</v>
      </c>
      <c r="F13" s="41" t="s">
        <v>50</v>
      </c>
      <c r="G13" s="41" t="s">
        <v>70</v>
      </c>
      <c r="H13" s="41" t="s">
        <v>87</v>
      </c>
      <c r="I13">
        <v>3</v>
      </c>
      <c r="J13" s="41" t="s">
        <v>22</v>
      </c>
      <c r="K13">
        <v>9</v>
      </c>
      <c r="L13" s="41"/>
      <c r="M13" s="41">
        <f t="shared" si="0"/>
        <v>2</v>
      </c>
      <c r="N13" s="41" t="str">
        <f>IF(Merged[[#This Row],[Contact Count]]=1, "1 Contact", IF(Merged[[#This Row],[Contact Count]]=2, "2 Contacts", "More than 2 Contacts"))</f>
        <v>2 Contacts</v>
      </c>
      <c r="O13" s="41" t="str">
        <f>IF(Merged[[#This Row],[Overall Experience?]]&lt;=3, "Low", "High")</f>
        <v>Low</v>
      </c>
    </row>
    <row r="14" spans="1:15" x14ac:dyDescent="0.25">
      <c r="A14">
        <v>9000008</v>
      </c>
      <c r="B14">
        <v>1234527</v>
      </c>
      <c r="C14" s="51">
        <v>44784.576921296299</v>
      </c>
      <c r="D14" s="41" t="s">
        <v>38</v>
      </c>
      <c r="E14" s="41" t="s">
        <v>44</v>
      </c>
      <c r="F14" s="41" t="s">
        <v>56</v>
      </c>
      <c r="G14" s="41" t="s">
        <v>70</v>
      </c>
      <c r="H14" s="41" t="s">
        <v>81</v>
      </c>
      <c r="I14">
        <v>1</v>
      </c>
      <c r="J14" s="41" t="s">
        <v>26</v>
      </c>
      <c r="K14">
        <v>1</v>
      </c>
      <c r="L14" s="41"/>
      <c r="M14" s="41">
        <f t="shared" si="0"/>
        <v>2</v>
      </c>
      <c r="N14" s="41" t="str">
        <f>IF(Merged[[#This Row],[Contact Count]]=1, "1 Contact", IF(Merged[[#This Row],[Contact Count]]=2, "2 Contacts", "More than 2 Contacts"))</f>
        <v>2 Contacts</v>
      </c>
      <c r="O14" s="41" t="str">
        <f>IF(Merged[[#This Row],[Overall Experience?]]&lt;=3, "Low", "High")</f>
        <v>Low</v>
      </c>
    </row>
    <row r="15" spans="1:15" x14ac:dyDescent="0.25">
      <c r="A15">
        <v>9000009</v>
      </c>
      <c r="B15">
        <v>1234521</v>
      </c>
      <c r="C15" s="51">
        <v>44784.295868055553</v>
      </c>
      <c r="D15" s="41" t="s">
        <v>38</v>
      </c>
      <c r="E15" s="41" t="s">
        <v>44</v>
      </c>
      <c r="F15" s="41" t="s">
        <v>56</v>
      </c>
      <c r="G15" s="41" t="s">
        <v>70</v>
      </c>
      <c r="H15" s="41" t="s">
        <v>81</v>
      </c>
      <c r="I15">
        <v>1</v>
      </c>
      <c r="J15" s="41" t="s">
        <v>26</v>
      </c>
      <c r="K15">
        <v>2</v>
      </c>
      <c r="L15" s="41"/>
      <c r="M15" s="41">
        <f t="shared" si="0"/>
        <v>2</v>
      </c>
      <c r="N15" s="41" t="str">
        <f>IF(Merged[[#This Row],[Contact Count]]=1, "1 Contact", IF(Merged[[#This Row],[Contact Count]]=2, "2 Contacts", "More than 2 Contacts"))</f>
        <v>2 Contacts</v>
      </c>
      <c r="O15" s="41" t="str">
        <f>IF(Merged[[#This Row],[Overall Experience?]]&lt;=3, "Low", "High")</f>
        <v>Low</v>
      </c>
    </row>
    <row r="16" spans="1:15" x14ac:dyDescent="0.25">
      <c r="A16">
        <v>9000009</v>
      </c>
      <c r="B16">
        <v>1234522</v>
      </c>
      <c r="C16" s="51">
        <v>44784.312534722223</v>
      </c>
      <c r="D16" s="41" t="s">
        <v>40</v>
      </c>
      <c r="E16" s="41" t="s">
        <v>44</v>
      </c>
      <c r="F16" s="41" t="s">
        <v>50</v>
      </c>
      <c r="G16" s="41" t="s">
        <v>70</v>
      </c>
      <c r="H16" s="41" t="s">
        <v>87</v>
      </c>
      <c r="I16">
        <v>3</v>
      </c>
      <c r="J16" s="41" t="s">
        <v>22</v>
      </c>
      <c r="K16">
        <v>8</v>
      </c>
      <c r="L16" s="41" t="s">
        <v>120</v>
      </c>
      <c r="M16" s="41">
        <f t="shared" si="0"/>
        <v>2</v>
      </c>
      <c r="N16" s="41" t="str">
        <f>IF(Merged[[#This Row],[Contact Count]]=1, "1 Contact", IF(Merged[[#This Row],[Contact Count]]=2, "2 Contacts", "More than 2 Contacts"))</f>
        <v>2 Contacts</v>
      </c>
      <c r="O16" s="41" t="str">
        <f>IF(Merged[[#This Row],[Overall Experience?]]&lt;=3, "Low", "High")</f>
        <v>Low</v>
      </c>
    </row>
    <row r="17" spans="1:15" x14ac:dyDescent="0.25">
      <c r="A17">
        <v>9000010</v>
      </c>
      <c r="B17">
        <v>1234539</v>
      </c>
      <c r="C17" s="51">
        <v>44785.729930555557</v>
      </c>
      <c r="D17" s="41" t="s">
        <v>40</v>
      </c>
      <c r="E17" s="41" t="s">
        <v>44</v>
      </c>
      <c r="F17" s="41" t="s">
        <v>50</v>
      </c>
      <c r="G17" s="41" t="s">
        <v>70</v>
      </c>
      <c r="H17" s="41" t="s">
        <v>87</v>
      </c>
      <c r="I17">
        <v>2</v>
      </c>
      <c r="J17" s="41" t="s">
        <v>22</v>
      </c>
      <c r="K17">
        <v>8</v>
      </c>
      <c r="L17" s="41" t="s">
        <v>132</v>
      </c>
      <c r="M17" s="41">
        <f t="shared" si="0"/>
        <v>2</v>
      </c>
      <c r="N17" s="41" t="str">
        <f>IF(Merged[[#This Row],[Contact Count]]=1, "1 Contact", IF(Merged[[#This Row],[Contact Count]]=2, "2 Contacts", "More than 2 Contacts"))</f>
        <v>2 Contacts</v>
      </c>
      <c r="O17" s="41" t="str">
        <f>IF(Merged[[#This Row],[Overall Experience?]]&lt;=3, "Low", "High")</f>
        <v>Low</v>
      </c>
    </row>
    <row r="18" spans="1:15" x14ac:dyDescent="0.25">
      <c r="A18">
        <v>9000010</v>
      </c>
      <c r="B18">
        <v>1234538</v>
      </c>
      <c r="C18" s="51">
        <v>44785.719513888886</v>
      </c>
      <c r="D18" s="41" t="s">
        <v>38</v>
      </c>
      <c r="E18" s="41" t="s">
        <v>44</v>
      </c>
      <c r="F18" s="41" t="s">
        <v>56</v>
      </c>
      <c r="G18" s="41" t="s">
        <v>70</v>
      </c>
      <c r="H18" s="41" t="s">
        <v>81</v>
      </c>
      <c r="I18">
        <v>1</v>
      </c>
      <c r="J18" s="41" t="s">
        <v>26</v>
      </c>
      <c r="K18">
        <v>3</v>
      </c>
      <c r="L18" s="41"/>
      <c r="M18" s="41">
        <f t="shared" si="0"/>
        <v>2</v>
      </c>
      <c r="N18" s="41" t="str">
        <f>IF(Merged[[#This Row],[Contact Count]]=1, "1 Contact", IF(Merged[[#This Row],[Contact Count]]=2, "2 Contacts", "More than 2 Contacts"))</f>
        <v>2 Contacts</v>
      </c>
      <c r="O18" s="41" t="str">
        <f>IF(Merged[[#This Row],[Overall Experience?]]&lt;=3, "Low", "High")</f>
        <v>Low</v>
      </c>
    </row>
    <row r="19" spans="1:15" x14ac:dyDescent="0.25">
      <c r="A19">
        <v>9000011</v>
      </c>
      <c r="B19">
        <v>1234565</v>
      </c>
      <c r="C19" s="51">
        <v>44788.352638888886</v>
      </c>
      <c r="D19" s="41" t="s">
        <v>38</v>
      </c>
      <c r="E19" s="41" t="s">
        <v>44</v>
      </c>
      <c r="F19" s="41" t="s">
        <v>56</v>
      </c>
      <c r="G19" s="41" t="s">
        <v>70</v>
      </c>
      <c r="H19" s="41" t="s">
        <v>81</v>
      </c>
      <c r="I19">
        <v>1</v>
      </c>
      <c r="J19" s="41" t="s">
        <v>26</v>
      </c>
      <c r="K19">
        <v>7</v>
      </c>
      <c r="L19" s="41"/>
      <c r="M19" s="41">
        <f t="shared" si="0"/>
        <v>2</v>
      </c>
      <c r="N19" s="41" t="str">
        <f>IF(Merged[[#This Row],[Contact Count]]=1, "1 Contact", IF(Merged[[#This Row],[Contact Count]]=2, "2 Contacts", "More than 2 Contacts"))</f>
        <v>2 Contacts</v>
      </c>
      <c r="O19" s="41" t="str">
        <f>IF(Merged[[#This Row],[Overall Experience?]]&lt;=3, "Low", "High")</f>
        <v>Low</v>
      </c>
    </row>
    <row r="20" spans="1:15" x14ac:dyDescent="0.25">
      <c r="A20">
        <v>9000011</v>
      </c>
      <c r="B20">
        <v>1234566</v>
      </c>
      <c r="C20" s="51">
        <v>44788.367384259262</v>
      </c>
      <c r="D20" s="41" t="s">
        <v>40</v>
      </c>
      <c r="E20" s="41" t="s">
        <v>44</v>
      </c>
      <c r="F20" s="41" t="s">
        <v>50</v>
      </c>
      <c r="G20" s="41" t="s">
        <v>70</v>
      </c>
      <c r="H20" s="41" t="s">
        <v>89</v>
      </c>
      <c r="I20">
        <v>3</v>
      </c>
      <c r="J20" s="41" t="s">
        <v>22</v>
      </c>
      <c r="K20">
        <v>8</v>
      </c>
      <c r="L20" s="41" t="s">
        <v>147</v>
      </c>
      <c r="M20" s="41">
        <f t="shared" si="0"/>
        <v>2</v>
      </c>
      <c r="N20" s="41" t="str">
        <f>IF(Merged[[#This Row],[Contact Count]]=1, "1 Contact", IF(Merged[[#This Row],[Contact Count]]=2, "2 Contacts", "More than 2 Contacts"))</f>
        <v>2 Contacts</v>
      </c>
      <c r="O20" s="41" t="str">
        <f>IF(Merged[[#This Row],[Overall Experience?]]&lt;=3, "Low", "High")</f>
        <v>Low</v>
      </c>
    </row>
    <row r="21" spans="1:15" x14ac:dyDescent="0.25">
      <c r="A21">
        <v>9000012</v>
      </c>
      <c r="B21">
        <v>1234572</v>
      </c>
      <c r="C21" s="51">
        <v>44788.806458333333</v>
      </c>
      <c r="D21" s="41" t="s">
        <v>40</v>
      </c>
      <c r="E21" s="41" t="s">
        <v>44</v>
      </c>
      <c r="F21" s="41" t="s">
        <v>50</v>
      </c>
      <c r="G21" s="41" t="s">
        <v>70</v>
      </c>
      <c r="H21" s="41" t="s">
        <v>89</v>
      </c>
      <c r="I21">
        <v>3</v>
      </c>
      <c r="J21" s="41" t="s">
        <v>22</v>
      </c>
      <c r="K21">
        <v>7</v>
      </c>
      <c r="L21" s="41" t="s">
        <v>125</v>
      </c>
      <c r="M21" s="41">
        <f t="shared" si="0"/>
        <v>2</v>
      </c>
      <c r="N21" s="41" t="str">
        <f>IF(Merged[[#This Row],[Contact Count]]=1, "1 Contact", IF(Merged[[#This Row],[Contact Count]]=2, "2 Contacts", "More than 2 Contacts"))</f>
        <v>2 Contacts</v>
      </c>
      <c r="O21" s="41" t="str">
        <f>IF(Merged[[#This Row],[Overall Experience?]]&lt;=3, "Low", "High")</f>
        <v>Low</v>
      </c>
    </row>
    <row r="22" spans="1:15" x14ac:dyDescent="0.25">
      <c r="A22">
        <v>9000012</v>
      </c>
      <c r="B22">
        <v>1234571</v>
      </c>
      <c r="C22" s="51">
        <v>44788.788263888891</v>
      </c>
      <c r="D22" s="41" t="s">
        <v>38</v>
      </c>
      <c r="E22" s="41" t="s">
        <v>44</v>
      </c>
      <c r="F22" s="41" t="s">
        <v>56</v>
      </c>
      <c r="G22" s="41" t="s">
        <v>70</v>
      </c>
      <c r="H22" s="41" t="s">
        <v>81</v>
      </c>
      <c r="I22">
        <v>1</v>
      </c>
      <c r="J22" s="41" t="s">
        <v>26</v>
      </c>
      <c r="K22">
        <v>7</v>
      </c>
      <c r="L22" s="41"/>
      <c r="M22" s="41">
        <f t="shared" si="0"/>
        <v>2</v>
      </c>
      <c r="N22" s="41" t="str">
        <f>IF(Merged[[#This Row],[Contact Count]]=1, "1 Contact", IF(Merged[[#This Row],[Contact Count]]=2, "2 Contacts", "More than 2 Contacts"))</f>
        <v>2 Contacts</v>
      </c>
      <c r="O22" s="41" t="str">
        <f>IF(Merged[[#This Row],[Overall Experience?]]&lt;=3, "Low", "High")</f>
        <v>Low</v>
      </c>
    </row>
    <row r="23" spans="1:15" x14ac:dyDescent="0.25">
      <c r="A23">
        <v>9000013</v>
      </c>
      <c r="B23">
        <v>1234579</v>
      </c>
      <c r="C23" s="51">
        <v>44789.603437500002</v>
      </c>
      <c r="D23" s="41" t="s">
        <v>40</v>
      </c>
      <c r="E23" s="41" t="s">
        <v>44</v>
      </c>
      <c r="F23" s="41" t="s">
        <v>50</v>
      </c>
      <c r="G23" s="41" t="s">
        <v>70</v>
      </c>
      <c r="H23" s="41" t="s">
        <v>89</v>
      </c>
      <c r="I23">
        <v>5</v>
      </c>
      <c r="J23" s="41" t="s">
        <v>22</v>
      </c>
      <c r="K23">
        <v>8</v>
      </c>
      <c r="L23" s="41"/>
      <c r="M23" s="41">
        <f t="shared" si="0"/>
        <v>2</v>
      </c>
      <c r="N23" s="41" t="str">
        <f>IF(Merged[[#This Row],[Contact Count]]=1, "1 Contact", IF(Merged[[#This Row],[Contact Count]]=2, "2 Contacts", "More than 2 Contacts"))</f>
        <v>2 Contacts</v>
      </c>
      <c r="O23" s="41" t="str">
        <f>IF(Merged[[#This Row],[Overall Experience?]]&lt;=3, "Low", "High")</f>
        <v>High</v>
      </c>
    </row>
    <row r="24" spans="1:15" x14ac:dyDescent="0.25">
      <c r="A24">
        <v>9000013</v>
      </c>
      <c r="B24">
        <v>1234578</v>
      </c>
      <c r="C24" s="51">
        <v>44789.592280092591</v>
      </c>
      <c r="D24" s="41" t="s">
        <v>38</v>
      </c>
      <c r="E24" s="41" t="s">
        <v>44</v>
      </c>
      <c r="F24" s="41" t="s">
        <v>56</v>
      </c>
      <c r="G24" s="41" t="s">
        <v>70</v>
      </c>
      <c r="H24" s="41" t="s">
        <v>81</v>
      </c>
      <c r="I24">
        <v>1</v>
      </c>
      <c r="J24" s="41" t="s">
        <v>26</v>
      </c>
      <c r="K24">
        <v>5</v>
      </c>
      <c r="L24" s="41"/>
      <c r="M24" s="41">
        <f t="shared" si="0"/>
        <v>2</v>
      </c>
      <c r="N24" s="41" t="str">
        <f>IF(Merged[[#This Row],[Contact Count]]=1, "1 Contact", IF(Merged[[#This Row],[Contact Count]]=2, "2 Contacts", "More than 2 Contacts"))</f>
        <v>2 Contacts</v>
      </c>
      <c r="O24" s="41" t="str">
        <f>IF(Merged[[#This Row],[Overall Experience?]]&lt;=3, "Low", "High")</f>
        <v>Low</v>
      </c>
    </row>
    <row r="25" spans="1:15" x14ac:dyDescent="0.25">
      <c r="A25">
        <v>9000014</v>
      </c>
      <c r="B25">
        <v>1234593</v>
      </c>
      <c r="C25" s="51">
        <v>44790.667939814812</v>
      </c>
      <c r="D25" s="41" t="s">
        <v>38</v>
      </c>
      <c r="E25" s="41" t="s">
        <v>44</v>
      </c>
      <c r="F25" s="41" t="s">
        <v>56</v>
      </c>
      <c r="G25" s="41" t="s">
        <v>70</v>
      </c>
      <c r="H25" s="41" t="s">
        <v>81</v>
      </c>
      <c r="I25">
        <v>1</v>
      </c>
      <c r="J25" s="41" t="s">
        <v>26</v>
      </c>
      <c r="K25">
        <v>2</v>
      </c>
      <c r="L25" s="41"/>
      <c r="M25" s="41">
        <f t="shared" si="0"/>
        <v>2</v>
      </c>
      <c r="N25" s="41" t="str">
        <f>IF(Merged[[#This Row],[Contact Count]]=1, "1 Contact", IF(Merged[[#This Row],[Contact Count]]=2, "2 Contacts", "More than 2 Contacts"))</f>
        <v>2 Contacts</v>
      </c>
      <c r="O25" s="41" t="str">
        <f>IF(Merged[[#This Row],[Overall Experience?]]&lt;=3, "Low", "High")</f>
        <v>Low</v>
      </c>
    </row>
    <row r="26" spans="1:15" x14ac:dyDescent="0.25">
      <c r="A26">
        <v>9000014</v>
      </c>
      <c r="B26">
        <v>1234594</v>
      </c>
      <c r="C26" s="51">
        <v>44790.678356481483</v>
      </c>
      <c r="D26" s="41" t="s">
        <v>40</v>
      </c>
      <c r="E26" s="41" t="s">
        <v>44</v>
      </c>
      <c r="F26" s="41" t="s">
        <v>50</v>
      </c>
      <c r="G26" s="41" t="s">
        <v>70</v>
      </c>
      <c r="H26" s="41" t="s">
        <v>89</v>
      </c>
      <c r="I26">
        <v>5</v>
      </c>
      <c r="J26" s="41" t="s">
        <v>22</v>
      </c>
      <c r="K26">
        <v>9</v>
      </c>
      <c r="L26" s="41" t="s">
        <v>128</v>
      </c>
      <c r="M26" s="41">
        <f t="shared" si="0"/>
        <v>2</v>
      </c>
      <c r="N26" s="41" t="str">
        <f>IF(Merged[[#This Row],[Contact Count]]=1, "1 Contact", IF(Merged[[#This Row],[Contact Count]]=2, "2 Contacts", "More than 2 Contacts"))</f>
        <v>2 Contacts</v>
      </c>
      <c r="O26" s="41" t="str">
        <f>IF(Merged[[#This Row],[Overall Experience?]]&lt;=3, "Low", "High")</f>
        <v>High</v>
      </c>
    </row>
    <row r="27" spans="1:15" x14ac:dyDescent="0.25">
      <c r="A27">
        <v>9000015</v>
      </c>
      <c r="B27">
        <v>1234598</v>
      </c>
      <c r="C27" s="51">
        <v>44790.806504629632</v>
      </c>
      <c r="D27" s="41" t="s">
        <v>40</v>
      </c>
      <c r="E27" s="41" t="s">
        <v>44</v>
      </c>
      <c r="F27" s="41" t="s">
        <v>50</v>
      </c>
      <c r="G27" s="41" t="s">
        <v>70</v>
      </c>
      <c r="H27" s="41" t="s">
        <v>89</v>
      </c>
      <c r="I27">
        <v>3</v>
      </c>
      <c r="J27" s="41" t="s">
        <v>22</v>
      </c>
      <c r="K27">
        <v>10</v>
      </c>
      <c r="L27" s="41"/>
      <c r="M27" s="41">
        <f t="shared" si="0"/>
        <v>2</v>
      </c>
      <c r="N27" s="41" t="str">
        <f>IF(Merged[[#This Row],[Contact Count]]=1, "1 Contact", IF(Merged[[#This Row],[Contact Count]]=2, "2 Contacts", "More than 2 Contacts"))</f>
        <v>2 Contacts</v>
      </c>
      <c r="O27" s="41" t="str">
        <f>IF(Merged[[#This Row],[Overall Experience?]]&lt;=3, "Low", "High")</f>
        <v>Low</v>
      </c>
    </row>
    <row r="28" spans="1:15" x14ac:dyDescent="0.25">
      <c r="A28">
        <v>9000015</v>
      </c>
      <c r="B28">
        <v>1234597</v>
      </c>
      <c r="C28" s="51">
        <v>44790.794675925928</v>
      </c>
      <c r="D28" s="41" t="s">
        <v>38</v>
      </c>
      <c r="E28" s="41" t="s">
        <v>44</v>
      </c>
      <c r="F28" s="41" t="s">
        <v>56</v>
      </c>
      <c r="G28" s="41" t="s">
        <v>70</v>
      </c>
      <c r="H28" s="41" t="s">
        <v>81</v>
      </c>
      <c r="I28">
        <v>1</v>
      </c>
      <c r="J28" s="41" t="s">
        <v>26</v>
      </c>
      <c r="K28">
        <v>7</v>
      </c>
      <c r="L28" s="41"/>
      <c r="M28" s="41">
        <f t="shared" si="0"/>
        <v>2</v>
      </c>
      <c r="N28" s="41" t="str">
        <f>IF(Merged[[#This Row],[Contact Count]]=1, "1 Contact", IF(Merged[[#This Row],[Contact Count]]=2, "2 Contacts", "More than 2 Contacts"))</f>
        <v>2 Contacts</v>
      </c>
      <c r="O28" s="41" t="str">
        <f>IF(Merged[[#This Row],[Overall Experience?]]&lt;=3, "Low", "High")</f>
        <v>Low</v>
      </c>
    </row>
    <row r="29" spans="1:15" x14ac:dyDescent="0.25">
      <c r="A29">
        <v>9000016</v>
      </c>
      <c r="B29">
        <v>1234589</v>
      </c>
      <c r="C29" s="51">
        <v>44790.441342592596</v>
      </c>
      <c r="D29" s="41" t="s">
        <v>38</v>
      </c>
      <c r="E29" s="41" t="s">
        <v>44</v>
      </c>
      <c r="F29" s="41" t="s">
        <v>56</v>
      </c>
      <c r="G29" s="41" t="s">
        <v>70</v>
      </c>
      <c r="H29" s="41" t="s">
        <v>81</v>
      </c>
      <c r="I29">
        <v>1</v>
      </c>
      <c r="J29" s="41" t="s">
        <v>26</v>
      </c>
      <c r="K29">
        <v>1</v>
      </c>
      <c r="L29" s="41"/>
      <c r="M29" s="41">
        <f t="shared" si="0"/>
        <v>2</v>
      </c>
      <c r="N29" s="41" t="str">
        <f>IF(Merged[[#This Row],[Contact Count]]=1, "1 Contact", IF(Merged[[#This Row],[Contact Count]]=2, "2 Contacts", "More than 2 Contacts"))</f>
        <v>2 Contacts</v>
      </c>
      <c r="O29" s="41" t="str">
        <f>IF(Merged[[#This Row],[Overall Experience?]]&lt;=3, "Low", "High")</f>
        <v>Low</v>
      </c>
    </row>
    <row r="30" spans="1:15" x14ac:dyDescent="0.25">
      <c r="A30">
        <v>9000016</v>
      </c>
      <c r="B30">
        <v>1234590</v>
      </c>
      <c r="C30" s="51">
        <v>44790.455231481479</v>
      </c>
      <c r="D30" s="41" t="s">
        <v>40</v>
      </c>
      <c r="E30" s="41" t="s">
        <v>44</v>
      </c>
      <c r="F30" s="41" t="s">
        <v>50</v>
      </c>
      <c r="G30" s="41" t="s">
        <v>70</v>
      </c>
      <c r="H30" s="41" t="s">
        <v>89</v>
      </c>
      <c r="I30">
        <v>3</v>
      </c>
      <c r="J30" s="41" t="s">
        <v>22</v>
      </c>
      <c r="K30">
        <v>10</v>
      </c>
      <c r="L30" s="41" t="s">
        <v>121</v>
      </c>
      <c r="M30" s="41">
        <f t="shared" si="0"/>
        <v>2</v>
      </c>
      <c r="N30" s="41" t="str">
        <f>IF(Merged[[#This Row],[Contact Count]]=1, "1 Contact", IF(Merged[[#This Row],[Contact Count]]=2, "2 Contacts", "More than 2 Contacts"))</f>
        <v>2 Contacts</v>
      </c>
      <c r="O30" s="41" t="str">
        <f>IF(Merged[[#This Row],[Overall Experience?]]&lt;=3, "Low", "High")</f>
        <v>Low</v>
      </c>
    </row>
    <row r="31" spans="1:15" x14ac:dyDescent="0.25">
      <c r="A31">
        <v>9000017</v>
      </c>
      <c r="B31">
        <v>1234605</v>
      </c>
      <c r="C31" s="51">
        <v>44791.808240740742</v>
      </c>
      <c r="D31" s="41" t="s">
        <v>38</v>
      </c>
      <c r="E31" s="41" t="s">
        <v>44</v>
      </c>
      <c r="F31" s="41" t="s">
        <v>56</v>
      </c>
      <c r="G31" s="41" t="s">
        <v>70</v>
      </c>
      <c r="H31" s="41" t="s">
        <v>81</v>
      </c>
      <c r="I31">
        <v>1</v>
      </c>
      <c r="J31" s="41" t="s">
        <v>26</v>
      </c>
      <c r="K31">
        <v>7</v>
      </c>
      <c r="L31" s="41"/>
      <c r="M31" s="41">
        <f t="shared" si="0"/>
        <v>2</v>
      </c>
      <c r="N31" s="41" t="str">
        <f>IF(Merged[[#This Row],[Contact Count]]=1, "1 Contact", IF(Merged[[#This Row],[Contact Count]]=2, "2 Contacts", "More than 2 Contacts"))</f>
        <v>2 Contacts</v>
      </c>
      <c r="O31" s="41" t="str">
        <f>IF(Merged[[#This Row],[Overall Experience?]]&lt;=3, "Low", "High")</f>
        <v>Low</v>
      </c>
    </row>
    <row r="32" spans="1:15" x14ac:dyDescent="0.25">
      <c r="A32">
        <v>9000017</v>
      </c>
      <c r="B32">
        <v>1234607</v>
      </c>
      <c r="C32" s="51">
        <v>44791.814710648148</v>
      </c>
      <c r="D32" s="41" t="s">
        <v>40</v>
      </c>
      <c r="E32" s="41" t="s">
        <v>44</v>
      </c>
      <c r="F32" s="41" t="s">
        <v>50</v>
      </c>
      <c r="G32" s="41" t="s">
        <v>70</v>
      </c>
      <c r="H32" s="41" t="s">
        <v>89</v>
      </c>
      <c r="I32">
        <v>3</v>
      </c>
      <c r="J32" s="41" t="s">
        <v>22</v>
      </c>
      <c r="K32">
        <v>8</v>
      </c>
      <c r="L32" s="41" t="s">
        <v>137</v>
      </c>
      <c r="M32" s="41">
        <f t="shared" si="0"/>
        <v>2</v>
      </c>
      <c r="N32" s="41" t="str">
        <f>IF(Merged[[#This Row],[Contact Count]]=1, "1 Contact", IF(Merged[[#This Row],[Contact Count]]=2, "2 Contacts", "More than 2 Contacts"))</f>
        <v>2 Contacts</v>
      </c>
      <c r="O32" s="41" t="str">
        <f>IF(Merged[[#This Row],[Overall Experience?]]&lt;=3, "Low", "High")</f>
        <v>Low</v>
      </c>
    </row>
    <row r="33" spans="1:15" x14ac:dyDescent="0.25">
      <c r="A33">
        <v>9000018</v>
      </c>
      <c r="B33">
        <v>1234604</v>
      </c>
      <c r="C33" s="51">
        <v>44791.546469907407</v>
      </c>
      <c r="D33" s="41" t="s">
        <v>40</v>
      </c>
      <c r="E33" s="41" t="s">
        <v>44</v>
      </c>
      <c r="F33" s="41" t="s">
        <v>50</v>
      </c>
      <c r="G33" s="41" t="s">
        <v>70</v>
      </c>
      <c r="H33" s="41" t="s">
        <v>89</v>
      </c>
      <c r="I33">
        <v>3</v>
      </c>
      <c r="J33" s="41" t="s">
        <v>22</v>
      </c>
      <c r="K33">
        <v>8</v>
      </c>
      <c r="L33" s="41" t="s">
        <v>126</v>
      </c>
      <c r="M33" s="41">
        <f t="shared" si="0"/>
        <v>2</v>
      </c>
      <c r="N33" s="41" t="str">
        <f>IF(Merged[[#This Row],[Contact Count]]=1, "1 Contact", IF(Merged[[#This Row],[Contact Count]]=2, "2 Contacts", "More than 2 Contacts"))</f>
        <v>2 Contacts</v>
      </c>
      <c r="O33" s="41" t="str">
        <f>IF(Merged[[#This Row],[Overall Experience?]]&lt;=3, "Low", "High")</f>
        <v>Low</v>
      </c>
    </row>
    <row r="34" spans="1:15" x14ac:dyDescent="0.25">
      <c r="A34">
        <v>9000018</v>
      </c>
      <c r="B34">
        <v>1234603</v>
      </c>
      <c r="C34" s="51">
        <v>44791.53434027778</v>
      </c>
      <c r="D34" s="41" t="s">
        <v>38</v>
      </c>
      <c r="E34" s="41" t="s">
        <v>44</v>
      </c>
      <c r="F34" s="41" t="s">
        <v>56</v>
      </c>
      <c r="G34" s="41" t="s">
        <v>70</v>
      </c>
      <c r="H34" s="41" t="s">
        <v>81</v>
      </c>
      <c r="I34">
        <v>1</v>
      </c>
      <c r="J34" s="41" t="s">
        <v>26</v>
      </c>
      <c r="K34">
        <v>7</v>
      </c>
      <c r="L34" s="41"/>
      <c r="M34" s="41">
        <f t="shared" ref="M34:M65" si="1">COUNTIF(A:A,A34)</f>
        <v>2</v>
      </c>
      <c r="N34" s="41" t="str">
        <f>IF(Merged[[#This Row],[Contact Count]]=1, "1 Contact", IF(Merged[[#This Row],[Contact Count]]=2, "2 Contacts", "More than 2 Contacts"))</f>
        <v>2 Contacts</v>
      </c>
      <c r="O34" s="41" t="str">
        <f>IF(Merged[[#This Row],[Overall Experience?]]&lt;=3, "Low", "High")</f>
        <v>Low</v>
      </c>
    </row>
    <row r="35" spans="1:15" x14ac:dyDescent="0.25">
      <c r="A35">
        <v>9000019</v>
      </c>
      <c r="B35">
        <v>1234612</v>
      </c>
      <c r="C35" s="51">
        <v>44792.872731481482</v>
      </c>
      <c r="D35" s="41" t="s">
        <v>38</v>
      </c>
      <c r="E35" s="41" t="s">
        <v>44</v>
      </c>
      <c r="F35" s="41" t="s">
        <v>56</v>
      </c>
      <c r="G35" s="41" t="s">
        <v>70</v>
      </c>
      <c r="H35" s="41" t="s">
        <v>81</v>
      </c>
      <c r="I35">
        <v>1</v>
      </c>
      <c r="J35" s="41" t="s">
        <v>26</v>
      </c>
      <c r="K35">
        <v>1</v>
      </c>
      <c r="L35" s="41"/>
      <c r="M35" s="41">
        <f t="shared" si="1"/>
        <v>2</v>
      </c>
      <c r="N35" s="41" t="str">
        <f>IF(Merged[[#This Row],[Contact Count]]=1, "1 Contact", IF(Merged[[#This Row],[Contact Count]]=2, "2 Contacts", "More than 2 Contacts"))</f>
        <v>2 Contacts</v>
      </c>
      <c r="O35" s="41" t="str">
        <f>IF(Merged[[#This Row],[Overall Experience?]]&lt;=3, "Low", "High")</f>
        <v>Low</v>
      </c>
    </row>
    <row r="36" spans="1:15" x14ac:dyDescent="0.25">
      <c r="A36">
        <v>9000019</v>
      </c>
      <c r="B36">
        <v>1234613</v>
      </c>
      <c r="C36" s="51">
        <v>44792.891597222224</v>
      </c>
      <c r="D36" s="41" t="s">
        <v>40</v>
      </c>
      <c r="E36" s="41" t="s">
        <v>44</v>
      </c>
      <c r="F36" s="41" t="s">
        <v>50</v>
      </c>
      <c r="G36" s="41" t="s">
        <v>70</v>
      </c>
      <c r="H36" s="41" t="s">
        <v>89</v>
      </c>
      <c r="I36">
        <v>3</v>
      </c>
      <c r="J36" s="41" t="s">
        <v>22</v>
      </c>
      <c r="K36">
        <v>10</v>
      </c>
      <c r="L36" s="41" t="s">
        <v>166</v>
      </c>
      <c r="M36" s="41">
        <f t="shared" si="1"/>
        <v>2</v>
      </c>
      <c r="N36" s="41" t="str">
        <f>IF(Merged[[#This Row],[Contact Count]]=1, "1 Contact", IF(Merged[[#This Row],[Contact Count]]=2, "2 Contacts", "More than 2 Contacts"))</f>
        <v>2 Contacts</v>
      </c>
      <c r="O36" s="41" t="str">
        <f>IF(Merged[[#This Row],[Overall Experience?]]&lt;=3, "Low", "High")</f>
        <v>Low</v>
      </c>
    </row>
    <row r="37" spans="1:15" x14ac:dyDescent="0.25">
      <c r="A37">
        <v>9000020</v>
      </c>
      <c r="B37">
        <v>1234643</v>
      </c>
      <c r="C37" s="51">
        <v>44795.756678240738</v>
      </c>
      <c r="D37" s="41" t="s">
        <v>40</v>
      </c>
      <c r="E37" s="41" t="s">
        <v>44</v>
      </c>
      <c r="F37" s="41" t="s">
        <v>50</v>
      </c>
      <c r="G37" s="41" t="s">
        <v>70</v>
      </c>
      <c r="H37" s="41" t="s">
        <v>89</v>
      </c>
      <c r="I37">
        <v>3</v>
      </c>
      <c r="J37" s="41" t="s">
        <v>22</v>
      </c>
      <c r="K37">
        <v>8</v>
      </c>
      <c r="L37" s="41" t="s">
        <v>146</v>
      </c>
      <c r="M37" s="41">
        <f t="shared" si="1"/>
        <v>2</v>
      </c>
      <c r="N37" s="41" t="str">
        <f>IF(Merged[[#This Row],[Contact Count]]=1, "1 Contact", IF(Merged[[#This Row],[Contact Count]]=2, "2 Contacts", "More than 2 Contacts"))</f>
        <v>2 Contacts</v>
      </c>
      <c r="O37" s="41" t="str">
        <f>IF(Merged[[#This Row],[Overall Experience?]]&lt;=3, "Low", "High")</f>
        <v>Low</v>
      </c>
    </row>
    <row r="38" spans="1:15" x14ac:dyDescent="0.25">
      <c r="A38">
        <v>9000020</v>
      </c>
      <c r="B38">
        <v>1234641</v>
      </c>
      <c r="C38" s="51">
        <v>44795.73914351852</v>
      </c>
      <c r="D38" s="41" t="s">
        <v>38</v>
      </c>
      <c r="E38" s="41" t="s">
        <v>44</v>
      </c>
      <c r="F38" s="41" t="s">
        <v>58</v>
      </c>
      <c r="G38" s="41" t="s">
        <v>70</v>
      </c>
      <c r="H38" s="41" t="s">
        <v>81</v>
      </c>
      <c r="I38">
        <v>1</v>
      </c>
      <c r="J38" s="41" t="s">
        <v>26</v>
      </c>
      <c r="K38">
        <v>7</v>
      </c>
      <c r="L38" s="41"/>
      <c r="M38" s="41">
        <f t="shared" si="1"/>
        <v>2</v>
      </c>
      <c r="N38" s="41" t="str">
        <f>IF(Merged[[#This Row],[Contact Count]]=1, "1 Contact", IF(Merged[[#This Row],[Contact Count]]=2, "2 Contacts", "More than 2 Contacts"))</f>
        <v>2 Contacts</v>
      </c>
      <c r="O38" s="41" t="str">
        <f>IF(Merged[[#This Row],[Overall Experience?]]&lt;=3, "Low", "High")</f>
        <v>Low</v>
      </c>
    </row>
    <row r="39" spans="1:15" x14ac:dyDescent="0.25">
      <c r="A39">
        <v>9000021</v>
      </c>
      <c r="B39">
        <v>1234634</v>
      </c>
      <c r="C39" s="51">
        <v>44795.33153935185</v>
      </c>
      <c r="D39" s="41" t="s">
        <v>38</v>
      </c>
      <c r="E39" s="41" t="s">
        <v>44</v>
      </c>
      <c r="F39" s="41" t="s">
        <v>58</v>
      </c>
      <c r="G39" s="41" t="s">
        <v>70</v>
      </c>
      <c r="H39" s="41" t="s">
        <v>81</v>
      </c>
      <c r="I39">
        <v>1</v>
      </c>
      <c r="J39" s="41" t="s">
        <v>26</v>
      </c>
      <c r="K39">
        <v>7</v>
      </c>
      <c r="L39" s="41"/>
      <c r="M39" s="41">
        <f t="shared" si="1"/>
        <v>2</v>
      </c>
      <c r="N39" s="41" t="str">
        <f>IF(Merged[[#This Row],[Contact Count]]=1, "1 Contact", IF(Merged[[#This Row],[Contact Count]]=2, "2 Contacts", "More than 2 Contacts"))</f>
        <v>2 Contacts</v>
      </c>
      <c r="O39" s="41" t="str">
        <f>IF(Merged[[#This Row],[Overall Experience?]]&lt;=3, "Low", "High")</f>
        <v>Low</v>
      </c>
    </row>
    <row r="40" spans="1:15" x14ac:dyDescent="0.25">
      <c r="A40">
        <v>9000021</v>
      </c>
      <c r="B40">
        <v>1234635</v>
      </c>
      <c r="C40" s="51">
        <v>44795.341307870367</v>
      </c>
      <c r="D40" s="41" t="s">
        <v>40</v>
      </c>
      <c r="E40" s="41" t="s">
        <v>44</v>
      </c>
      <c r="F40" s="41" t="s">
        <v>50</v>
      </c>
      <c r="G40" s="41" t="s">
        <v>70</v>
      </c>
      <c r="H40" s="41" t="s">
        <v>89</v>
      </c>
      <c r="I40">
        <v>3</v>
      </c>
      <c r="J40" s="41" t="s">
        <v>22</v>
      </c>
      <c r="K40">
        <v>8</v>
      </c>
      <c r="L40" s="41" t="s">
        <v>154</v>
      </c>
      <c r="M40" s="41">
        <f t="shared" si="1"/>
        <v>2</v>
      </c>
      <c r="N40" s="41" t="str">
        <f>IF(Merged[[#This Row],[Contact Count]]=1, "1 Contact", IF(Merged[[#This Row],[Contact Count]]=2, "2 Contacts", "More than 2 Contacts"))</f>
        <v>2 Contacts</v>
      </c>
      <c r="O40" s="41" t="str">
        <f>IF(Merged[[#This Row],[Overall Experience?]]&lt;=3, "Low", "High")</f>
        <v>Low</v>
      </c>
    </row>
    <row r="41" spans="1:15" x14ac:dyDescent="0.25">
      <c r="A41">
        <v>9000022</v>
      </c>
      <c r="B41">
        <v>1234637</v>
      </c>
      <c r="C41" s="51">
        <v>44795.418923611112</v>
      </c>
      <c r="D41" s="41" t="s">
        <v>38</v>
      </c>
      <c r="E41" s="41" t="s">
        <v>44</v>
      </c>
      <c r="F41" s="41" t="s">
        <v>58</v>
      </c>
      <c r="G41" s="41" t="s">
        <v>70</v>
      </c>
      <c r="H41" s="41" t="s">
        <v>81</v>
      </c>
      <c r="I41">
        <v>1</v>
      </c>
      <c r="J41" s="41" t="s">
        <v>26</v>
      </c>
      <c r="K41">
        <v>2</v>
      </c>
      <c r="L41" s="41"/>
      <c r="M41" s="41">
        <f t="shared" si="1"/>
        <v>2</v>
      </c>
      <c r="N41" s="41" t="str">
        <f>IF(Merged[[#This Row],[Contact Count]]=1, "1 Contact", IF(Merged[[#This Row],[Contact Count]]=2, "2 Contacts", "More than 2 Contacts"))</f>
        <v>2 Contacts</v>
      </c>
      <c r="O41" s="41" t="str">
        <f>IF(Merged[[#This Row],[Overall Experience?]]&lt;=3, "Low", "High")</f>
        <v>Low</v>
      </c>
    </row>
    <row r="42" spans="1:15" x14ac:dyDescent="0.25">
      <c r="A42">
        <v>9000022</v>
      </c>
      <c r="B42">
        <v>1234638</v>
      </c>
      <c r="C42" s="51">
        <v>44795.42763888889</v>
      </c>
      <c r="D42" s="41" t="s">
        <v>40</v>
      </c>
      <c r="E42" s="41" t="s">
        <v>44</v>
      </c>
      <c r="F42" s="41" t="s">
        <v>50</v>
      </c>
      <c r="G42" s="41" t="s">
        <v>70</v>
      </c>
      <c r="H42" s="41" t="s">
        <v>89</v>
      </c>
      <c r="I42">
        <v>4</v>
      </c>
      <c r="J42" s="41" t="s">
        <v>22</v>
      </c>
      <c r="K42">
        <v>8</v>
      </c>
      <c r="L42" s="41" t="s">
        <v>144</v>
      </c>
      <c r="M42" s="41">
        <f t="shared" si="1"/>
        <v>2</v>
      </c>
      <c r="N42" s="41" t="str">
        <f>IF(Merged[[#This Row],[Contact Count]]=1, "1 Contact", IF(Merged[[#This Row],[Contact Count]]=2, "2 Contacts", "More than 2 Contacts"))</f>
        <v>2 Contacts</v>
      </c>
      <c r="O42" s="41" t="str">
        <f>IF(Merged[[#This Row],[Overall Experience?]]&lt;=3, "Low", "High")</f>
        <v>High</v>
      </c>
    </row>
    <row r="43" spans="1:15" x14ac:dyDescent="0.25">
      <c r="A43">
        <v>9000023</v>
      </c>
      <c r="B43">
        <v>1234627</v>
      </c>
      <c r="C43" s="51">
        <v>44794.302037037036</v>
      </c>
      <c r="D43" s="41" t="s">
        <v>40</v>
      </c>
      <c r="E43" s="41" t="s">
        <v>44</v>
      </c>
      <c r="F43" s="41" t="s">
        <v>52</v>
      </c>
      <c r="G43" s="41" t="s">
        <v>70</v>
      </c>
      <c r="H43" s="41" t="s">
        <v>87</v>
      </c>
      <c r="I43">
        <v>3</v>
      </c>
      <c r="J43" s="41" t="s">
        <v>22</v>
      </c>
      <c r="K43">
        <v>7</v>
      </c>
      <c r="L43" s="41"/>
      <c r="M43" s="41">
        <f t="shared" si="1"/>
        <v>2</v>
      </c>
      <c r="N43" s="41" t="str">
        <f>IF(Merged[[#This Row],[Contact Count]]=1, "1 Contact", IF(Merged[[#This Row],[Contact Count]]=2, "2 Contacts", "More than 2 Contacts"))</f>
        <v>2 Contacts</v>
      </c>
      <c r="O43" s="41" t="str">
        <f>IF(Merged[[#This Row],[Overall Experience?]]&lt;=3, "Low", "High")</f>
        <v>Low</v>
      </c>
    </row>
    <row r="44" spans="1:15" x14ac:dyDescent="0.25">
      <c r="A44">
        <v>9000023</v>
      </c>
      <c r="B44">
        <v>1234542</v>
      </c>
      <c r="C44" s="51">
        <v>44786.313761574071</v>
      </c>
      <c r="D44" s="41" t="s">
        <v>38</v>
      </c>
      <c r="E44" s="41" t="s">
        <v>44</v>
      </c>
      <c r="F44" s="41" t="s">
        <v>58</v>
      </c>
      <c r="G44" s="41" t="s">
        <v>70</v>
      </c>
      <c r="H44" s="41" t="s">
        <v>98</v>
      </c>
      <c r="I44">
        <v>1</v>
      </c>
      <c r="J44" s="41" t="s">
        <v>26</v>
      </c>
      <c r="K44">
        <v>7</v>
      </c>
      <c r="L44" s="41"/>
      <c r="M44" s="41">
        <f t="shared" si="1"/>
        <v>2</v>
      </c>
      <c r="N44" s="41" t="str">
        <f>IF(Merged[[#This Row],[Contact Count]]=1, "1 Contact", IF(Merged[[#This Row],[Contact Count]]=2, "2 Contacts", "More than 2 Contacts"))</f>
        <v>2 Contacts</v>
      </c>
      <c r="O44" s="41" t="str">
        <f>IF(Merged[[#This Row],[Overall Experience?]]&lt;=3, "Low", "High")</f>
        <v>Low</v>
      </c>
    </row>
    <row r="45" spans="1:15" x14ac:dyDescent="0.25">
      <c r="A45">
        <v>9000024</v>
      </c>
      <c r="B45">
        <v>1234628</v>
      </c>
      <c r="C45" s="51">
        <v>44794.343831018516</v>
      </c>
      <c r="D45" s="41" t="s">
        <v>40</v>
      </c>
      <c r="E45" s="41" t="s">
        <v>44</v>
      </c>
      <c r="F45" s="41" t="s">
        <v>52</v>
      </c>
      <c r="G45" s="41" t="s">
        <v>70</v>
      </c>
      <c r="H45" s="41" t="s">
        <v>87</v>
      </c>
      <c r="I45">
        <v>3</v>
      </c>
      <c r="J45" s="41" t="s">
        <v>22</v>
      </c>
      <c r="K45">
        <v>7</v>
      </c>
      <c r="L45" s="41" t="s">
        <v>119</v>
      </c>
      <c r="M45" s="41">
        <f t="shared" si="1"/>
        <v>2</v>
      </c>
      <c r="N45" s="41" t="str">
        <f>IF(Merged[[#This Row],[Contact Count]]=1, "1 Contact", IF(Merged[[#This Row],[Contact Count]]=2, "2 Contacts", "More than 2 Contacts"))</f>
        <v>2 Contacts</v>
      </c>
      <c r="O45" s="41" t="str">
        <f>IF(Merged[[#This Row],[Overall Experience?]]&lt;=3, "Low", "High")</f>
        <v>Low</v>
      </c>
    </row>
    <row r="46" spans="1:15" x14ac:dyDescent="0.25">
      <c r="A46">
        <v>9000024</v>
      </c>
      <c r="B46">
        <v>1234615</v>
      </c>
      <c r="C46" s="51">
        <v>44793.392581018517</v>
      </c>
      <c r="D46" s="41" t="s">
        <v>38</v>
      </c>
      <c r="E46" s="41" t="s">
        <v>44</v>
      </c>
      <c r="F46" s="41" t="s">
        <v>58</v>
      </c>
      <c r="G46" s="41" t="s">
        <v>70</v>
      </c>
      <c r="H46" s="41" t="s">
        <v>98</v>
      </c>
      <c r="I46">
        <v>1</v>
      </c>
      <c r="J46" s="41" t="s">
        <v>26</v>
      </c>
      <c r="K46">
        <v>7</v>
      </c>
      <c r="L46" s="41"/>
      <c r="M46" s="41">
        <f t="shared" si="1"/>
        <v>2</v>
      </c>
      <c r="N46" s="41" t="str">
        <f>IF(Merged[[#This Row],[Contact Count]]=1, "1 Contact", IF(Merged[[#This Row],[Contact Count]]=2, "2 Contacts", "More than 2 Contacts"))</f>
        <v>2 Contacts</v>
      </c>
      <c r="O46" s="41" t="str">
        <f>IF(Merged[[#This Row],[Overall Experience?]]&lt;=3, "Low", "High")</f>
        <v>Low</v>
      </c>
    </row>
    <row r="47" spans="1:15" x14ac:dyDescent="0.25">
      <c r="A47">
        <v>9000025</v>
      </c>
      <c r="B47">
        <v>1234626</v>
      </c>
      <c r="C47" s="51">
        <v>44793.835972222223</v>
      </c>
      <c r="D47" s="41" t="s">
        <v>38</v>
      </c>
      <c r="E47" s="41" t="s">
        <v>46</v>
      </c>
      <c r="F47" s="41" t="s">
        <v>56</v>
      </c>
      <c r="G47" s="41" t="s">
        <v>72</v>
      </c>
      <c r="H47" s="41" t="s">
        <v>72</v>
      </c>
      <c r="I47">
        <v>1</v>
      </c>
      <c r="J47" s="41" t="s">
        <v>22</v>
      </c>
      <c r="K47">
        <v>8</v>
      </c>
      <c r="L47" s="41" t="s">
        <v>185</v>
      </c>
      <c r="M47" s="41">
        <f t="shared" si="1"/>
        <v>1</v>
      </c>
      <c r="N47" s="41" t="str">
        <f>IF(Merged[[#This Row],[Contact Count]]=1, "1 Contact", IF(Merged[[#This Row],[Contact Count]]=2, "2 Contacts", "More than 2 Contacts"))</f>
        <v>1 Contact</v>
      </c>
      <c r="O47" s="41" t="str">
        <f>IF(Merged[[#This Row],[Overall Experience?]]&lt;=3, "Low", "High")</f>
        <v>Low</v>
      </c>
    </row>
    <row r="48" spans="1:15" x14ac:dyDescent="0.25">
      <c r="A48">
        <v>9000026</v>
      </c>
      <c r="B48">
        <v>1234623</v>
      </c>
      <c r="C48" s="51">
        <v>44793.76840277778</v>
      </c>
      <c r="D48" s="41" t="s">
        <v>38</v>
      </c>
      <c r="E48" s="41" t="s">
        <v>46</v>
      </c>
      <c r="F48" s="41" t="s">
        <v>56</v>
      </c>
      <c r="G48" s="41" t="s">
        <v>72</v>
      </c>
      <c r="H48" s="41" t="s">
        <v>72</v>
      </c>
      <c r="I48">
        <v>1</v>
      </c>
      <c r="J48" s="41" t="s">
        <v>22</v>
      </c>
      <c r="K48">
        <v>8</v>
      </c>
      <c r="L48" s="41"/>
      <c r="M48" s="41">
        <f t="shared" si="1"/>
        <v>1</v>
      </c>
      <c r="N48" s="41" t="str">
        <f>IF(Merged[[#This Row],[Contact Count]]=1, "1 Contact", IF(Merged[[#This Row],[Contact Count]]=2, "2 Contacts", "More than 2 Contacts"))</f>
        <v>1 Contact</v>
      </c>
      <c r="O48" s="41" t="str">
        <f>IF(Merged[[#This Row],[Overall Experience?]]&lt;=3, "Low", "High")</f>
        <v>Low</v>
      </c>
    </row>
    <row r="49" spans="1:15" x14ac:dyDescent="0.25">
      <c r="A49">
        <v>9000027</v>
      </c>
      <c r="B49">
        <v>1234631</v>
      </c>
      <c r="C49" s="51">
        <v>44794.684918981482</v>
      </c>
      <c r="D49" s="41" t="s">
        <v>38</v>
      </c>
      <c r="E49" s="41" t="s">
        <v>46</v>
      </c>
      <c r="F49" s="41" t="s">
        <v>56</v>
      </c>
      <c r="G49" s="41" t="s">
        <v>72</v>
      </c>
      <c r="H49" s="41" t="s">
        <v>72</v>
      </c>
      <c r="I49">
        <v>1</v>
      </c>
      <c r="J49" s="41" t="s">
        <v>22</v>
      </c>
      <c r="K49">
        <v>8</v>
      </c>
      <c r="L49" s="41" t="s">
        <v>204</v>
      </c>
      <c r="M49" s="41">
        <f t="shared" si="1"/>
        <v>1</v>
      </c>
      <c r="N49" s="41" t="str">
        <f>IF(Merged[[#This Row],[Contact Count]]=1, "1 Contact", IF(Merged[[#This Row],[Contact Count]]=2, "2 Contacts", "More than 2 Contacts"))</f>
        <v>1 Contact</v>
      </c>
      <c r="O49" s="41" t="str">
        <f>IF(Merged[[#This Row],[Overall Experience?]]&lt;=3, "Low", "High")</f>
        <v>Low</v>
      </c>
    </row>
    <row r="50" spans="1:15" x14ac:dyDescent="0.25">
      <c r="A50">
        <v>9000028</v>
      </c>
      <c r="B50">
        <v>1234617</v>
      </c>
      <c r="C50" s="51">
        <v>44793.482939814814</v>
      </c>
      <c r="D50" s="41" t="s">
        <v>40</v>
      </c>
      <c r="E50" s="41" t="s">
        <v>44</v>
      </c>
      <c r="F50" s="41" t="s">
        <v>58</v>
      </c>
      <c r="G50" s="41" t="s">
        <v>72</v>
      </c>
      <c r="H50" s="41" t="s">
        <v>89</v>
      </c>
      <c r="I50">
        <v>1</v>
      </c>
      <c r="J50" s="41" t="s">
        <v>22</v>
      </c>
      <c r="K50">
        <v>8</v>
      </c>
      <c r="L50" s="41" t="s">
        <v>184</v>
      </c>
      <c r="M50" s="41">
        <f t="shared" si="1"/>
        <v>1</v>
      </c>
      <c r="N50" s="41" t="str">
        <f>IF(Merged[[#This Row],[Contact Count]]=1, "1 Contact", IF(Merged[[#This Row],[Contact Count]]=2, "2 Contacts", "More than 2 Contacts"))</f>
        <v>1 Contact</v>
      </c>
      <c r="O50" s="41" t="str">
        <f>IF(Merged[[#This Row],[Overall Experience?]]&lt;=3, "Low", "High")</f>
        <v>Low</v>
      </c>
    </row>
    <row r="51" spans="1:15" x14ac:dyDescent="0.25">
      <c r="A51">
        <v>9000029</v>
      </c>
      <c r="B51">
        <v>1234632</v>
      </c>
      <c r="C51" s="51">
        <v>44794.721875000003</v>
      </c>
      <c r="D51" s="41" t="s">
        <v>40</v>
      </c>
      <c r="E51" s="41" t="s">
        <v>44</v>
      </c>
      <c r="F51" s="41" t="s">
        <v>58</v>
      </c>
      <c r="G51" s="41" t="s">
        <v>72</v>
      </c>
      <c r="H51" s="41" t="s">
        <v>87</v>
      </c>
      <c r="I51">
        <v>1</v>
      </c>
      <c r="J51" s="41" t="s">
        <v>22</v>
      </c>
      <c r="K51">
        <v>8</v>
      </c>
      <c r="L51" s="41" t="s">
        <v>171</v>
      </c>
      <c r="M51" s="41">
        <f t="shared" si="1"/>
        <v>1</v>
      </c>
      <c r="N51" s="41" t="str">
        <f>IF(Merged[[#This Row],[Contact Count]]=1, "1 Contact", IF(Merged[[#This Row],[Contact Count]]=2, "2 Contacts", "More than 2 Contacts"))</f>
        <v>1 Contact</v>
      </c>
      <c r="O51" s="41" t="str">
        <f>IF(Merged[[#This Row],[Overall Experience?]]&lt;=3, "Low", "High")</f>
        <v>Low</v>
      </c>
    </row>
    <row r="52" spans="1:15" x14ac:dyDescent="0.25">
      <c r="A52">
        <v>9000030</v>
      </c>
      <c r="B52">
        <v>1234561</v>
      </c>
      <c r="C52" s="51">
        <v>44788.318055555559</v>
      </c>
      <c r="D52" s="41" t="s">
        <v>40</v>
      </c>
      <c r="E52" s="41" t="s">
        <v>44</v>
      </c>
      <c r="F52" s="41" t="s">
        <v>52</v>
      </c>
      <c r="G52" s="41" t="s">
        <v>72</v>
      </c>
      <c r="H52" s="41" t="s">
        <v>87</v>
      </c>
      <c r="I52">
        <v>5</v>
      </c>
      <c r="J52" s="41" t="s">
        <v>22</v>
      </c>
      <c r="K52">
        <v>10</v>
      </c>
      <c r="L52" s="41" t="s">
        <v>175</v>
      </c>
      <c r="M52" s="41">
        <f t="shared" si="1"/>
        <v>1</v>
      </c>
      <c r="N52" s="41" t="str">
        <f>IF(Merged[[#This Row],[Contact Count]]=1, "1 Contact", IF(Merged[[#This Row],[Contact Count]]=2, "2 Contacts", "More than 2 Contacts"))</f>
        <v>1 Contact</v>
      </c>
      <c r="O52" s="41" t="str">
        <f>IF(Merged[[#This Row],[Overall Experience?]]&lt;=3, "Low", "High")</f>
        <v>High</v>
      </c>
    </row>
    <row r="53" spans="1:15" x14ac:dyDescent="0.25">
      <c r="A53">
        <v>9000031</v>
      </c>
      <c r="B53">
        <v>1234636</v>
      </c>
      <c r="C53" s="51">
        <v>44795.394155092596</v>
      </c>
      <c r="D53" s="41" t="s">
        <v>38</v>
      </c>
      <c r="E53" s="41" t="s">
        <v>44</v>
      </c>
      <c r="F53" s="41" t="s">
        <v>52</v>
      </c>
      <c r="G53" s="41" t="s">
        <v>68</v>
      </c>
      <c r="H53" s="41" t="s">
        <v>94</v>
      </c>
      <c r="I53">
        <v>3</v>
      </c>
      <c r="J53" s="41" t="s">
        <v>22</v>
      </c>
      <c r="K53">
        <v>8</v>
      </c>
      <c r="L53" s="41"/>
      <c r="M53" s="41">
        <f t="shared" si="1"/>
        <v>2</v>
      </c>
      <c r="N53" s="41" t="str">
        <f>IF(Merged[[#This Row],[Contact Count]]=1, "1 Contact", IF(Merged[[#This Row],[Contact Count]]=2, "2 Contacts", "More than 2 Contacts"))</f>
        <v>2 Contacts</v>
      </c>
      <c r="O53" s="41" t="str">
        <f>IF(Merged[[#This Row],[Overall Experience?]]&lt;=3, "Low", "High")</f>
        <v>Low</v>
      </c>
    </row>
    <row r="54" spans="1:15" x14ac:dyDescent="0.25">
      <c r="A54">
        <v>9000031</v>
      </c>
      <c r="B54">
        <v>1234630</v>
      </c>
      <c r="C54" s="51">
        <v>44794.623425925929</v>
      </c>
      <c r="D54" s="41" t="s">
        <v>38</v>
      </c>
      <c r="E54" s="41" t="s">
        <v>44</v>
      </c>
      <c r="F54" s="41" t="s">
        <v>56</v>
      </c>
      <c r="G54" s="41" t="s">
        <v>68</v>
      </c>
      <c r="H54" s="41" t="s">
        <v>98</v>
      </c>
      <c r="I54">
        <v>1</v>
      </c>
      <c r="J54" s="41" t="s">
        <v>26</v>
      </c>
      <c r="K54">
        <v>0</v>
      </c>
      <c r="L54" s="41" t="s">
        <v>158</v>
      </c>
      <c r="M54" s="41">
        <f t="shared" si="1"/>
        <v>2</v>
      </c>
      <c r="N54" s="41" t="str">
        <f>IF(Merged[[#This Row],[Contact Count]]=1, "1 Contact", IF(Merged[[#This Row],[Contact Count]]=2, "2 Contacts", "More than 2 Contacts"))</f>
        <v>2 Contacts</v>
      </c>
      <c r="O54" s="41" t="str">
        <f>IF(Merged[[#This Row],[Overall Experience?]]&lt;=3, "Low", "High")</f>
        <v>Low</v>
      </c>
    </row>
    <row r="55" spans="1:15" x14ac:dyDescent="0.25">
      <c r="A55">
        <v>9000032</v>
      </c>
      <c r="B55">
        <v>1234556</v>
      </c>
      <c r="C55" s="51">
        <v>44794.652824074074</v>
      </c>
      <c r="D55" s="41" t="s">
        <v>38</v>
      </c>
      <c r="E55" s="41" t="s">
        <v>44</v>
      </c>
      <c r="F55" s="41" t="s">
        <v>52</v>
      </c>
      <c r="G55" s="41" t="s">
        <v>68</v>
      </c>
      <c r="H55" s="41" t="s">
        <v>94</v>
      </c>
      <c r="I55">
        <v>2</v>
      </c>
      <c r="J55" s="41" t="s">
        <v>22</v>
      </c>
      <c r="K55">
        <v>8</v>
      </c>
      <c r="L55" s="41"/>
      <c r="M55" s="41">
        <f t="shared" si="1"/>
        <v>2</v>
      </c>
      <c r="N55" s="41" t="str">
        <f>IF(Merged[[#This Row],[Contact Count]]=1, "1 Contact", IF(Merged[[#This Row],[Contact Count]]=2, "2 Contacts", "More than 2 Contacts"))</f>
        <v>2 Contacts</v>
      </c>
      <c r="O55" s="41" t="str">
        <f>IF(Merged[[#This Row],[Overall Experience?]]&lt;=3, "Low", "High")</f>
        <v>Low</v>
      </c>
    </row>
    <row r="56" spans="1:15" x14ac:dyDescent="0.25">
      <c r="A56">
        <v>9000032</v>
      </c>
      <c r="B56">
        <v>1234537</v>
      </c>
      <c r="C56" s="51">
        <v>44793.658761574072</v>
      </c>
      <c r="D56" s="41" t="s">
        <v>38</v>
      </c>
      <c r="E56" s="41" t="s">
        <v>44</v>
      </c>
      <c r="F56" s="41" t="s">
        <v>58</v>
      </c>
      <c r="G56" s="41" t="s">
        <v>68</v>
      </c>
      <c r="H56" s="41" t="s">
        <v>98</v>
      </c>
      <c r="I56">
        <v>1</v>
      </c>
      <c r="J56" s="41" t="s">
        <v>26</v>
      </c>
      <c r="K56">
        <v>1</v>
      </c>
      <c r="L56" s="41" t="s">
        <v>157</v>
      </c>
      <c r="M56" s="41">
        <f t="shared" si="1"/>
        <v>2</v>
      </c>
      <c r="N56" s="41" t="str">
        <f>IF(Merged[[#This Row],[Contact Count]]=1, "1 Contact", IF(Merged[[#This Row],[Contact Count]]=2, "2 Contacts", "More than 2 Contacts"))</f>
        <v>2 Contacts</v>
      </c>
      <c r="O56" s="41" t="str">
        <f>IF(Merged[[#This Row],[Overall Experience?]]&lt;=3, "Low", "High")</f>
        <v>Low</v>
      </c>
    </row>
    <row r="57" spans="1:15" x14ac:dyDescent="0.25">
      <c r="A57">
        <v>9000033</v>
      </c>
      <c r="B57">
        <v>1234533</v>
      </c>
      <c r="C57" s="51">
        <v>44785.587222222224</v>
      </c>
      <c r="D57" s="41" t="s">
        <v>40</v>
      </c>
      <c r="E57" s="41" t="s">
        <v>46</v>
      </c>
      <c r="F57" s="41" t="s">
        <v>56</v>
      </c>
      <c r="G57" s="41" t="s">
        <v>68</v>
      </c>
      <c r="H57" s="41" t="s">
        <v>94</v>
      </c>
      <c r="I57">
        <v>4</v>
      </c>
      <c r="J57" s="41" t="s">
        <v>22</v>
      </c>
      <c r="K57">
        <v>6</v>
      </c>
      <c r="L57" s="41" t="s">
        <v>173</v>
      </c>
      <c r="M57" s="41">
        <f t="shared" si="1"/>
        <v>1</v>
      </c>
      <c r="N57" s="41" t="str">
        <f>IF(Merged[[#This Row],[Contact Count]]=1, "1 Contact", IF(Merged[[#This Row],[Contact Count]]=2, "2 Contacts", "More than 2 Contacts"))</f>
        <v>1 Contact</v>
      </c>
      <c r="O57" s="41" t="str">
        <f>IF(Merged[[#This Row],[Overall Experience?]]&lt;=3, "Low", "High")</f>
        <v>High</v>
      </c>
    </row>
    <row r="58" spans="1:15" x14ac:dyDescent="0.25">
      <c r="A58">
        <v>9000034</v>
      </c>
      <c r="B58">
        <v>1234506</v>
      </c>
      <c r="C58" s="51">
        <v>44783.479351851849</v>
      </c>
      <c r="D58" s="41" t="s">
        <v>40</v>
      </c>
      <c r="E58" s="41" t="s">
        <v>46</v>
      </c>
      <c r="F58" s="41" t="s">
        <v>56</v>
      </c>
      <c r="G58" s="41" t="s">
        <v>68</v>
      </c>
      <c r="H58" s="41" t="s">
        <v>94</v>
      </c>
      <c r="I58">
        <v>5</v>
      </c>
      <c r="J58" s="41" t="s">
        <v>22</v>
      </c>
      <c r="K58">
        <v>8</v>
      </c>
      <c r="L58" s="41"/>
      <c r="M58" s="41">
        <f t="shared" si="1"/>
        <v>1</v>
      </c>
      <c r="N58" s="41" t="str">
        <f>IF(Merged[[#This Row],[Contact Count]]=1, "1 Contact", IF(Merged[[#This Row],[Contact Count]]=2, "2 Contacts", "More than 2 Contacts"))</f>
        <v>1 Contact</v>
      </c>
      <c r="O58" s="41" t="str">
        <f>IF(Merged[[#This Row],[Overall Experience?]]&lt;=3, "Low", "High")</f>
        <v>High</v>
      </c>
    </row>
    <row r="59" spans="1:15" x14ac:dyDescent="0.25">
      <c r="A59">
        <v>9000035</v>
      </c>
      <c r="B59">
        <v>1234599</v>
      </c>
      <c r="C59" s="51">
        <v>44791.502939814818</v>
      </c>
      <c r="D59" s="41" t="s">
        <v>40</v>
      </c>
      <c r="E59" s="41" t="s">
        <v>46</v>
      </c>
      <c r="F59" s="41" t="s">
        <v>56</v>
      </c>
      <c r="G59" s="41" t="s">
        <v>68</v>
      </c>
      <c r="H59" s="41" t="s">
        <v>94</v>
      </c>
      <c r="I59">
        <v>5</v>
      </c>
      <c r="J59" s="41" t="s">
        <v>22</v>
      </c>
      <c r="K59">
        <v>4</v>
      </c>
      <c r="L59" s="41" t="s">
        <v>187</v>
      </c>
      <c r="M59" s="41">
        <f t="shared" si="1"/>
        <v>1</v>
      </c>
      <c r="N59" s="41" t="str">
        <f>IF(Merged[[#This Row],[Contact Count]]=1, "1 Contact", IF(Merged[[#This Row],[Contact Count]]=2, "2 Contacts", "More than 2 Contacts"))</f>
        <v>1 Contact</v>
      </c>
      <c r="O59" s="41" t="str">
        <f>IF(Merged[[#This Row],[Overall Experience?]]&lt;=3, "Low", "High")</f>
        <v>High</v>
      </c>
    </row>
    <row r="60" spans="1:15" x14ac:dyDescent="0.25">
      <c r="A60">
        <v>9000036</v>
      </c>
      <c r="B60">
        <v>1234602</v>
      </c>
      <c r="C60" s="51">
        <v>44791.521620370368</v>
      </c>
      <c r="D60" s="41" t="s">
        <v>40</v>
      </c>
      <c r="E60" s="41" t="s">
        <v>46</v>
      </c>
      <c r="F60" s="41" t="s">
        <v>56</v>
      </c>
      <c r="G60" s="41" t="s">
        <v>68</v>
      </c>
      <c r="H60" s="41" t="s">
        <v>94</v>
      </c>
      <c r="I60">
        <v>4</v>
      </c>
      <c r="J60" s="41" t="s">
        <v>22</v>
      </c>
      <c r="K60">
        <v>8</v>
      </c>
      <c r="L60" s="41" t="s">
        <v>186</v>
      </c>
      <c r="M60" s="41">
        <f t="shared" si="1"/>
        <v>1</v>
      </c>
      <c r="N60" s="41" t="str">
        <f>IF(Merged[[#This Row],[Contact Count]]=1, "1 Contact", IF(Merged[[#This Row],[Contact Count]]=2, "2 Contacts", "More than 2 Contacts"))</f>
        <v>1 Contact</v>
      </c>
      <c r="O60" s="41" t="str">
        <f>IF(Merged[[#This Row],[Overall Experience?]]&lt;=3, "Low", "High")</f>
        <v>High</v>
      </c>
    </row>
    <row r="61" spans="1:15" x14ac:dyDescent="0.25">
      <c r="A61">
        <v>9000037</v>
      </c>
      <c r="B61">
        <v>1234642</v>
      </c>
      <c r="C61" s="51">
        <v>44795.749837962961</v>
      </c>
      <c r="D61" s="41" t="s">
        <v>40</v>
      </c>
      <c r="E61" s="41" t="s">
        <v>46</v>
      </c>
      <c r="F61" s="41" t="s">
        <v>56</v>
      </c>
      <c r="G61" s="41" t="s">
        <v>68</v>
      </c>
      <c r="H61" s="41" t="s">
        <v>94</v>
      </c>
      <c r="I61">
        <v>5</v>
      </c>
      <c r="J61" s="41" t="s">
        <v>22</v>
      </c>
      <c r="K61">
        <v>1</v>
      </c>
      <c r="L61" s="41" t="s">
        <v>203</v>
      </c>
      <c r="M61" s="41">
        <f t="shared" si="1"/>
        <v>1</v>
      </c>
      <c r="N61" s="41" t="str">
        <f>IF(Merged[[#This Row],[Contact Count]]=1, "1 Contact", IF(Merged[[#This Row],[Contact Count]]=2, "2 Contacts", "More than 2 Contacts"))</f>
        <v>1 Contact</v>
      </c>
      <c r="O61" s="41" t="str">
        <f>IF(Merged[[#This Row],[Overall Experience?]]&lt;=3, "Low", "High")</f>
        <v>High</v>
      </c>
    </row>
    <row r="62" spans="1:15" x14ac:dyDescent="0.25">
      <c r="A62">
        <v>9000038</v>
      </c>
      <c r="B62">
        <v>1234610</v>
      </c>
      <c r="C62" s="51">
        <v>44792.608344907407</v>
      </c>
      <c r="D62" s="41" t="s">
        <v>40</v>
      </c>
      <c r="E62" s="41" t="s">
        <v>46</v>
      </c>
      <c r="F62" s="41" t="s">
        <v>56</v>
      </c>
      <c r="G62" s="41" t="s">
        <v>68</v>
      </c>
      <c r="H62" s="41" t="s">
        <v>94</v>
      </c>
      <c r="I62">
        <v>5</v>
      </c>
      <c r="J62" s="41" t="s">
        <v>22</v>
      </c>
      <c r="K62">
        <v>8</v>
      </c>
      <c r="L62" s="41" t="s">
        <v>177</v>
      </c>
      <c r="M62" s="41">
        <f t="shared" si="1"/>
        <v>1</v>
      </c>
      <c r="N62" s="41" t="str">
        <f>IF(Merged[[#This Row],[Contact Count]]=1, "1 Contact", IF(Merged[[#This Row],[Contact Count]]=2, "2 Contacts", "More than 2 Contacts"))</f>
        <v>1 Contact</v>
      </c>
      <c r="O62" s="41" t="str">
        <f>IF(Merged[[#This Row],[Overall Experience?]]&lt;=3, "Low", "High")</f>
        <v>High</v>
      </c>
    </row>
    <row r="63" spans="1:15" x14ac:dyDescent="0.25">
      <c r="A63">
        <v>9000039</v>
      </c>
      <c r="B63">
        <v>1234514</v>
      </c>
      <c r="C63" s="51">
        <v>44783.646377314813</v>
      </c>
      <c r="D63" s="41" t="s">
        <v>40</v>
      </c>
      <c r="E63" s="41" t="s">
        <v>46</v>
      </c>
      <c r="F63" s="41" t="s">
        <v>56</v>
      </c>
      <c r="G63" s="41" t="s">
        <v>68</v>
      </c>
      <c r="H63" s="41" t="s">
        <v>94</v>
      </c>
      <c r="I63">
        <v>5</v>
      </c>
      <c r="J63" s="41" t="s">
        <v>22</v>
      </c>
      <c r="K63">
        <v>8</v>
      </c>
      <c r="L63" s="41" t="s">
        <v>180</v>
      </c>
      <c r="M63" s="41">
        <f t="shared" si="1"/>
        <v>1</v>
      </c>
      <c r="N63" s="41" t="str">
        <f>IF(Merged[[#This Row],[Contact Count]]=1, "1 Contact", IF(Merged[[#This Row],[Contact Count]]=2, "2 Contacts", "More than 2 Contacts"))</f>
        <v>1 Contact</v>
      </c>
      <c r="O63" s="41" t="str">
        <f>IF(Merged[[#This Row],[Overall Experience?]]&lt;=3, "Low", "High")</f>
        <v>High</v>
      </c>
    </row>
    <row r="64" spans="1:15" x14ac:dyDescent="0.25">
      <c r="A64">
        <v>9000040</v>
      </c>
      <c r="B64">
        <v>1234625</v>
      </c>
      <c r="C64" s="51">
        <v>44793.808495370373</v>
      </c>
      <c r="D64" s="41" t="s">
        <v>38</v>
      </c>
      <c r="E64" s="41" t="s">
        <v>44</v>
      </c>
      <c r="F64" s="41" t="s">
        <v>58</v>
      </c>
      <c r="G64" s="41" t="s">
        <v>68</v>
      </c>
      <c r="H64" s="41" t="s">
        <v>94</v>
      </c>
      <c r="I64">
        <v>5</v>
      </c>
      <c r="J64" s="41" t="s">
        <v>22</v>
      </c>
      <c r="K64">
        <v>1</v>
      </c>
      <c r="L64" s="41" t="s">
        <v>179</v>
      </c>
      <c r="M64" s="41">
        <f t="shared" si="1"/>
        <v>1</v>
      </c>
      <c r="N64" s="41" t="str">
        <f>IF(Merged[[#This Row],[Contact Count]]=1, "1 Contact", IF(Merged[[#This Row],[Contact Count]]=2, "2 Contacts", "More than 2 Contacts"))</f>
        <v>1 Contact</v>
      </c>
      <c r="O64" s="41" t="str">
        <f>IF(Merged[[#This Row],[Overall Experience?]]&lt;=3, "Low", "High")</f>
        <v>High</v>
      </c>
    </row>
    <row r="65" spans="1:15" x14ac:dyDescent="0.25">
      <c r="A65">
        <v>9000041</v>
      </c>
      <c r="B65">
        <v>1234570</v>
      </c>
      <c r="C65" s="51">
        <v>44788.693194444444</v>
      </c>
      <c r="D65" s="41" t="s">
        <v>38</v>
      </c>
      <c r="E65" s="41" t="s">
        <v>44</v>
      </c>
      <c r="F65" s="41" t="s">
        <v>58</v>
      </c>
      <c r="G65" s="41" t="s">
        <v>68</v>
      </c>
      <c r="H65" s="41" t="s">
        <v>94</v>
      </c>
      <c r="I65">
        <v>5</v>
      </c>
      <c r="J65" s="41" t="s">
        <v>22</v>
      </c>
      <c r="K65">
        <v>8</v>
      </c>
      <c r="L65" s="41" t="s">
        <v>183</v>
      </c>
      <c r="M65" s="41">
        <f t="shared" si="1"/>
        <v>1</v>
      </c>
      <c r="N65" s="41" t="str">
        <f>IF(Merged[[#This Row],[Contact Count]]=1, "1 Contact", IF(Merged[[#This Row],[Contact Count]]=2, "2 Contacts", "More than 2 Contacts"))</f>
        <v>1 Contact</v>
      </c>
      <c r="O65" s="41" t="str">
        <f>IF(Merged[[#This Row],[Overall Experience?]]&lt;=3, "Low", "High")</f>
        <v>High</v>
      </c>
    </row>
    <row r="66" spans="1:15" x14ac:dyDescent="0.25">
      <c r="A66">
        <v>9000042</v>
      </c>
      <c r="B66">
        <v>1234550</v>
      </c>
      <c r="C66" s="51">
        <v>44786.821435185186</v>
      </c>
      <c r="D66" s="41" t="s">
        <v>38</v>
      </c>
      <c r="E66" s="41" t="s">
        <v>44</v>
      </c>
      <c r="F66" s="41" t="s">
        <v>58</v>
      </c>
      <c r="G66" s="41" t="s">
        <v>68</v>
      </c>
      <c r="H66" s="41" t="s">
        <v>94</v>
      </c>
      <c r="I66">
        <v>4</v>
      </c>
      <c r="J66" s="41" t="s">
        <v>22</v>
      </c>
      <c r="K66">
        <v>5</v>
      </c>
      <c r="L66" s="41" t="s">
        <v>200</v>
      </c>
      <c r="M66" s="41">
        <f t="shared" ref="M66:M97" si="2">COUNTIF(A:A,A66)</f>
        <v>1</v>
      </c>
      <c r="N66" s="41" t="str">
        <f>IF(Merged[[#This Row],[Contact Count]]=1, "1 Contact", IF(Merged[[#This Row],[Contact Count]]=2, "2 Contacts", "More than 2 Contacts"))</f>
        <v>1 Contact</v>
      </c>
      <c r="O66" s="41" t="str">
        <f>IF(Merged[[#This Row],[Overall Experience?]]&lt;=3, "Low", "High")</f>
        <v>High</v>
      </c>
    </row>
    <row r="67" spans="1:15" x14ac:dyDescent="0.25">
      <c r="A67">
        <v>9000043</v>
      </c>
      <c r="B67">
        <v>1234620</v>
      </c>
      <c r="C67" s="51">
        <v>44793.692094907405</v>
      </c>
      <c r="D67" s="41" t="s">
        <v>38</v>
      </c>
      <c r="E67" s="41" t="s">
        <v>46</v>
      </c>
      <c r="F67" s="41" t="s">
        <v>56</v>
      </c>
      <c r="G67" s="41" t="s">
        <v>68</v>
      </c>
      <c r="H67" s="41" t="s">
        <v>94</v>
      </c>
      <c r="I67">
        <v>5</v>
      </c>
      <c r="J67" s="41" t="s">
        <v>22</v>
      </c>
      <c r="K67">
        <v>8</v>
      </c>
      <c r="L67" s="41" t="s">
        <v>182</v>
      </c>
      <c r="M67" s="41">
        <f t="shared" si="2"/>
        <v>1</v>
      </c>
      <c r="N67" s="41" t="str">
        <f>IF(Merged[[#This Row],[Contact Count]]=1, "1 Contact", IF(Merged[[#This Row],[Contact Count]]=2, "2 Contacts", "More than 2 Contacts"))</f>
        <v>1 Contact</v>
      </c>
      <c r="O67" s="41" t="str">
        <f>IF(Merged[[#This Row],[Overall Experience?]]&lt;=3, "Low", "High")</f>
        <v>High</v>
      </c>
    </row>
    <row r="68" spans="1:15" x14ac:dyDescent="0.25">
      <c r="A68">
        <v>9000044</v>
      </c>
      <c r="B68">
        <v>1234551</v>
      </c>
      <c r="C68" s="51">
        <v>44786.830590277779</v>
      </c>
      <c r="D68" s="41" t="s">
        <v>38</v>
      </c>
      <c r="E68" s="41" t="s">
        <v>46</v>
      </c>
      <c r="F68" s="41" t="s">
        <v>56</v>
      </c>
      <c r="G68" s="41" t="s">
        <v>68</v>
      </c>
      <c r="H68" s="41" t="s">
        <v>94</v>
      </c>
      <c r="I68">
        <v>4</v>
      </c>
      <c r="J68" s="41" t="s">
        <v>22</v>
      </c>
      <c r="K68">
        <v>4</v>
      </c>
      <c r="L68" s="41" t="s">
        <v>172</v>
      </c>
      <c r="M68" s="41">
        <f t="shared" si="2"/>
        <v>1</v>
      </c>
      <c r="N68" s="41" t="str">
        <f>IF(Merged[[#This Row],[Contact Count]]=1, "1 Contact", IF(Merged[[#This Row],[Contact Count]]=2, "2 Contacts", "More than 2 Contacts"))</f>
        <v>1 Contact</v>
      </c>
      <c r="O68" s="41" t="str">
        <f>IF(Merged[[#This Row],[Overall Experience?]]&lt;=3, "Low", "High")</f>
        <v>High</v>
      </c>
    </row>
    <row r="69" spans="1:15" x14ac:dyDescent="0.25">
      <c r="A69">
        <v>9000045</v>
      </c>
      <c r="B69">
        <v>1234502</v>
      </c>
      <c r="C69" s="51">
        <v>44783.31077546296</v>
      </c>
      <c r="D69" s="41" t="s">
        <v>40</v>
      </c>
      <c r="E69" s="41" t="s">
        <v>44</v>
      </c>
      <c r="F69" s="41" t="s">
        <v>58</v>
      </c>
      <c r="G69" s="41" t="s">
        <v>68</v>
      </c>
      <c r="H69" s="41" t="s">
        <v>94</v>
      </c>
      <c r="I69">
        <v>5</v>
      </c>
      <c r="J69" s="41" t="s">
        <v>22</v>
      </c>
      <c r="K69">
        <v>5</v>
      </c>
      <c r="L69" s="41" t="s">
        <v>194</v>
      </c>
      <c r="M69" s="41">
        <f t="shared" si="2"/>
        <v>1</v>
      </c>
      <c r="N69" s="41" t="str">
        <f>IF(Merged[[#This Row],[Contact Count]]=1, "1 Contact", IF(Merged[[#This Row],[Contact Count]]=2, "2 Contacts", "More than 2 Contacts"))</f>
        <v>1 Contact</v>
      </c>
      <c r="O69" s="41" t="str">
        <f>IF(Merged[[#This Row],[Overall Experience?]]&lt;=3, "Low", "High")</f>
        <v>High</v>
      </c>
    </row>
    <row r="70" spans="1:15" x14ac:dyDescent="0.25">
      <c r="A70">
        <v>9000046</v>
      </c>
      <c r="B70">
        <v>1234595</v>
      </c>
      <c r="C70" s="51">
        <v>44790.720324074071</v>
      </c>
      <c r="D70" s="41" t="s">
        <v>40</v>
      </c>
      <c r="E70" s="41" t="s">
        <v>44</v>
      </c>
      <c r="F70" s="41" t="s">
        <v>58</v>
      </c>
      <c r="G70" s="41" t="s">
        <v>68</v>
      </c>
      <c r="H70" s="41" t="s">
        <v>94</v>
      </c>
      <c r="I70">
        <v>5</v>
      </c>
      <c r="J70" s="41" t="s">
        <v>22</v>
      </c>
      <c r="K70">
        <v>5</v>
      </c>
      <c r="L70" s="41" t="s">
        <v>202</v>
      </c>
      <c r="M70" s="41">
        <f t="shared" si="2"/>
        <v>1</v>
      </c>
      <c r="N70" s="41" t="str">
        <f>IF(Merged[[#This Row],[Contact Count]]=1, "1 Contact", IF(Merged[[#This Row],[Contact Count]]=2, "2 Contacts", "More than 2 Contacts"))</f>
        <v>1 Contact</v>
      </c>
      <c r="O70" s="41" t="str">
        <f>IF(Merged[[#This Row],[Overall Experience?]]&lt;=3, "Low", "High")</f>
        <v>High</v>
      </c>
    </row>
    <row r="71" spans="1:15" x14ac:dyDescent="0.25">
      <c r="A71">
        <v>9000047</v>
      </c>
      <c r="B71">
        <v>1234526</v>
      </c>
      <c r="C71" s="51">
        <v>44784.565972222219</v>
      </c>
      <c r="D71" s="41" t="s">
        <v>40</v>
      </c>
      <c r="E71" s="41" t="s">
        <v>44</v>
      </c>
      <c r="F71" s="41" t="s">
        <v>58</v>
      </c>
      <c r="G71" s="41" t="s">
        <v>68</v>
      </c>
      <c r="H71" s="41" t="s">
        <v>94</v>
      </c>
      <c r="I71">
        <v>5</v>
      </c>
      <c r="J71" s="41" t="s">
        <v>22</v>
      </c>
      <c r="K71">
        <v>4</v>
      </c>
      <c r="L71" s="41" t="s">
        <v>196</v>
      </c>
      <c r="M71" s="41">
        <f t="shared" si="2"/>
        <v>1</v>
      </c>
      <c r="N71" s="41" t="str">
        <f>IF(Merged[[#This Row],[Contact Count]]=1, "1 Contact", IF(Merged[[#This Row],[Contact Count]]=2, "2 Contacts", "More than 2 Contacts"))</f>
        <v>1 Contact</v>
      </c>
      <c r="O71" s="41" t="str">
        <f>IF(Merged[[#This Row],[Overall Experience?]]&lt;=3, "Low", "High")</f>
        <v>High</v>
      </c>
    </row>
    <row r="72" spans="1:15" x14ac:dyDescent="0.25">
      <c r="A72">
        <v>9000048</v>
      </c>
      <c r="B72">
        <v>1234555</v>
      </c>
      <c r="C72" s="51">
        <v>44787.618530092594</v>
      </c>
      <c r="D72" s="41" t="s">
        <v>38</v>
      </c>
      <c r="E72" s="41" t="s">
        <v>46</v>
      </c>
      <c r="F72" s="41" t="s">
        <v>54</v>
      </c>
      <c r="G72" s="41" t="s">
        <v>66</v>
      </c>
      <c r="H72" s="41" t="s">
        <v>98</v>
      </c>
      <c r="I72">
        <v>1</v>
      </c>
      <c r="J72" s="41" t="s">
        <v>26</v>
      </c>
      <c r="K72">
        <v>7</v>
      </c>
      <c r="L72" s="41"/>
      <c r="M72" s="41">
        <f t="shared" si="2"/>
        <v>2</v>
      </c>
      <c r="N72" s="41" t="str">
        <f>IF(Merged[[#This Row],[Contact Count]]=1, "1 Contact", IF(Merged[[#This Row],[Contact Count]]=2, "2 Contacts", "More than 2 Contacts"))</f>
        <v>2 Contacts</v>
      </c>
      <c r="O72" s="41" t="str">
        <f>IF(Merged[[#This Row],[Overall Experience?]]&lt;=3, "Low", "High")</f>
        <v>Low</v>
      </c>
    </row>
    <row r="73" spans="1:15" x14ac:dyDescent="0.25">
      <c r="A73">
        <v>9000048</v>
      </c>
      <c r="B73">
        <v>1234563</v>
      </c>
      <c r="C73" s="51">
        <v>44788.345625000002</v>
      </c>
      <c r="D73" s="41" t="s">
        <v>40</v>
      </c>
      <c r="E73" s="41" t="s">
        <v>46</v>
      </c>
      <c r="F73" s="41" t="s">
        <v>52</v>
      </c>
      <c r="G73" s="41" t="s">
        <v>66</v>
      </c>
      <c r="H73" s="41" t="s">
        <v>96</v>
      </c>
      <c r="I73">
        <v>3</v>
      </c>
      <c r="J73" s="41" t="s">
        <v>22</v>
      </c>
      <c r="K73">
        <v>8</v>
      </c>
      <c r="L73" s="41"/>
      <c r="M73" s="41">
        <f t="shared" si="2"/>
        <v>2</v>
      </c>
      <c r="N73" s="41" t="str">
        <f>IF(Merged[[#This Row],[Contact Count]]=1, "1 Contact", IF(Merged[[#This Row],[Contact Count]]=2, "2 Contacts", "More than 2 Contacts"))</f>
        <v>2 Contacts</v>
      </c>
      <c r="O73" s="41" t="str">
        <f>IF(Merged[[#This Row],[Overall Experience?]]&lt;=3, "Low", "High")</f>
        <v>Low</v>
      </c>
    </row>
    <row r="74" spans="1:15" x14ac:dyDescent="0.25">
      <c r="A74">
        <v>9000049</v>
      </c>
      <c r="B74">
        <v>1234546</v>
      </c>
      <c r="C74" s="51">
        <v>44786.63585648148</v>
      </c>
      <c r="D74" s="41" t="s">
        <v>38</v>
      </c>
      <c r="E74" s="41" t="s">
        <v>46</v>
      </c>
      <c r="F74" s="41" t="s">
        <v>54</v>
      </c>
      <c r="G74" s="41" t="s">
        <v>66</v>
      </c>
      <c r="H74" s="41" t="s">
        <v>98</v>
      </c>
      <c r="I74">
        <v>1</v>
      </c>
      <c r="J74" s="41" t="s">
        <v>26</v>
      </c>
      <c r="K74">
        <v>7</v>
      </c>
      <c r="L74" s="41" t="s">
        <v>127</v>
      </c>
      <c r="M74" s="41">
        <f t="shared" si="2"/>
        <v>2</v>
      </c>
      <c r="N74" s="41" t="str">
        <f>IF(Merged[[#This Row],[Contact Count]]=1, "1 Contact", IF(Merged[[#This Row],[Contact Count]]=2, "2 Contacts", "More than 2 Contacts"))</f>
        <v>2 Contacts</v>
      </c>
      <c r="O74" s="41" t="str">
        <f>IF(Merged[[#This Row],[Overall Experience?]]&lt;=3, "Low", "High")</f>
        <v>Low</v>
      </c>
    </row>
    <row r="75" spans="1:15" x14ac:dyDescent="0.25">
      <c r="A75">
        <v>9000049</v>
      </c>
      <c r="B75">
        <v>1234588</v>
      </c>
      <c r="C75" s="51">
        <v>44790.422800925924</v>
      </c>
      <c r="D75" s="41" t="s">
        <v>40</v>
      </c>
      <c r="E75" s="41" t="s">
        <v>46</v>
      </c>
      <c r="F75" s="41" t="s">
        <v>52</v>
      </c>
      <c r="G75" s="41" t="s">
        <v>66</v>
      </c>
      <c r="H75" s="41" t="s">
        <v>96</v>
      </c>
      <c r="I75">
        <v>3</v>
      </c>
      <c r="J75" s="41" t="s">
        <v>22</v>
      </c>
      <c r="K75">
        <v>7</v>
      </c>
      <c r="L75" s="41" t="s">
        <v>153</v>
      </c>
      <c r="M75" s="41">
        <f t="shared" si="2"/>
        <v>2</v>
      </c>
      <c r="N75" s="41" t="str">
        <f>IF(Merged[[#This Row],[Contact Count]]=1, "1 Contact", IF(Merged[[#This Row],[Contact Count]]=2, "2 Contacts", "More than 2 Contacts"))</f>
        <v>2 Contacts</v>
      </c>
      <c r="O75" s="41" t="str">
        <f>IF(Merged[[#This Row],[Overall Experience?]]&lt;=3, "Low", "High")</f>
        <v>Low</v>
      </c>
    </row>
    <row r="76" spans="1:15" x14ac:dyDescent="0.25">
      <c r="A76">
        <v>9000050</v>
      </c>
      <c r="B76">
        <v>1234622</v>
      </c>
      <c r="C76" s="51">
        <v>44793.766527777778</v>
      </c>
      <c r="D76" s="41" t="s">
        <v>38</v>
      </c>
      <c r="E76" s="41" t="s">
        <v>46</v>
      </c>
      <c r="F76" s="41" t="s">
        <v>54</v>
      </c>
      <c r="G76" s="41" t="s">
        <v>66</v>
      </c>
      <c r="H76" s="41" t="s">
        <v>96</v>
      </c>
      <c r="I76">
        <v>3</v>
      </c>
      <c r="J76" s="41" t="s">
        <v>22</v>
      </c>
      <c r="K76">
        <v>1</v>
      </c>
      <c r="L76" s="41" t="s">
        <v>195</v>
      </c>
      <c r="M76" s="41">
        <f t="shared" si="2"/>
        <v>1</v>
      </c>
      <c r="N76" s="41" t="str">
        <f>IF(Merged[[#This Row],[Contact Count]]=1, "1 Contact", IF(Merged[[#This Row],[Contact Count]]=2, "2 Contacts", "More than 2 Contacts"))</f>
        <v>1 Contact</v>
      </c>
      <c r="O76" s="41" t="str">
        <f>IF(Merged[[#This Row],[Overall Experience?]]&lt;=3, "Low", "High")</f>
        <v>Low</v>
      </c>
    </row>
    <row r="77" spans="1:15" x14ac:dyDescent="0.25">
      <c r="A77">
        <v>9000051</v>
      </c>
      <c r="B77">
        <v>1234619</v>
      </c>
      <c r="C77" s="51">
        <v>44793.686759259261</v>
      </c>
      <c r="D77" s="41" t="s">
        <v>40</v>
      </c>
      <c r="E77" s="41" t="s">
        <v>46</v>
      </c>
      <c r="F77" s="41" t="s">
        <v>54</v>
      </c>
      <c r="G77" s="41" t="s">
        <v>66</v>
      </c>
      <c r="H77" s="41" t="s">
        <v>96</v>
      </c>
      <c r="I77">
        <v>3</v>
      </c>
      <c r="J77" s="41" t="s">
        <v>22</v>
      </c>
      <c r="K77">
        <v>4</v>
      </c>
      <c r="L77" s="41" t="s">
        <v>169</v>
      </c>
      <c r="M77" s="41">
        <f t="shared" si="2"/>
        <v>1</v>
      </c>
      <c r="N77" s="41" t="str">
        <f>IF(Merged[[#This Row],[Contact Count]]=1, "1 Contact", IF(Merged[[#This Row],[Contact Count]]=2, "2 Contacts", "More than 2 Contacts"))</f>
        <v>1 Contact</v>
      </c>
      <c r="O77" s="41" t="str">
        <f>IF(Merged[[#This Row],[Overall Experience?]]&lt;=3, "Low", "High")</f>
        <v>Low</v>
      </c>
    </row>
    <row r="78" spans="1:15" x14ac:dyDescent="0.25">
      <c r="A78">
        <v>9000052</v>
      </c>
      <c r="B78">
        <v>1234624</v>
      </c>
      <c r="C78" s="51">
        <v>44793.774861111109</v>
      </c>
      <c r="D78" s="41" t="s">
        <v>40</v>
      </c>
      <c r="E78" s="41" t="s">
        <v>46</v>
      </c>
      <c r="F78" s="41" t="s">
        <v>56</v>
      </c>
      <c r="G78" s="41" t="s">
        <v>66</v>
      </c>
      <c r="H78" s="41" t="s">
        <v>96</v>
      </c>
      <c r="I78">
        <v>3</v>
      </c>
      <c r="J78" s="41" t="s">
        <v>22</v>
      </c>
      <c r="K78">
        <v>3</v>
      </c>
      <c r="L78" s="41" t="s">
        <v>178</v>
      </c>
      <c r="M78" s="41">
        <f t="shared" si="2"/>
        <v>1</v>
      </c>
      <c r="N78" s="41" t="str">
        <f>IF(Merged[[#This Row],[Contact Count]]=1, "1 Contact", IF(Merged[[#This Row],[Contact Count]]=2, "2 Contacts", "More than 2 Contacts"))</f>
        <v>1 Contact</v>
      </c>
      <c r="O78" s="41" t="str">
        <f>IF(Merged[[#This Row],[Overall Experience?]]&lt;=3, "Low", "High")</f>
        <v>Low</v>
      </c>
    </row>
    <row r="79" spans="1:15" x14ac:dyDescent="0.25">
      <c r="A79">
        <v>9000053</v>
      </c>
      <c r="B79">
        <v>1234629</v>
      </c>
      <c r="C79" s="51">
        <v>44794.578136574077</v>
      </c>
      <c r="D79" s="41" t="s">
        <v>38</v>
      </c>
      <c r="E79" s="41" t="s">
        <v>46</v>
      </c>
      <c r="F79" s="41" t="s">
        <v>56</v>
      </c>
      <c r="G79" s="41" t="s">
        <v>66</v>
      </c>
      <c r="H79" s="41" t="s">
        <v>96</v>
      </c>
      <c r="I79">
        <v>2</v>
      </c>
      <c r="J79" s="41" t="s">
        <v>22</v>
      </c>
      <c r="K79">
        <v>3</v>
      </c>
      <c r="L79" s="41" t="s">
        <v>201</v>
      </c>
      <c r="M79" s="41">
        <f t="shared" si="2"/>
        <v>1</v>
      </c>
      <c r="N79" s="41" t="str">
        <f>IF(Merged[[#This Row],[Contact Count]]=1, "1 Contact", IF(Merged[[#This Row],[Contact Count]]=2, "2 Contacts", "More than 2 Contacts"))</f>
        <v>1 Contact</v>
      </c>
      <c r="O79" s="41" t="str">
        <f>IF(Merged[[#This Row],[Overall Experience?]]&lt;=3, "Low", "High")</f>
        <v>Low</v>
      </c>
    </row>
    <row r="80" spans="1:15" x14ac:dyDescent="0.25">
      <c r="A80">
        <v>9000057</v>
      </c>
      <c r="B80">
        <v>1234564</v>
      </c>
      <c r="C80" s="51">
        <v>44788.34815972222</v>
      </c>
      <c r="D80" s="41" t="s">
        <v>40</v>
      </c>
      <c r="E80" s="41" t="s">
        <v>46</v>
      </c>
      <c r="F80" s="41" t="s">
        <v>56</v>
      </c>
      <c r="G80" s="41" t="s">
        <v>68</v>
      </c>
      <c r="H80" s="41" t="s">
        <v>94</v>
      </c>
      <c r="I80">
        <v>5</v>
      </c>
      <c r="J80" s="41" t="s">
        <v>22</v>
      </c>
      <c r="K80">
        <v>8</v>
      </c>
      <c r="L80" s="41"/>
      <c r="M80" s="41">
        <f t="shared" si="2"/>
        <v>1</v>
      </c>
      <c r="N80" s="41" t="str">
        <f>IF(Merged[[#This Row],[Contact Count]]=1, "1 Contact", IF(Merged[[#This Row],[Contact Count]]=2, "2 Contacts", "More than 2 Contacts"))</f>
        <v>1 Contact</v>
      </c>
      <c r="O80" s="41" t="str">
        <f>IF(Merged[[#This Row],[Overall Experience?]]&lt;=3, "Low", "High")</f>
        <v>High</v>
      </c>
    </row>
    <row r="81" spans="1:15" x14ac:dyDescent="0.25">
      <c r="A81">
        <v>9000058</v>
      </c>
      <c r="B81">
        <v>1234587</v>
      </c>
      <c r="C81" s="51">
        <v>44790.419930555552</v>
      </c>
      <c r="D81" s="41" t="s">
        <v>40</v>
      </c>
      <c r="E81" s="41" t="s">
        <v>44</v>
      </c>
      <c r="F81" s="41" t="s">
        <v>54</v>
      </c>
      <c r="G81" s="41" t="s">
        <v>66</v>
      </c>
      <c r="H81" s="41" t="s">
        <v>96</v>
      </c>
      <c r="I81">
        <v>2</v>
      </c>
      <c r="J81" s="41" t="s">
        <v>22</v>
      </c>
      <c r="K81">
        <v>3</v>
      </c>
      <c r="L81" s="41" t="s">
        <v>188</v>
      </c>
      <c r="M81" s="41">
        <f t="shared" si="2"/>
        <v>1</v>
      </c>
      <c r="N81" s="41" t="str">
        <f>IF(Merged[[#This Row],[Contact Count]]=1, "1 Contact", IF(Merged[[#This Row],[Contact Count]]=2, "2 Contacts", "More than 2 Contacts"))</f>
        <v>1 Contact</v>
      </c>
      <c r="O81" s="41" t="str">
        <f>IF(Merged[[#This Row],[Overall Experience?]]&lt;=3, "Low", "High")</f>
        <v>Low</v>
      </c>
    </row>
    <row r="82" spans="1:15" x14ac:dyDescent="0.25">
      <c r="A82">
        <v>9000059</v>
      </c>
      <c r="B82">
        <v>1234573</v>
      </c>
      <c r="C82" s="51">
        <v>44788.813657407409</v>
      </c>
      <c r="D82" s="41" t="s">
        <v>38</v>
      </c>
      <c r="E82" s="41" t="s">
        <v>44</v>
      </c>
      <c r="F82" s="41" t="s">
        <v>54</v>
      </c>
      <c r="G82" s="41" t="s">
        <v>66</v>
      </c>
      <c r="H82" s="41" t="s">
        <v>96</v>
      </c>
      <c r="I82">
        <v>2</v>
      </c>
      <c r="J82" s="41" t="s">
        <v>24</v>
      </c>
      <c r="K82">
        <v>4</v>
      </c>
      <c r="L82" s="41" t="s">
        <v>181</v>
      </c>
      <c r="M82" s="41">
        <f t="shared" si="2"/>
        <v>1</v>
      </c>
      <c r="N82" s="41" t="str">
        <f>IF(Merged[[#This Row],[Contact Count]]=1, "1 Contact", IF(Merged[[#This Row],[Contact Count]]=2, "2 Contacts", "More than 2 Contacts"))</f>
        <v>1 Contact</v>
      </c>
      <c r="O82" s="41" t="str">
        <f>IF(Merged[[#This Row],[Overall Experience?]]&lt;=3, "Low", "High")</f>
        <v>Low</v>
      </c>
    </row>
    <row r="83" spans="1:15" x14ac:dyDescent="0.25">
      <c r="A83">
        <v>9000060</v>
      </c>
      <c r="B83">
        <v>1234525</v>
      </c>
      <c r="C83" s="51">
        <v>44784.503333333334</v>
      </c>
      <c r="D83" s="41" t="s">
        <v>38</v>
      </c>
      <c r="E83" s="41" t="s">
        <v>44</v>
      </c>
      <c r="F83" s="41" t="s">
        <v>52</v>
      </c>
      <c r="G83" s="41" t="s">
        <v>66</v>
      </c>
      <c r="H83" s="41" t="s">
        <v>96</v>
      </c>
      <c r="I83">
        <v>3</v>
      </c>
      <c r="J83" s="41" t="s">
        <v>22</v>
      </c>
      <c r="K83">
        <v>8</v>
      </c>
      <c r="L83" s="41"/>
      <c r="M83" s="41">
        <f t="shared" si="2"/>
        <v>1</v>
      </c>
      <c r="N83" s="41" t="str">
        <f>IF(Merged[[#This Row],[Contact Count]]=1, "1 Contact", IF(Merged[[#This Row],[Contact Count]]=2, "2 Contacts", "More than 2 Contacts"))</f>
        <v>1 Contact</v>
      </c>
      <c r="O83" s="41" t="str">
        <f>IF(Merged[[#This Row],[Overall Experience?]]&lt;=3, "Low", "High")</f>
        <v>Low</v>
      </c>
    </row>
    <row r="84" spans="1:15" x14ac:dyDescent="0.25">
      <c r="A84">
        <v>9000061</v>
      </c>
      <c r="B84">
        <v>1234596</v>
      </c>
      <c r="C84" s="51">
        <v>44790.736562500002</v>
      </c>
      <c r="D84" s="41" t="s">
        <v>40</v>
      </c>
      <c r="E84" s="41" t="s">
        <v>46</v>
      </c>
      <c r="F84" s="41" t="s">
        <v>52</v>
      </c>
      <c r="G84" s="41" t="s">
        <v>76</v>
      </c>
      <c r="H84" s="41" t="s">
        <v>91</v>
      </c>
      <c r="I84">
        <v>3</v>
      </c>
      <c r="J84" s="41" t="s">
        <v>22</v>
      </c>
      <c r="K84">
        <v>8</v>
      </c>
      <c r="L84" s="41"/>
      <c r="M84" s="41">
        <f t="shared" si="2"/>
        <v>2</v>
      </c>
      <c r="N84" s="41" t="str">
        <f>IF(Merged[[#This Row],[Contact Count]]=1, "1 Contact", IF(Merged[[#This Row],[Contact Count]]=2, "2 Contacts", "More than 2 Contacts"))</f>
        <v>2 Contacts</v>
      </c>
      <c r="O84" s="41" t="str">
        <f>IF(Merged[[#This Row],[Overall Experience?]]&lt;=3, "Low", "High")</f>
        <v>Low</v>
      </c>
    </row>
    <row r="85" spans="1:15" x14ac:dyDescent="0.25">
      <c r="A85">
        <v>9000061</v>
      </c>
      <c r="B85">
        <v>1234557</v>
      </c>
      <c r="C85" s="51">
        <v>44787.775833333333</v>
      </c>
      <c r="D85" s="41" t="s">
        <v>38</v>
      </c>
      <c r="E85" s="41" t="s">
        <v>46</v>
      </c>
      <c r="F85" s="41" t="s">
        <v>54</v>
      </c>
      <c r="G85" s="41" t="s">
        <v>76</v>
      </c>
      <c r="H85" s="41" t="s">
        <v>98</v>
      </c>
      <c r="I85">
        <v>1</v>
      </c>
      <c r="J85" s="41" t="s">
        <v>26</v>
      </c>
      <c r="K85">
        <v>2</v>
      </c>
      <c r="L85" s="41" t="s">
        <v>140</v>
      </c>
      <c r="M85" s="41">
        <f t="shared" si="2"/>
        <v>2</v>
      </c>
      <c r="N85" s="41" t="str">
        <f>IF(Merged[[#This Row],[Contact Count]]=1, "1 Contact", IF(Merged[[#This Row],[Contact Count]]=2, "2 Contacts", "More than 2 Contacts"))</f>
        <v>2 Contacts</v>
      </c>
      <c r="O85" s="41" t="str">
        <f>IF(Merged[[#This Row],[Overall Experience?]]&lt;=3, "Low", "High")</f>
        <v>Low</v>
      </c>
    </row>
    <row r="86" spans="1:15" x14ac:dyDescent="0.25">
      <c r="A86">
        <v>9000062</v>
      </c>
      <c r="B86">
        <v>1234640</v>
      </c>
      <c r="C86" s="51">
        <v>44795.604143518518</v>
      </c>
      <c r="D86" s="41" t="s">
        <v>38</v>
      </c>
      <c r="E86" s="41" t="s">
        <v>46</v>
      </c>
      <c r="F86" s="41" t="s">
        <v>52</v>
      </c>
      <c r="G86" s="41" t="s">
        <v>76</v>
      </c>
      <c r="H86" s="41" t="s">
        <v>91</v>
      </c>
      <c r="I86">
        <v>5</v>
      </c>
      <c r="J86" s="41" t="s">
        <v>22</v>
      </c>
      <c r="K86">
        <v>10</v>
      </c>
      <c r="L86" s="41" t="s">
        <v>176</v>
      </c>
      <c r="M86" s="41">
        <f t="shared" si="2"/>
        <v>1</v>
      </c>
      <c r="N86" s="41" t="str">
        <f>IF(Merged[[#This Row],[Contact Count]]=1, "1 Contact", IF(Merged[[#This Row],[Contact Count]]=2, "2 Contacts", "More than 2 Contacts"))</f>
        <v>1 Contact</v>
      </c>
      <c r="O86" s="41" t="str">
        <f>IF(Merged[[#This Row],[Overall Experience?]]&lt;=3, "Low", "High")</f>
        <v>High</v>
      </c>
    </row>
    <row r="87" spans="1:15" x14ac:dyDescent="0.25">
      <c r="A87">
        <v>9000063</v>
      </c>
      <c r="B87">
        <v>1234575</v>
      </c>
      <c r="C87" s="51">
        <v>44788.87159722222</v>
      </c>
      <c r="D87" s="41" t="s">
        <v>38</v>
      </c>
      <c r="E87" s="41" t="s">
        <v>46</v>
      </c>
      <c r="F87" s="41" t="s">
        <v>52</v>
      </c>
      <c r="G87" s="41" t="s">
        <v>76</v>
      </c>
      <c r="H87" s="41" t="s">
        <v>91</v>
      </c>
      <c r="I87">
        <v>5</v>
      </c>
      <c r="J87" s="41" t="s">
        <v>22</v>
      </c>
      <c r="K87">
        <v>10</v>
      </c>
      <c r="L87" s="41" t="s">
        <v>174</v>
      </c>
      <c r="M87" s="41">
        <f t="shared" si="2"/>
        <v>1</v>
      </c>
      <c r="N87" s="41" t="str">
        <f>IF(Merged[[#This Row],[Contact Count]]=1, "1 Contact", IF(Merged[[#This Row],[Contact Count]]=2, "2 Contacts", "More than 2 Contacts"))</f>
        <v>1 Contact</v>
      </c>
      <c r="O87" s="41" t="str">
        <f>IF(Merged[[#This Row],[Overall Experience?]]&lt;=3, "Low", "High")</f>
        <v>High</v>
      </c>
    </row>
    <row r="88" spans="1:15" x14ac:dyDescent="0.25">
      <c r="A88">
        <v>9000064</v>
      </c>
      <c r="B88">
        <v>1234520</v>
      </c>
      <c r="C88" s="51">
        <v>44783.79755787037</v>
      </c>
      <c r="D88" s="41" t="s">
        <v>38</v>
      </c>
      <c r="E88" s="41" t="s">
        <v>46</v>
      </c>
      <c r="F88" s="41" t="s">
        <v>52</v>
      </c>
      <c r="G88" s="41" t="s">
        <v>76</v>
      </c>
      <c r="H88" s="41" t="s">
        <v>91</v>
      </c>
      <c r="I88">
        <v>5</v>
      </c>
      <c r="J88" s="41" t="s">
        <v>22</v>
      </c>
      <c r="K88">
        <v>10</v>
      </c>
      <c r="L88" s="41" t="s">
        <v>193</v>
      </c>
      <c r="M88" s="41">
        <f t="shared" si="2"/>
        <v>1</v>
      </c>
      <c r="N88" s="41" t="str">
        <f>IF(Merged[[#This Row],[Contact Count]]=1, "1 Contact", IF(Merged[[#This Row],[Contact Count]]=2, "2 Contacts", "More than 2 Contacts"))</f>
        <v>1 Contact</v>
      </c>
      <c r="O88" s="41" t="str">
        <f>IF(Merged[[#This Row],[Overall Experience?]]&lt;=3, "Low", "High")</f>
        <v>High</v>
      </c>
    </row>
    <row r="89" spans="1:15" x14ac:dyDescent="0.25">
      <c r="A89">
        <v>9000065</v>
      </c>
      <c r="B89">
        <v>1234586</v>
      </c>
      <c r="C89" s="51">
        <v>44790.358530092592</v>
      </c>
      <c r="D89" s="41" t="s">
        <v>38</v>
      </c>
      <c r="E89" s="41" t="s">
        <v>46</v>
      </c>
      <c r="F89" s="41" t="s">
        <v>52</v>
      </c>
      <c r="G89" s="41" t="s">
        <v>76</v>
      </c>
      <c r="H89" s="41" t="s">
        <v>91</v>
      </c>
      <c r="I89">
        <v>5</v>
      </c>
      <c r="J89" s="41" t="s">
        <v>22</v>
      </c>
      <c r="K89">
        <v>10</v>
      </c>
      <c r="L89" s="41" t="s">
        <v>199</v>
      </c>
      <c r="M89" s="41">
        <f t="shared" si="2"/>
        <v>1</v>
      </c>
      <c r="N89" s="41" t="str">
        <f>IF(Merged[[#This Row],[Contact Count]]=1, "1 Contact", IF(Merged[[#This Row],[Contact Count]]=2, "2 Contacts", "More than 2 Contacts"))</f>
        <v>1 Contact</v>
      </c>
      <c r="O89" s="41" t="str">
        <f>IF(Merged[[#This Row],[Overall Experience?]]&lt;=3, "Low", "High")</f>
        <v>High</v>
      </c>
    </row>
    <row r="90" spans="1:15" x14ac:dyDescent="0.25">
      <c r="A90">
        <v>9000066</v>
      </c>
      <c r="B90">
        <v>1234583</v>
      </c>
      <c r="C90" s="51">
        <v>44789.853067129632</v>
      </c>
      <c r="D90" s="41" t="s">
        <v>38</v>
      </c>
      <c r="E90" s="41" t="s">
        <v>46</v>
      </c>
      <c r="F90" s="41" t="s">
        <v>52</v>
      </c>
      <c r="G90" s="41" t="s">
        <v>76</v>
      </c>
      <c r="H90" s="41" t="s">
        <v>91</v>
      </c>
      <c r="I90">
        <v>5</v>
      </c>
      <c r="J90" s="41" t="s">
        <v>22</v>
      </c>
      <c r="K90">
        <v>10</v>
      </c>
      <c r="L90" s="41" t="s">
        <v>192</v>
      </c>
      <c r="M90" s="41">
        <f t="shared" si="2"/>
        <v>1</v>
      </c>
      <c r="N90" s="41" t="str">
        <f>IF(Merged[[#This Row],[Contact Count]]=1, "1 Contact", IF(Merged[[#This Row],[Contact Count]]=2, "2 Contacts", "More than 2 Contacts"))</f>
        <v>1 Contact</v>
      </c>
      <c r="O90" s="41" t="str">
        <f>IF(Merged[[#This Row],[Overall Experience?]]&lt;=3, "Low", "High")</f>
        <v>High</v>
      </c>
    </row>
    <row r="91" spans="1:15" x14ac:dyDescent="0.25">
      <c r="A91">
        <v>9000067</v>
      </c>
      <c r="B91">
        <v>1234580</v>
      </c>
      <c r="C91" s="51">
        <v>44789.681446759256</v>
      </c>
      <c r="D91" s="41" t="s">
        <v>38</v>
      </c>
      <c r="E91" s="41" t="s">
        <v>44</v>
      </c>
      <c r="F91" s="41" t="s">
        <v>52</v>
      </c>
      <c r="G91" s="41" t="s">
        <v>76</v>
      </c>
      <c r="H91" s="41" t="s">
        <v>91</v>
      </c>
      <c r="I91">
        <v>5</v>
      </c>
      <c r="J91" s="41" t="s">
        <v>22</v>
      </c>
      <c r="K91">
        <v>10</v>
      </c>
      <c r="L91" s="41" t="s">
        <v>170</v>
      </c>
      <c r="M91" s="41">
        <f t="shared" si="2"/>
        <v>1</v>
      </c>
      <c r="N91" s="41" t="str">
        <f>IF(Merged[[#This Row],[Contact Count]]=1, "1 Contact", IF(Merged[[#This Row],[Contact Count]]=2, "2 Contacts", "More than 2 Contacts"))</f>
        <v>1 Contact</v>
      </c>
      <c r="O91" s="41" t="str">
        <f>IF(Merged[[#This Row],[Overall Experience?]]&lt;=3, "Low", "High")</f>
        <v>High</v>
      </c>
    </row>
    <row r="92" spans="1:15" x14ac:dyDescent="0.25">
      <c r="A92">
        <v>9000068</v>
      </c>
      <c r="B92">
        <v>1234562</v>
      </c>
      <c r="C92" s="51">
        <v>44788.325694444444</v>
      </c>
      <c r="D92" s="41" t="s">
        <v>38</v>
      </c>
      <c r="E92" s="41" t="s">
        <v>46</v>
      </c>
      <c r="F92" s="41" t="s">
        <v>56</v>
      </c>
      <c r="G92" s="41" t="s">
        <v>66</v>
      </c>
      <c r="H92" s="41" t="s">
        <v>96</v>
      </c>
      <c r="I92">
        <v>2</v>
      </c>
      <c r="J92" s="41" t="s">
        <v>24</v>
      </c>
      <c r="K92">
        <v>3</v>
      </c>
      <c r="L92" s="41" t="s">
        <v>191</v>
      </c>
      <c r="M92" s="41">
        <f t="shared" si="2"/>
        <v>1</v>
      </c>
      <c r="N92" s="41" t="str">
        <f>IF(Merged[[#This Row],[Contact Count]]=1, "1 Contact", IF(Merged[[#This Row],[Contact Count]]=2, "2 Contacts", "More than 2 Contacts"))</f>
        <v>1 Contact</v>
      </c>
      <c r="O92" s="41" t="str">
        <f>IF(Merged[[#This Row],[Overall Experience?]]&lt;=3, "Low", "High")</f>
        <v>Low</v>
      </c>
    </row>
    <row r="93" spans="1:15" x14ac:dyDescent="0.25">
      <c r="A93">
        <v>9000069</v>
      </c>
      <c r="B93">
        <v>1234532</v>
      </c>
      <c r="C93" s="51">
        <v>44785.576493055552</v>
      </c>
      <c r="D93" s="41" t="s">
        <v>38</v>
      </c>
      <c r="E93" s="41" t="s">
        <v>46</v>
      </c>
      <c r="F93" s="41" t="s">
        <v>56</v>
      </c>
      <c r="G93" s="41" t="s">
        <v>66</v>
      </c>
      <c r="H93" s="41" t="s">
        <v>96</v>
      </c>
      <c r="I93">
        <v>2</v>
      </c>
      <c r="J93" s="41" t="s">
        <v>22</v>
      </c>
      <c r="K93">
        <v>1</v>
      </c>
      <c r="L93" s="41" t="s">
        <v>189</v>
      </c>
      <c r="M93" s="41">
        <f t="shared" si="2"/>
        <v>1</v>
      </c>
      <c r="N93" s="41" t="str">
        <f>IF(Merged[[#This Row],[Contact Count]]=1, "1 Contact", IF(Merged[[#This Row],[Contact Count]]=2, "2 Contacts", "More than 2 Contacts"))</f>
        <v>1 Contact</v>
      </c>
      <c r="O93" s="41" t="str">
        <f>IF(Merged[[#This Row],[Overall Experience?]]&lt;=3, "Low", "High")</f>
        <v>Low</v>
      </c>
    </row>
    <row r="94" spans="1:15" x14ac:dyDescent="0.25">
      <c r="A94">
        <v>9000070</v>
      </c>
      <c r="B94">
        <v>1234505</v>
      </c>
      <c r="C94" s="51">
        <v>44783.354525462964</v>
      </c>
      <c r="D94" s="41" t="s">
        <v>38</v>
      </c>
      <c r="E94" s="41" t="s">
        <v>44</v>
      </c>
      <c r="F94" s="41" t="s">
        <v>52</v>
      </c>
      <c r="G94" s="41" t="s">
        <v>62</v>
      </c>
      <c r="H94" s="41" t="s">
        <v>83</v>
      </c>
      <c r="I94">
        <v>3</v>
      </c>
      <c r="J94" s="41" t="s">
        <v>26</v>
      </c>
      <c r="K94">
        <v>8</v>
      </c>
      <c r="L94" s="41"/>
      <c r="M94" s="41">
        <f t="shared" si="2"/>
        <v>2</v>
      </c>
      <c r="N94" s="41" t="str">
        <f>IF(Merged[[#This Row],[Contact Count]]=1, "1 Contact", IF(Merged[[#This Row],[Contact Count]]=2, "2 Contacts", "More than 2 Contacts"))</f>
        <v>2 Contacts</v>
      </c>
      <c r="O94" s="41" t="str">
        <f>IF(Merged[[#This Row],[Overall Experience?]]&lt;=3, "Low", "High")</f>
        <v>Low</v>
      </c>
    </row>
    <row r="95" spans="1:15" x14ac:dyDescent="0.25">
      <c r="A95">
        <v>9000070</v>
      </c>
      <c r="B95">
        <v>1234618</v>
      </c>
      <c r="C95" s="51">
        <v>44791.62877314815</v>
      </c>
      <c r="D95" s="41" t="s">
        <v>38</v>
      </c>
      <c r="E95" s="41" t="s">
        <v>44</v>
      </c>
      <c r="F95" s="41" t="s">
        <v>52</v>
      </c>
      <c r="G95" s="41" t="s">
        <v>62</v>
      </c>
      <c r="H95" s="41" t="s">
        <v>83</v>
      </c>
      <c r="I95">
        <v>2</v>
      </c>
      <c r="J95" s="41" t="s">
        <v>26</v>
      </c>
      <c r="K95">
        <v>6</v>
      </c>
      <c r="L95" s="41" t="s">
        <v>130</v>
      </c>
      <c r="M95" s="41">
        <f t="shared" si="2"/>
        <v>2</v>
      </c>
      <c r="N95" s="41" t="str">
        <f>IF(Merged[[#This Row],[Contact Count]]=1, "1 Contact", IF(Merged[[#This Row],[Contact Count]]=2, "2 Contacts", "More than 2 Contacts"))</f>
        <v>2 Contacts</v>
      </c>
      <c r="O95" s="41" t="str">
        <f>IF(Merged[[#This Row],[Overall Experience?]]&lt;=3, "Low", "High")</f>
        <v>Low</v>
      </c>
    </row>
    <row r="96" spans="1:15" x14ac:dyDescent="0.25">
      <c r="A96">
        <v>9000071</v>
      </c>
      <c r="B96">
        <v>1234552</v>
      </c>
      <c r="C96" s="51">
        <v>44786.869930555556</v>
      </c>
      <c r="D96" s="41" t="s">
        <v>38</v>
      </c>
      <c r="E96" s="41" t="s">
        <v>44</v>
      </c>
      <c r="F96" s="41" t="s">
        <v>52</v>
      </c>
      <c r="G96" s="41" t="s">
        <v>62</v>
      </c>
      <c r="H96" s="41" t="s">
        <v>83</v>
      </c>
      <c r="I96">
        <v>3</v>
      </c>
      <c r="J96" s="41" t="s">
        <v>26</v>
      </c>
      <c r="K96">
        <v>8</v>
      </c>
      <c r="L96" s="41" t="s">
        <v>149</v>
      </c>
      <c r="M96" s="41">
        <f t="shared" si="2"/>
        <v>2</v>
      </c>
      <c r="N96" s="41" t="str">
        <f>IF(Merged[[#This Row],[Contact Count]]=1, "1 Contact", IF(Merged[[#This Row],[Contact Count]]=2, "2 Contacts", "More than 2 Contacts"))</f>
        <v>2 Contacts</v>
      </c>
      <c r="O96" s="41" t="str">
        <f>IF(Merged[[#This Row],[Overall Experience?]]&lt;=3, "Low", "High")</f>
        <v>Low</v>
      </c>
    </row>
    <row r="97" spans="1:15" x14ac:dyDescent="0.25">
      <c r="A97">
        <v>9000071</v>
      </c>
      <c r="B97">
        <v>1234582</v>
      </c>
      <c r="C97" s="51">
        <v>44789.845011574071</v>
      </c>
      <c r="D97" s="41" t="s">
        <v>40</v>
      </c>
      <c r="E97" s="41" t="s">
        <v>44</v>
      </c>
      <c r="F97" s="41" t="s">
        <v>52</v>
      </c>
      <c r="G97" s="41" t="s">
        <v>62</v>
      </c>
      <c r="H97" s="41" t="s">
        <v>83</v>
      </c>
      <c r="I97">
        <v>3</v>
      </c>
      <c r="J97" s="41" t="s">
        <v>26</v>
      </c>
      <c r="K97">
        <v>7</v>
      </c>
      <c r="L97" s="41" t="s">
        <v>141</v>
      </c>
      <c r="M97" s="41">
        <f t="shared" si="2"/>
        <v>2</v>
      </c>
      <c r="N97" s="41" t="str">
        <f>IF(Merged[[#This Row],[Contact Count]]=1, "1 Contact", IF(Merged[[#This Row],[Contact Count]]=2, "2 Contacts", "More than 2 Contacts"))</f>
        <v>2 Contacts</v>
      </c>
      <c r="O97" s="41" t="str">
        <f>IF(Merged[[#This Row],[Overall Experience?]]&lt;=3, "Low", "High")</f>
        <v>Low</v>
      </c>
    </row>
    <row r="98" spans="1:15" x14ac:dyDescent="0.25">
      <c r="A98">
        <v>9000072</v>
      </c>
      <c r="B98">
        <v>1234611</v>
      </c>
      <c r="C98" s="51">
        <v>44792.840046296296</v>
      </c>
      <c r="D98" s="41" t="s">
        <v>40</v>
      </c>
      <c r="E98" s="41" t="s">
        <v>44</v>
      </c>
      <c r="F98" s="41" t="s">
        <v>52</v>
      </c>
      <c r="G98" s="41" t="s">
        <v>62</v>
      </c>
      <c r="H98" s="41" t="s">
        <v>83</v>
      </c>
      <c r="I98">
        <v>3</v>
      </c>
      <c r="J98" s="41" t="s">
        <v>26</v>
      </c>
      <c r="K98">
        <v>5</v>
      </c>
      <c r="L98" s="41" t="s">
        <v>129</v>
      </c>
      <c r="M98" s="41">
        <f t="shared" ref="M98:M129" si="3">COUNTIF(A:A,A98)</f>
        <v>2</v>
      </c>
      <c r="N98" s="41" t="str">
        <f>IF(Merged[[#This Row],[Contact Count]]=1, "1 Contact", IF(Merged[[#This Row],[Contact Count]]=2, "2 Contacts", "More than 2 Contacts"))</f>
        <v>2 Contacts</v>
      </c>
      <c r="O98" s="41" t="str">
        <f>IF(Merged[[#This Row],[Overall Experience?]]&lt;=3, "Low", "High")</f>
        <v>Low</v>
      </c>
    </row>
    <row r="99" spans="1:15" x14ac:dyDescent="0.25">
      <c r="A99">
        <v>9000072</v>
      </c>
      <c r="B99">
        <v>1234535</v>
      </c>
      <c r="C99" s="51">
        <v>44785.612488425926</v>
      </c>
      <c r="D99" s="41" t="s">
        <v>38</v>
      </c>
      <c r="E99" s="41" t="s">
        <v>44</v>
      </c>
      <c r="F99" s="41" t="s">
        <v>52</v>
      </c>
      <c r="G99" s="41" t="s">
        <v>62</v>
      </c>
      <c r="H99" s="41" t="s">
        <v>83</v>
      </c>
      <c r="I99">
        <v>4</v>
      </c>
      <c r="J99" s="41" t="s">
        <v>26</v>
      </c>
      <c r="K99">
        <v>8</v>
      </c>
      <c r="L99" s="41" t="s">
        <v>142</v>
      </c>
      <c r="M99" s="41">
        <f t="shared" si="3"/>
        <v>2</v>
      </c>
      <c r="N99" s="41" t="str">
        <f>IF(Merged[[#This Row],[Contact Count]]=1, "1 Contact", IF(Merged[[#This Row],[Contact Count]]=2, "2 Contacts", "More than 2 Contacts"))</f>
        <v>2 Contacts</v>
      </c>
      <c r="O99" s="41" t="str">
        <f>IF(Merged[[#This Row],[Overall Experience?]]&lt;=3, "Low", "High")</f>
        <v>High</v>
      </c>
    </row>
    <row r="100" spans="1:15" x14ac:dyDescent="0.25">
      <c r="A100">
        <v>9000073</v>
      </c>
      <c r="B100">
        <v>1234547</v>
      </c>
      <c r="C100" s="51">
        <v>44786.711469907408</v>
      </c>
      <c r="D100" s="41" t="s">
        <v>38</v>
      </c>
      <c r="E100" s="41" t="s">
        <v>44</v>
      </c>
      <c r="F100" s="41" t="s">
        <v>52</v>
      </c>
      <c r="G100" s="41" t="s">
        <v>62</v>
      </c>
      <c r="H100" s="41" t="s">
        <v>83</v>
      </c>
      <c r="I100">
        <v>3</v>
      </c>
      <c r="J100" s="41" t="s">
        <v>26</v>
      </c>
      <c r="K100">
        <v>8</v>
      </c>
      <c r="L100" s="41"/>
      <c r="M100" s="41">
        <f t="shared" si="3"/>
        <v>2</v>
      </c>
      <c r="N100" s="41" t="str">
        <f>IF(Merged[[#This Row],[Contact Count]]=1, "1 Contact", IF(Merged[[#This Row],[Contact Count]]=2, "2 Contacts", "More than 2 Contacts"))</f>
        <v>2 Contacts</v>
      </c>
      <c r="O100" s="41" t="str">
        <f>IF(Merged[[#This Row],[Overall Experience?]]&lt;=3, "Low", "High")</f>
        <v>Low</v>
      </c>
    </row>
    <row r="101" spans="1:15" x14ac:dyDescent="0.25">
      <c r="A101">
        <v>9000073</v>
      </c>
      <c r="B101">
        <v>1234585</v>
      </c>
      <c r="C101" s="51">
        <v>44790.336840277778</v>
      </c>
      <c r="D101" s="41" t="s">
        <v>40</v>
      </c>
      <c r="E101" s="41" t="s">
        <v>44</v>
      </c>
      <c r="F101" s="41" t="s">
        <v>52</v>
      </c>
      <c r="G101" s="41" t="s">
        <v>62</v>
      </c>
      <c r="H101" s="41" t="s">
        <v>83</v>
      </c>
      <c r="I101">
        <v>3</v>
      </c>
      <c r="J101" s="41" t="s">
        <v>26</v>
      </c>
      <c r="K101">
        <v>7</v>
      </c>
      <c r="L101" s="41" t="s">
        <v>152</v>
      </c>
      <c r="M101" s="41">
        <f t="shared" si="3"/>
        <v>2</v>
      </c>
      <c r="N101" s="41" t="str">
        <f>IF(Merged[[#This Row],[Contact Count]]=1, "1 Contact", IF(Merged[[#This Row],[Contact Count]]=2, "2 Contacts", "More than 2 Contacts"))</f>
        <v>2 Contacts</v>
      </c>
      <c r="O101" s="41" t="str">
        <f>IF(Merged[[#This Row],[Overall Experience?]]&lt;=3, "Low", "High")</f>
        <v>Low</v>
      </c>
    </row>
    <row r="102" spans="1:15" x14ac:dyDescent="0.25">
      <c r="A102">
        <v>9000074</v>
      </c>
      <c r="B102">
        <v>1234639</v>
      </c>
      <c r="C102" s="51">
        <v>44795.52652777778</v>
      </c>
      <c r="D102" s="41" t="s">
        <v>38</v>
      </c>
      <c r="E102" s="41" t="s">
        <v>44</v>
      </c>
      <c r="F102" s="41" t="s">
        <v>52</v>
      </c>
      <c r="G102" s="41" t="s">
        <v>62</v>
      </c>
      <c r="H102" s="41" t="s">
        <v>83</v>
      </c>
      <c r="I102">
        <v>2</v>
      </c>
      <c r="J102" s="41" t="s">
        <v>26</v>
      </c>
      <c r="K102">
        <v>7</v>
      </c>
      <c r="L102" s="41" t="s">
        <v>118</v>
      </c>
      <c r="M102" s="41">
        <f t="shared" si="3"/>
        <v>2</v>
      </c>
      <c r="N102" s="41" t="str">
        <f>IF(Merged[[#This Row],[Contact Count]]=1, "1 Contact", IF(Merged[[#This Row],[Contact Count]]=2, "2 Contacts", "More than 2 Contacts"))</f>
        <v>2 Contacts</v>
      </c>
      <c r="O102" s="41" t="str">
        <f>IF(Merged[[#This Row],[Overall Experience?]]&lt;=3, "Low", "High")</f>
        <v>Low</v>
      </c>
    </row>
    <row r="103" spans="1:15" x14ac:dyDescent="0.25">
      <c r="A103">
        <v>9000074</v>
      </c>
      <c r="B103">
        <v>1234621</v>
      </c>
      <c r="C103" s="51">
        <v>44793.746203703704</v>
      </c>
      <c r="D103" s="41" t="s">
        <v>38</v>
      </c>
      <c r="E103" s="41" t="s">
        <v>44</v>
      </c>
      <c r="F103" s="41" t="s">
        <v>52</v>
      </c>
      <c r="G103" s="41" t="s">
        <v>62</v>
      </c>
      <c r="H103" s="41" t="s">
        <v>83</v>
      </c>
      <c r="I103">
        <v>4</v>
      </c>
      <c r="J103" s="41" t="s">
        <v>26</v>
      </c>
      <c r="K103">
        <v>8</v>
      </c>
      <c r="L103" s="41"/>
      <c r="M103" s="41">
        <f t="shared" si="3"/>
        <v>2</v>
      </c>
      <c r="N103" s="41" t="str">
        <f>IF(Merged[[#This Row],[Contact Count]]=1, "1 Contact", IF(Merged[[#This Row],[Contact Count]]=2, "2 Contacts", "More than 2 Contacts"))</f>
        <v>2 Contacts</v>
      </c>
      <c r="O103" s="41" t="str">
        <f>IF(Merged[[#This Row],[Overall Experience?]]&lt;=3, "Low", "High")</f>
        <v>High</v>
      </c>
    </row>
    <row r="104" spans="1:15" x14ac:dyDescent="0.25">
      <c r="A104">
        <v>9000075</v>
      </c>
      <c r="B104">
        <v>1234544</v>
      </c>
      <c r="C104" s="51">
        <v>44786.366249999999</v>
      </c>
      <c r="D104" s="41" t="s">
        <v>38</v>
      </c>
      <c r="E104" s="41" t="s">
        <v>44</v>
      </c>
      <c r="F104" s="41" t="s">
        <v>52</v>
      </c>
      <c r="G104" s="41" t="s">
        <v>62</v>
      </c>
      <c r="H104" s="41" t="s">
        <v>83</v>
      </c>
      <c r="I104">
        <v>4</v>
      </c>
      <c r="J104" s="41" t="s">
        <v>26</v>
      </c>
      <c r="K104">
        <v>8</v>
      </c>
      <c r="L104" s="41"/>
      <c r="M104" s="41">
        <f t="shared" si="3"/>
        <v>2</v>
      </c>
      <c r="N104" s="41" t="str">
        <f>IF(Merged[[#This Row],[Contact Count]]=1, "1 Contact", IF(Merged[[#This Row],[Contact Count]]=2, "2 Contacts", "More than 2 Contacts"))</f>
        <v>2 Contacts</v>
      </c>
      <c r="O104" s="41" t="str">
        <f>IF(Merged[[#This Row],[Overall Experience?]]&lt;=3, "Low", "High")</f>
        <v>High</v>
      </c>
    </row>
    <row r="105" spans="1:15" x14ac:dyDescent="0.25">
      <c r="A105">
        <v>9000075</v>
      </c>
      <c r="B105">
        <v>1234601</v>
      </c>
      <c r="C105" s="51">
        <v>44791.514826388891</v>
      </c>
      <c r="D105" s="41" t="s">
        <v>40</v>
      </c>
      <c r="E105" s="41" t="s">
        <v>44</v>
      </c>
      <c r="F105" s="41" t="s">
        <v>52</v>
      </c>
      <c r="G105" s="41" t="s">
        <v>62</v>
      </c>
      <c r="H105" s="41" t="s">
        <v>83</v>
      </c>
      <c r="I105">
        <v>3</v>
      </c>
      <c r="J105" s="41" t="s">
        <v>26</v>
      </c>
      <c r="K105">
        <v>6</v>
      </c>
      <c r="L105" s="41" t="s">
        <v>138</v>
      </c>
      <c r="M105" s="41">
        <f t="shared" si="3"/>
        <v>2</v>
      </c>
      <c r="N105" s="41" t="str">
        <f>IF(Merged[[#This Row],[Contact Count]]=1, "1 Contact", IF(Merged[[#This Row],[Contact Count]]=2, "2 Contacts", "More than 2 Contacts"))</f>
        <v>2 Contacts</v>
      </c>
      <c r="O105" s="41" t="str">
        <f>IF(Merged[[#This Row],[Overall Experience?]]&lt;=3, "Low", "High")</f>
        <v>Low</v>
      </c>
    </row>
    <row r="106" spans="1:15" x14ac:dyDescent="0.25">
      <c r="A106">
        <v>9000076</v>
      </c>
      <c r="B106">
        <v>1234543</v>
      </c>
      <c r="C106" s="51">
        <v>44786.365659722222</v>
      </c>
      <c r="D106" s="41" t="s">
        <v>38</v>
      </c>
      <c r="E106" s="41" t="s">
        <v>44</v>
      </c>
      <c r="F106" s="41" t="s">
        <v>52</v>
      </c>
      <c r="G106" s="41" t="s">
        <v>62</v>
      </c>
      <c r="H106" s="41" t="s">
        <v>83</v>
      </c>
      <c r="I106">
        <v>3</v>
      </c>
      <c r="J106" s="41" t="s">
        <v>26</v>
      </c>
      <c r="K106">
        <v>8</v>
      </c>
      <c r="L106" s="41"/>
      <c r="M106" s="41">
        <f t="shared" si="3"/>
        <v>2</v>
      </c>
      <c r="N106" s="41" t="str">
        <f>IF(Merged[[#This Row],[Contact Count]]=1, "1 Contact", IF(Merged[[#This Row],[Contact Count]]=2, "2 Contacts", "More than 2 Contacts"))</f>
        <v>2 Contacts</v>
      </c>
      <c r="O106" s="41" t="str">
        <f>IF(Merged[[#This Row],[Overall Experience?]]&lt;=3, "Low", "High")</f>
        <v>Low</v>
      </c>
    </row>
    <row r="107" spans="1:15" x14ac:dyDescent="0.25">
      <c r="A107">
        <v>9000076</v>
      </c>
      <c r="B107">
        <v>1234633</v>
      </c>
      <c r="C107" s="51">
        <v>44795.319953703707</v>
      </c>
      <c r="D107" s="41" t="s">
        <v>40</v>
      </c>
      <c r="E107" s="41" t="s">
        <v>44</v>
      </c>
      <c r="F107" s="41" t="s">
        <v>52</v>
      </c>
      <c r="G107" s="41" t="s">
        <v>62</v>
      </c>
      <c r="H107" s="41" t="s">
        <v>83</v>
      </c>
      <c r="I107">
        <v>4</v>
      </c>
      <c r="J107" s="41" t="s">
        <v>26</v>
      </c>
      <c r="K107">
        <v>7</v>
      </c>
      <c r="L107" s="41" t="s">
        <v>161</v>
      </c>
      <c r="M107" s="41">
        <f t="shared" si="3"/>
        <v>2</v>
      </c>
      <c r="N107" s="41" t="str">
        <f>IF(Merged[[#This Row],[Contact Count]]=1, "1 Contact", IF(Merged[[#This Row],[Contact Count]]=2, "2 Contacts", "More than 2 Contacts"))</f>
        <v>2 Contacts</v>
      </c>
      <c r="O107" s="41" t="str">
        <f>IF(Merged[[#This Row],[Overall Experience?]]&lt;=3, "Low", "High")</f>
        <v>High</v>
      </c>
    </row>
    <row r="108" spans="1:15" x14ac:dyDescent="0.25">
      <c r="A108">
        <v>9000077</v>
      </c>
      <c r="B108">
        <v>1234574</v>
      </c>
      <c r="C108" s="51">
        <v>44788.833391203705</v>
      </c>
      <c r="D108" s="41" t="s">
        <v>38</v>
      </c>
      <c r="E108" s="41" t="s">
        <v>44</v>
      </c>
      <c r="F108" s="41" t="s">
        <v>52</v>
      </c>
      <c r="G108" s="41" t="s">
        <v>74</v>
      </c>
      <c r="H108" s="41" t="s">
        <v>83</v>
      </c>
      <c r="I108">
        <v>2</v>
      </c>
      <c r="J108" s="41" t="s">
        <v>26</v>
      </c>
      <c r="K108">
        <v>4</v>
      </c>
      <c r="L108" s="41" t="s">
        <v>117</v>
      </c>
      <c r="M108" s="41">
        <f t="shared" si="3"/>
        <v>2</v>
      </c>
      <c r="N108" s="41" t="str">
        <f>IF(Merged[[#This Row],[Contact Count]]=1, "1 Contact", IF(Merged[[#This Row],[Contact Count]]=2, "2 Contacts", "More than 2 Contacts"))</f>
        <v>2 Contacts</v>
      </c>
      <c r="O108" s="41" t="str">
        <f>IF(Merged[[#This Row],[Overall Experience?]]&lt;=3, "Low", "High")</f>
        <v>Low</v>
      </c>
    </row>
    <row r="109" spans="1:15" x14ac:dyDescent="0.25">
      <c r="A109">
        <v>9000077</v>
      </c>
      <c r="B109">
        <v>1234548</v>
      </c>
      <c r="C109" s="51">
        <v>44786.737118055556</v>
      </c>
      <c r="D109" s="41" t="s">
        <v>38</v>
      </c>
      <c r="E109" s="41" t="s">
        <v>44</v>
      </c>
      <c r="F109" s="41" t="s">
        <v>52</v>
      </c>
      <c r="G109" s="41" t="s">
        <v>62</v>
      </c>
      <c r="H109" s="41" t="s">
        <v>83</v>
      </c>
      <c r="I109">
        <v>4</v>
      </c>
      <c r="J109" s="41" t="s">
        <v>26</v>
      </c>
      <c r="K109">
        <v>8</v>
      </c>
      <c r="L109" s="41" t="s">
        <v>163</v>
      </c>
      <c r="M109" s="41">
        <f t="shared" si="3"/>
        <v>2</v>
      </c>
      <c r="N109" s="41" t="str">
        <f>IF(Merged[[#This Row],[Contact Count]]=1, "1 Contact", IF(Merged[[#This Row],[Contact Count]]=2, "2 Contacts", "More than 2 Contacts"))</f>
        <v>2 Contacts</v>
      </c>
      <c r="O109" s="41" t="str">
        <f>IF(Merged[[#This Row],[Overall Experience?]]&lt;=3, "Low", "High")</f>
        <v>High</v>
      </c>
    </row>
    <row r="110" spans="1:15" x14ac:dyDescent="0.25">
      <c r="A110">
        <v>9000078</v>
      </c>
      <c r="B110">
        <v>1234541</v>
      </c>
      <c r="C110" s="51">
        <v>44785.815358796295</v>
      </c>
      <c r="D110" s="41" t="s">
        <v>38</v>
      </c>
      <c r="E110" s="41" t="s">
        <v>44</v>
      </c>
      <c r="F110" s="41" t="s">
        <v>52</v>
      </c>
      <c r="G110" s="41" t="s">
        <v>62</v>
      </c>
      <c r="H110" s="41" t="s">
        <v>83</v>
      </c>
      <c r="I110">
        <v>2</v>
      </c>
      <c r="J110" s="41" t="s">
        <v>26</v>
      </c>
      <c r="K110">
        <v>8</v>
      </c>
      <c r="L110" s="41" t="s">
        <v>122</v>
      </c>
      <c r="M110" s="41">
        <f t="shared" si="3"/>
        <v>2</v>
      </c>
      <c r="N110" s="41" t="str">
        <f>IF(Merged[[#This Row],[Contact Count]]=1, "1 Contact", IF(Merged[[#This Row],[Contact Count]]=2, "2 Contacts", "More than 2 Contacts"))</f>
        <v>2 Contacts</v>
      </c>
      <c r="O110" s="41" t="str">
        <f>IF(Merged[[#This Row],[Overall Experience?]]&lt;=3, "Low", "High")</f>
        <v>Low</v>
      </c>
    </row>
    <row r="111" spans="1:15" x14ac:dyDescent="0.25">
      <c r="A111">
        <v>9000078</v>
      </c>
      <c r="B111">
        <v>1234558</v>
      </c>
      <c r="C111" s="51">
        <v>44787.782812500001</v>
      </c>
      <c r="D111" s="41" t="s">
        <v>38</v>
      </c>
      <c r="E111" s="41" t="s">
        <v>44</v>
      </c>
      <c r="F111" s="41" t="s">
        <v>52</v>
      </c>
      <c r="G111" s="41" t="s">
        <v>74</v>
      </c>
      <c r="H111" s="41" t="s">
        <v>83</v>
      </c>
      <c r="I111">
        <v>2</v>
      </c>
      <c r="J111" s="41" t="s">
        <v>26</v>
      </c>
      <c r="K111">
        <v>5</v>
      </c>
      <c r="L111" s="41" t="s">
        <v>151</v>
      </c>
      <c r="M111" s="41">
        <f t="shared" si="3"/>
        <v>2</v>
      </c>
      <c r="N111" s="41" t="str">
        <f>IF(Merged[[#This Row],[Contact Count]]=1, "1 Contact", IF(Merged[[#This Row],[Contact Count]]=2, "2 Contacts", "More than 2 Contacts"))</f>
        <v>2 Contacts</v>
      </c>
      <c r="O111" s="41" t="str">
        <f>IF(Merged[[#This Row],[Overall Experience?]]&lt;=3, "Low", "High")</f>
        <v>Low</v>
      </c>
    </row>
    <row r="112" spans="1:15" x14ac:dyDescent="0.25">
      <c r="A112">
        <v>9000079</v>
      </c>
      <c r="B112">
        <v>1234606</v>
      </c>
      <c r="C112" s="51">
        <v>44791.812060185184</v>
      </c>
      <c r="D112" s="41" t="s">
        <v>38</v>
      </c>
      <c r="E112" s="41" t="s">
        <v>44</v>
      </c>
      <c r="F112" s="41" t="s">
        <v>52</v>
      </c>
      <c r="G112" s="41" t="s">
        <v>62</v>
      </c>
      <c r="H112" s="41" t="s">
        <v>83</v>
      </c>
      <c r="I112">
        <v>2</v>
      </c>
      <c r="J112" s="41" t="s">
        <v>26</v>
      </c>
      <c r="K112">
        <v>8</v>
      </c>
      <c r="L112" s="41"/>
      <c r="M112" s="41">
        <f t="shared" si="3"/>
        <v>2</v>
      </c>
      <c r="N112" s="41" t="str">
        <f>IF(Merged[[#This Row],[Contact Count]]=1, "1 Contact", IF(Merged[[#This Row],[Contact Count]]=2, "2 Contacts", "More than 2 Contacts"))</f>
        <v>2 Contacts</v>
      </c>
      <c r="O112" s="41" t="str">
        <f>IF(Merged[[#This Row],[Overall Experience?]]&lt;=3, "Low", "High")</f>
        <v>Low</v>
      </c>
    </row>
    <row r="113" spans="1:15" x14ac:dyDescent="0.25">
      <c r="A113">
        <v>9000079</v>
      </c>
      <c r="B113">
        <v>1234616</v>
      </c>
      <c r="C113" s="51">
        <v>44793.403229166666</v>
      </c>
      <c r="D113" s="41" t="s">
        <v>38</v>
      </c>
      <c r="E113" s="41" t="s">
        <v>44</v>
      </c>
      <c r="F113" s="41" t="s">
        <v>52</v>
      </c>
      <c r="G113" s="41" t="s">
        <v>74</v>
      </c>
      <c r="H113" s="41" t="s">
        <v>74</v>
      </c>
      <c r="I113">
        <v>2</v>
      </c>
      <c r="J113" s="41" t="s">
        <v>22</v>
      </c>
      <c r="K113">
        <v>3</v>
      </c>
      <c r="L113" s="41"/>
      <c r="M113" s="41">
        <f t="shared" si="3"/>
        <v>2</v>
      </c>
      <c r="N113" s="41" t="str">
        <f>IF(Merged[[#This Row],[Contact Count]]=1, "1 Contact", IF(Merged[[#This Row],[Contact Count]]=2, "2 Contacts", "More than 2 Contacts"))</f>
        <v>2 Contacts</v>
      </c>
      <c r="O113" s="41" t="str">
        <f>IF(Merged[[#This Row],[Overall Experience?]]&lt;=3, "Low", "High")</f>
        <v>Low</v>
      </c>
    </row>
    <row r="114" spans="1:15" x14ac:dyDescent="0.25">
      <c r="A114">
        <v>9000080</v>
      </c>
      <c r="B114">
        <v>1234576</v>
      </c>
      <c r="C114" s="51">
        <v>44789.302337962959</v>
      </c>
      <c r="D114" s="41" t="s">
        <v>38</v>
      </c>
      <c r="E114" s="41" t="s">
        <v>44</v>
      </c>
      <c r="F114" s="41" t="s">
        <v>52</v>
      </c>
      <c r="G114" s="41" t="s">
        <v>64</v>
      </c>
      <c r="H114" s="41" t="s">
        <v>83</v>
      </c>
      <c r="I114">
        <v>2</v>
      </c>
      <c r="J114" s="41" t="s">
        <v>26</v>
      </c>
      <c r="K114">
        <v>9</v>
      </c>
      <c r="L114" s="41" t="s">
        <v>123</v>
      </c>
      <c r="M114" s="41">
        <f t="shared" si="3"/>
        <v>2</v>
      </c>
      <c r="N114" s="41" t="str">
        <f>IF(Merged[[#This Row],[Contact Count]]=1, "1 Contact", IF(Merged[[#This Row],[Contact Count]]=2, "2 Contacts", "More than 2 Contacts"))</f>
        <v>2 Contacts</v>
      </c>
      <c r="O114" s="41" t="str">
        <f>IF(Merged[[#This Row],[Overall Experience?]]&lt;=3, "Low", "High")</f>
        <v>Low</v>
      </c>
    </row>
    <row r="115" spans="1:15" x14ac:dyDescent="0.25">
      <c r="A115">
        <v>9000080</v>
      </c>
      <c r="B115">
        <v>1234501</v>
      </c>
      <c r="C115" s="51">
        <v>44783.30263888889</v>
      </c>
      <c r="D115" s="41" t="s">
        <v>40</v>
      </c>
      <c r="E115" s="41" t="s">
        <v>44</v>
      </c>
      <c r="F115" s="41" t="s">
        <v>52</v>
      </c>
      <c r="G115" s="41" t="s">
        <v>64</v>
      </c>
      <c r="H115" s="41" t="s">
        <v>83</v>
      </c>
      <c r="I115">
        <v>5</v>
      </c>
      <c r="J115" s="41" t="s">
        <v>26</v>
      </c>
      <c r="K115">
        <v>10</v>
      </c>
      <c r="L115" s="41" t="s">
        <v>133</v>
      </c>
      <c r="M115" s="41">
        <f t="shared" si="3"/>
        <v>2</v>
      </c>
      <c r="N115" s="41" t="str">
        <f>IF(Merged[[#This Row],[Contact Count]]=1, "1 Contact", IF(Merged[[#This Row],[Contact Count]]=2, "2 Contacts", "More than 2 Contacts"))</f>
        <v>2 Contacts</v>
      </c>
      <c r="O115" s="41" t="str">
        <f>IF(Merged[[#This Row],[Overall Experience?]]&lt;=3, "Low", "High")</f>
        <v>High</v>
      </c>
    </row>
    <row r="116" spans="1:15" x14ac:dyDescent="0.25">
      <c r="A116">
        <v>9000081</v>
      </c>
      <c r="B116">
        <v>1234513</v>
      </c>
      <c r="C116" s="51">
        <v>44783.625127314815</v>
      </c>
      <c r="D116" s="41" t="s">
        <v>40</v>
      </c>
      <c r="E116" s="41" t="s">
        <v>44</v>
      </c>
      <c r="F116" s="41" t="s">
        <v>52</v>
      </c>
      <c r="G116" s="41" t="s">
        <v>64</v>
      </c>
      <c r="H116" s="41" t="s">
        <v>83</v>
      </c>
      <c r="I116">
        <v>5</v>
      </c>
      <c r="J116" s="41" t="s">
        <v>26</v>
      </c>
      <c r="K116">
        <v>10</v>
      </c>
      <c r="L116" s="41" t="s">
        <v>111</v>
      </c>
      <c r="M116" s="41">
        <f t="shared" si="3"/>
        <v>2</v>
      </c>
      <c r="N116" s="41" t="str">
        <f>IF(Merged[[#This Row],[Contact Count]]=1, "1 Contact", IF(Merged[[#This Row],[Contact Count]]=2, "2 Contacts", "More than 2 Contacts"))</f>
        <v>2 Contacts</v>
      </c>
      <c r="O116" s="41" t="str">
        <f>IF(Merged[[#This Row],[Overall Experience?]]&lt;=3, "Low", "High")</f>
        <v>High</v>
      </c>
    </row>
    <row r="117" spans="1:15" x14ac:dyDescent="0.25">
      <c r="A117">
        <v>9000081</v>
      </c>
      <c r="B117">
        <v>1234592</v>
      </c>
      <c r="C117" s="51">
        <v>44790.560879629629</v>
      </c>
      <c r="D117" s="41" t="s">
        <v>40</v>
      </c>
      <c r="E117" s="41" t="s">
        <v>44</v>
      </c>
      <c r="F117" s="41" t="s">
        <v>52</v>
      </c>
      <c r="G117" s="41" t="s">
        <v>64</v>
      </c>
      <c r="H117" s="41" t="s">
        <v>83</v>
      </c>
      <c r="I117">
        <v>3</v>
      </c>
      <c r="J117" s="41" t="s">
        <v>26</v>
      </c>
      <c r="K117">
        <v>8</v>
      </c>
      <c r="L117" s="41" t="s">
        <v>155</v>
      </c>
      <c r="M117" s="41">
        <f t="shared" si="3"/>
        <v>2</v>
      </c>
      <c r="N117" s="41" t="str">
        <f>IF(Merged[[#This Row],[Contact Count]]=1, "1 Contact", IF(Merged[[#This Row],[Contact Count]]=2, "2 Contacts", "More than 2 Contacts"))</f>
        <v>2 Contacts</v>
      </c>
      <c r="O117" s="41" t="str">
        <f>IF(Merged[[#This Row],[Overall Experience?]]&lt;=3, "Low", "High")</f>
        <v>Low</v>
      </c>
    </row>
    <row r="118" spans="1:15" x14ac:dyDescent="0.25">
      <c r="A118">
        <v>9000082</v>
      </c>
      <c r="B118">
        <v>1234591</v>
      </c>
      <c r="C118" s="51">
        <v>44790.471261574072</v>
      </c>
      <c r="D118" s="41" t="s">
        <v>38</v>
      </c>
      <c r="E118" s="41" t="s">
        <v>44</v>
      </c>
      <c r="F118" s="41" t="s">
        <v>52</v>
      </c>
      <c r="G118" s="41" t="s">
        <v>64</v>
      </c>
      <c r="H118" s="41" t="s">
        <v>83</v>
      </c>
      <c r="I118">
        <v>4</v>
      </c>
      <c r="J118" s="41" t="s">
        <v>26</v>
      </c>
      <c r="K118">
        <v>7</v>
      </c>
      <c r="L118" s="41" t="s">
        <v>116</v>
      </c>
      <c r="M118" s="41">
        <f t="shared" si="3"/>
        <v>2</v>
      </c>
      <c r="N118" s="41" t="str">
        <f>IF(Merged[[#This Row],[Contact Count]]=1, "1 Contact", IF(Merged[[#This Row],[Contact Count]]=2, "2 Contacts", "More than 2 Contacts"))</f>
        <v>2 Contacts</v>
      </c>
      <c r="O118" s="41" t="str">
        <f>IF(Merged[[#This Row],[Overall Experience?]]&lt;=3, "Low", "High")</f>
        <v>High</v>
      </c>
    </row>
    <row r="119" spans="1:15" x14ac:dyDescent="0.25">
      <c r="A119">
        <v>9000082</v>
      </c>
      <c r="B119">
        <v>1234540</v>
      </c>
      <c r="C119" s="51">
        <v>44785.764317129629</v>
      </c>
      <c r="D119" s="41" t="s">
        <v>40</v>
      </c>
      <c r="E119" s="41" t="s">
        <v>44</v>
      </c>
      <c r="F119" s="41" t="s">
        <v>52</v>
      </c>
      <c r="G119" s="41" t="s">
        <v>64</v>
      </c>
      <c r="H119" s="41" t="s">
        <v>83</v>
      </c>
      <c r="I119">
        <v>5</v>
      </c>
      <c r="J119" s="41" t="s">
        <v>26</v>
      </c>
      <c r="K119">
        <v>8</v>
      </c>
      <c r="L119" s="41" t="s">
        <v>160</v>
      </c>
      <c r="M119" s="41">
        <f t="shared" si="3"/>
        <v>2</v>
      </c>
      <c r="N119" s="41" t="str">
        <f>IF(Merged[[#This Row],[Contact Count]]=1, "1 Contact", IF(Merged[[#This Row],[Contact Count]]=2, "2 Contacts", "More than 2 Contacts"))</f>
        <v>2 Contacts</v>
      </c>
      <c r="O119" s="41" t="str">
        <f>IF(Merged[[#This Row],[Overall Experience?]]&lt;=3, "Low", "High")</f>
        <v>High</v>
      </c>
    </row>
    <row r="120" spans="1:15" x14ac:dyDescent="0.25">
      <c r="A120">
        <v>9000083</v>
      </c>
      <c r="B120">
        <v>1234534</v>
      </c>
      <c r="C120" s="51">
        <v>44785.601388888892</v>
      </c>
      <c r="D120" s="41" t="s">
        <v>40</v>
      </c>
      <c r="E120" s="41" t="s">
        <v>44</v>
      </c>
      <c r="F120" s="41" t="s">
        <v>52</v>
      </c>
      <c r="G120" s="41" t="s">
        <v>64</v>
      </c>
      <c r="H120" s="41" t="s">
        <v>83</v>
      </c>
      <c r="I120">
        <v>4</v>
      </c>
      <c r="J120" s="41" t="s">
        <v>26</v>
      </c>
      <c r="K120">
        <v>7</v>
      </c>
      <c r="L120" s="41"/>
      <c r="M120" s="41">
        <f t="shared" si="3"/>
        <v>2</v>
      </c>
      <c r="N120" s="41" t="str">
        <f>IF(Merged[[#This Row],[Contact Count]]=1, "1 Contact", IF(Merged[[#This Row],[Contact Count]]=2, "2 Contacts", "More than 2 Contacts"))</f>
        <v>2 Contacts</v>
      </c>
      <c r="O120" s="41" t="str">
        <f>IF(Merged[[#This Row],[Overall Experience?]]&lt;=3, "Low", "High")</f>
        <v>High</v>
      </c>
    </row>
    <row r="121" spans="1:15" x14ac:dyDescent="0.25">
      <c r="A121">
        <v>9000083</v>
      </c>
      <c r="B121">
        <v>1234519</v>
      </c>
      <c r="C121" s="51">
        <v>44783.789664351854</v>
      </c>
      <c r="D121" s="41" t="s">
        <v>40</v>
      </c>
      <c r="E121" s="41" t="s">
        <v>44</v>
      </c>
      <c r="F121" s="41" t="s">
        <v>52</v>
      </c>
      <c r="G121" s="41" t="s">
        <v>64</v>
      </c>
      <c r="H121" s="41" t="s">
        <v>83</v>
      </c>
      <c r="I121">
        <v>5</v>
      </c>
      <c r="J121" s="41" t="s">
        <v>26</v>
      </c>
      <c r="K121">
        <v>10</v>
      </c>
      <c r="L121" s="41"/>
      <c r="M121" s="41">
        <f t="shared" si="3"/>
        <v>2</v>
      </c>
      <c r="N121" s="41" t="str">
        <f>IF(Merged[[#This Row],[Contact Count]]=1, "1 Contact", IF(Merged[[#This Row],[Contact Count]]=2, "2 Contacts", "More than 2 Contacts"))</f>
        <v>2 Contacts</v>
      </c>
      <c r="O121" s="41" t="str">
        <f>IF(Merged[[#This Row],[Overall Experience?]]&lt;=3, "Low", "High")</f>
        <v>High</v>
      </c>
    </row>
    <row r="122" spans="1:15" x14ac:dyDescent="0.25">
      <c r="A122">
        <v>9000084</v>
      </c>
      <c r="B122">
        <v>1234517</v>
      </c>
      <c r="C122" s="51">
        <v>44783.723634259259</v>
      </c>
      <c r="D122" s="41" t="s">
        <v>40</v>
      </c>
      <c r="E122" s="41" t="s">
        <v>44</v>
      </c>
      <c r="F122" s="41" t="s">
        <v>52</v>
      </c>
      <c r="G122" s="41" t="s">
        <v>64</v>
      </c>
      <c r="H122" s="41" t="s">
        <v>83</v>
      </c>
      <c r="I122">
        <v>3</v>
      </c>
      <c r="J122" s="41" t="s">
        <v>26</v>
      </c>
      <c r="K122">
        <v>10</v>
      </c>
      <c r="L122" s="41" t="s">
        <v>124</v>
      </c>
      <c r="M122" s="41">
        <f t="shared" si="3"/>
        <v>2</v>
      </c>
      <c r="N122" s="41" t="str">
        <f>IF(Merged[[#This Row],[Contact Count]]=1, "1 Contact", IF(Merged[[#This Row],[Contact Count]]=2, "2 Contacts", "More than 2 Contacts"))</f>
        <v>2 Contacts</v>
      </c>
      <c r="O122" s="41" t="str">
        <f>IF(Merged[[#This Row],[Overall Experience?]]&lt;=3, "Low", "High")</f>
        <v>Low</v>
      </c>
    </row>
    <row r="123" spans="1:15" x14ac:dyDescent="0.25">
      <c r="A123">
        <v>9000084</v>
      </c>
      <c r="B123">
        <v>1234530</v>
      </c>
      <c r="C123" s="51">
        <v>44784.613946759258</v>
      </c>
      <c r="D123" s="41" t="s">
        <v>38</v>
      </c>
      <c r="E123" s="41" t="s">
        <v>44</v>
      </c>
      <c r="F123" s="41" t="s">
        <v>52</v>
      </c>
      <c r="G123" s="41" t="s">
        <v>64</v>
      </c>
      <c r="H123" s="41" t="s">
        <v>83</v>
      </c>
      <c r="I123">
        <v>2</v>
      </c>
      <c r="J123" s="41" t="s">
        <v>26</v>
      </c>
      <c r="K123">
        <v>8</v>
      </c>
      <c r="L123" s="41" t="s">
        <v>139</v>
      </c>
      <c r="M123" s="41">
        <f t="shared" si="3"/>
        <v>2</v>
      </c>
      <c r="N123" s="41" t="str">
        <f>IF(Merged[[#This Row],[Contact Count]]=1, "1 Contact", IF(Merged[[#This Row],[Contact Count]]=2, "2 Contacts", "More than 2 Contacts"))</f>
        <v>2 Contacts</v>
      </c>
      <c r="O123" s="41" t="str">
        <f>IF(Merged[[#This Row],[Overall Experience?]]&lt;=3, "Low", "High")</f>
        <v>Low</v>
      </c>
    </row>
    <row r="124" spans="1:15" x14ac:dyDescent="0.25">
      <c r="A124">
        <v>9000085</v>
      </c>
      <c r="B124">
        <v>1234510</v>
      </c>
      <c r="C124" s="51">
        <v>44783.547349537039</v>
      </c>
      <c r="D124" s="41" t="s">
        <v>40</v>
      </c>
      <c r="E124" s="41" t="s">
        <v>44</v>
      </c>
      <c r="F124" s="41" t="s">
        <v>52</v>
      </c>
      <c r="G124" s="41" t="s">
        <v>64</v>
      </c>
      <c r="H124" s="41" t="s">
        <v>83</v>
      </c>
      <c r="I124">
        <v>3</v>
      </c>
      <c r="J124" s="41" t="s">
        <v>26</v>
      </c>
      <c r="K124">
        <v>10</v>
      </c>
      <c r="L124" s="41" t="s">
        <v>114</v>
      </c>
      <c r="M124" s="41">
        <f t="shared" si="3"/>
        <v>2</v>
      </c>
      <c r="N124" s="41" t="str">
        <f>IF(Merged[[#This Row],[Contact Count]]=1, "1 Contact", IF(Merged[[#This Row],[Contact Count]]=2, "2 Contacts", "More than 2 Contacts"))</f>
        <v>2 Contacts</v>
      </c>
      <c r="O124" s="41" t="str">
        <f>IF(Merged[[#This Row],[Overall Experience?]]&lt;=3, "Low", "High")</f>
        <v>Low</v>
      </c>
    </row>
    <row r="125" spans="1:15" x14ac:dyDescent="0.25">
      <c r="A125">
        <v>9000085</v>
      </c>
      <c r="B125">
        <v>1234536</v>
      </c>
      <c r="C125" s="51">
        <v>44785.631898148145</v>
      </c>
      <c r="D125" s="41" t="s">
        <v>38</v>
      </c>
      <c r="E125" s="41" t="s">
        <v>44</v>
      </c>
      <c r="F125" s="41" t="s">
        <v>52</v>
      </c>
      <c r="G125" s="41" t="s">
        <v>64</v>
      </c>
      <c r="H125" s="41" t="s">
        <v>83</v>
      </c>
      <c r="I125">
        <v>2</v>
      </c>
      <c r="J125" s="41" t="s">
        <v>26</v>
      </c>
      <c r="K125">
        <v>9</v>
      </c>
      <c r="L125" s="41" t="s">
        <v>164</v>
      </c>
      <c r="M125" s="41">
        <f t="shared" si="3"/>
        <v>2</v>
      </c>
      <c r="N125" s="41" t="str">
        <f>IF(Merged[[#This Row],[Contact Count]]=1, "1 Contact", IF(Merged[[#This Row],[Contact Count]]=2, "2 Contacts", "More than 2 Contacts"))</f>
        <v>2 Contacts</v>
      </c>
      <c r="O125" s="41" t="str">
        <f>IF(Merged[[#This Row],[Overall Experience?]]&lt;=3, "Low", "High")</f>
        <v>Low</v>
      </c>
    </row>
    <row r="126" spans="1:15" x14ac:dyDescent="0.25">
      <c r="A126">
        <v>9000086</v>
      </c>
      <c r="B126">
        <v>1234577</v>
      </c>
      <c r="C126" s="51">
        <v>44789.53979166667</v>
      </c>
      <c r="D126" s="41" t="s">
        <v>40</v>
      </c>
      <c r="E126" s="41" t="s">
        <v>44</v>
      </c>
      <c r="F126" s="41" t="s">
        <v>52</v>
      </c>
      <c r="G126" s="41" t="s">
        <v>64</v>
      </c>
      <c r="H126" s="41" t="s">
        <v>83</v>
      </c>
      <c r="I126">
        <v>3</v>
      </c>
      <c r="J126" s="41" t="s">
        <v>26</v>
      </c>
      <c r="K126">
        <v>9</v>
      </c>
      <c r="L126" s="41" t="s">
        <v>112</v>
      </c>
      <c r="M126" s="41">
        <f t="shared" si="3"/>
        <v>2</v>
      </c>
      <c r="N126" s="41" t="str">
        <f>IF(Merged[[#This Row],[Contact Count]]=1, "1 Contact", IF(Merged[[#This Row],[Contact Count]]=2, "2 Contacts", "More than 2 Contacts"))</f>
        <v>2 Contacts</v>
      </c>
      <c r="O126" s="41" t="str">
        <f>IF(Merged[[#This Row],[Overall Experience?]]&lt;=3, "Low", "High")</f>
        <v>Low</v>
      </c>
    </row>
    <row r="127" spans="1:15" x14ac:dyDescent="0.25">
      <c r="A127">
        <v>9000086</v>
      </c>
      <c r="B127">
        <v>1234609</v>
      </c>
      <c r="C127" s="51">
        <v>44792.59814814815</v>
      </c>
      <c r="D127" s="41" t="s">
        <v>40</v>
      </c>
      <c r="E127" s="41" t="s">
        <v>44</v>
      </c>
      <c r="F127" s="41" t="s">
        <v>52</v>
      </c>
      <c r="G127" s="41" t="s">
        <v>64</v>
      </c>
      <c r="H127" s="41" t="s">
        <v>83</v>
      </c>
      <c r="I127">
        <v>3</v>
      </c>
      <c r="J127" s="41" t="s">
        <v>26</v>
      </c>
      <c r="K127">
        <v>8</v>
      </c>
      <c r="L127" s="41"/>
      <c r="M127" s="41">
        <f t="shared" si="3"/>
        <v>2</v>
      </c>
      <c r="N127" s="41" t="str">
        <f>IF(Merged[[#This Row],[Contact Count]]=1, "1 Contact", IF(Merged[[#This Row],[Contact Count]]=2, "2 Contacts", "More than 2 Contacts"))</f>
        <v>2 Contacts</v>
      </c>
      <c r="O127" s="41" t="str">
        <f>IF(Merged[[#This Row],[Overall Experience?]]&lt;=3, "Low", "High")</f>
        <v>Low</v>
      </c>
    </row>
    <row r="128" spans="1:15" x14ac:dyDescent="0.25">
      <c r="A128">
        <v>9000087</v>
      </c>
      <c r="B128">
        <v>1234569</v>
      </c>
      <c r="C128" s="51">
        <v>44788.665729166663</v>
      </c>
      <c r="D128" s="41" t="s">
        <v>40</v>
      </c>
      <c r="E128" s="41" t="s">
        <v>44</v>
      </c>
      <c r="F128" s="41" t="s">
        <v>52</v>
      </c>
      <c r="G128" s="41" t="s">
        <v>64</v>
      </c>
      <c r="H128" s="41" t="s">
        <v>83</v>
      </c>
      <c r="I128">
        <v>3</v>
      </c>
      <c r="J128" s="41" t="s">
        <v>26</v>
      </c>
      <c r="K128">
        <v>8</v>
      </c>
      <c r="L128" s="41" t="s">
        <v>113</v>
      </c>
      <c r="M128" s="41">
        <f t="shared" si="3"/>
        <v>2</v>
      </c>
      <c r="N128" s="41" t="str">
        <f>IF(Merged[[#This Row],[Contact Count]]=1, "1 Contact", IF(Merged[[#This Row],[Contact Count]]=2, "2 Contacts", "More than 2 Contacts"))</f>
        <v>2 Contacts</v>
      </c>
      <c r="O128" s="41" t="str">
        <f>IF(Merged[[#This Row],[Overall Experience?]]&lt;=3, "Low", "High")</f>
        <v>Low</v>
      </c>
    </row>
    <row r="129" spans="1:15" x14ac:dyDescent="0.25">
      <c r="A129">
        <v>9000087</v>
      </c>
      <c r="B129">
        <v>1234608</v>
      </c>
      <c r="C129" s="51">
        <v>44792.431493055556</v>
      </c>
      <c r="D129" s="41" t="s">
        <v>40</v>
      </c>
      <c r="E129" s="41" t="s">
        <v>44</v>
      </c>
      <c r="F129" s="41" t="s">
        <v>52</v>
      </c>
      <c r="G129" s="41" t="s">
        <v>64</v>
      </c>
      <c r="H129" s="41" t="s">
        <v>83</v>
      </c>
      <c r="I129">
        <v>4</v>
      </c>
      <c r="J129" s="41" t="s">
        <v>26</v>
      </c>
      <c r="K129">
        <v>7</v>
      </c>
      <c r="L129" s="41" t="s">
        <v>131</v>
      </c>
      <c r="M129" s="41">
        <f t="shared" si="3"/>
        <v>2</v>
      </c>
      <c r="N129" s="41" t="str">
        <f>IF(Merged[[#This Row],[Contact Count]]=1, "1 Contact", IF(Merged[[#This Row],[Contact Count]]=2, "2 Contacts", "More than 2 Contacts"))</f>
        <v>2 Contacts</v>
      </c>
      <c r="O129" s="41" t="str">
        <f>IF(Merged[[#This Row],[Overall Experience?]]&lt;=3, "Low", "High")</f>
        <v>High</v>
      </c>
    </row>
    <row r="130" spans="1:15" x14ac:dyDescent="0.25">
      <c r="A130">
        <v>9000088</v>
      </c>
      <c r="B130">
        <v>1234509</v>
      </c>
      <c r="C130" s="51">
        <v>44783.544016203705</v>
      </c>
      <c r="D130" s="41" t="s">
        <v>38</v>
      </c>
      <c r="E130" s="41" t="s">
        <v>44</v>
      </c>
      <c r="F130" s="41" t="s">
        <v>52</v>
      </c>
      <c r="G130" s="41" t="s">
        <v>64</v>
      </c>
      <c r="H130" s="41" t="s">
        <v>83</v>
      </c>
      <c r="I130">
        <v>3</v>
      </c>
      <c r="J130" s="41" t="s">
        <v>26</v>
      </c>
      <c r="K130">
        <v>9</v>
      </c>
      <c r="L130" s="41" t="s">
        <v>159</v>
      </c>
      <c r="M130" s="41">
        <f t="shared" ref="M130:M144" si="4">COUNTIF(A:A,A130)</f>
        <v>2</v>
      </c>
      <c r="N130" s="41" t="str">
        <f>IF(Merged[[#This Row],[Contact Count]]=1, "1 Contact", IF(Merged[[#This Row],[Contact Count]]=2, "2 Contacts", "More than 2 Contacts"))</f>
        <v>2 Contacts</v>
      </c>
      <c r="O130" s="41" t="str">
        <f>IF(Merged[[#This Row],[Overall Experience?]]&lt;=3, "Low", "High")</f>
        <v>Low</v>
      </c>
    </row>
    <row r="131" spans="1:15" x14ac:dyDescent="0.25">
      <c r="A131">
        <v>9000088</v>
      </c>
      <c r="B131">
        <v>1234549</v>
      </c>
      <c r="C131" s="51">
        <v>44786.817997685182</v>
      </c>
      <c r="D131" s="41" t="s">
        <v>40</v>
      </c>
      <c r="E131" s="41" t="s">
        <v>44</v>
      </c>
      <c r="F131" s="41" t="s">
        <v>52</v>
      </c>
      <c r="G131" s="41" t="s">
        <v>64</v>
      </c>
      <c r="H131" s="41" t="s">
        <v>83</v>
      </c>
      <c r="I131">
        <v>4</v>
      </c>
      <c r="J131" s="41" t="s">
        <v>26</v>
      </c>
      <c r="K131">
        <v>7</v>
      </c>
      <c r="L131" s="41" t="s">
        <v>136</v>
      </c>
      <c r="M131" s="41">
        <f t="shared" si="4"/>
        <v>2</v>
      </c>
      <c r="N131" s="41" t="str">
        <f>IF(Merged[[#This Row],[Contact Count]]=1, "1 Contact", IF(Merged[[#This Row],[Contact Count]]=2, "2 Contacts", "More than 2 Contacts"))</f>
        <v>2 Contacts</v>
      </c>
      <c r="O131" s="41" t="str">
        <f>IF(Merged[[#This Row],[Overall Experience?]]&lt;=3, "Low", "High")</f>
        <v>High</v>
      </c>
    </row>
    <row r="132" spans="1:15" x14ac:dyDescent="0.25">
      <c r="A132">
        <v>9000089</v>
      </c>
      <c r="B132">
        <v>1234584</v>
      </c>
      <c r="C132" s="51">
        <v>44790.302928240744</v>
      </c>
      <c r="D132" s="41" t="s">
        <v>38</v>
      </c>
      <c r="E132" s="41" t="s">
        <v>44</v>
      </c>
      <c r="F132" s="41" t="s">
        <v>52</v>
      </c>
      <c r="G132" s="41" t="s">
        <v>64</v>
      </c>
      <c r="H132" s="41" t="s">
        <v>83</v>
      </c>
      <c r="I132">
        <v>2</v>
      </c>
      <c r="J132" s="41" t="s">
        <v>26</v>
      </c>
      <c r="K132">
        <v>6</v>
      </c>
      <c r="L132" s="41" t="s">
        <v>148</v>
      </c>
      <c r="M132" s="41">
        <f t="shared" si="4"/>
        <v>2</v>
      </c>
      <c r="N132" s="41" t="str">
        <f>IF(Merged[[#This Row],[Contact Count]]=1, "1 Contact", IF(Merged[[#This Row],[Contact Count]]=2, "2 Contacts", "More than 2 Contacts"))</f>
        <v>2 Contacts</v>
      </c>
      <c r="O132" s="41" t="str">
        <f>IF(Merged[[#This Row],[Overall Experience?]]&lt;=3, "Low", "High")</f>
        <v>Low</v>
      </c>
    </row>
    <row r="133" spans="1:15" x14ac:dyDescent="0.25">
      <c r="A133">
        <v>9000089</v>
      </c>
      <c r="B133">
        <v>1234560</v>
      </c>
      <c r="C133" s="51">
        <v>44788.301435185182</v>
      </c>
      <c r="D133" s="41" t="s">
        <v>40</v>
      </c>
      <c r="E133" s="41" t="s">
        <v>44</v>
      </c>
      <c r="F133" s="41" t="s">
        <v>52</v>
      </c>
      <c r="G133" s="41" t="s">
        <v>64</v>
      </c>
      <c r="H133" s="41" t="s">
        <v>83</v>
      </c>
      <c r="I133">
        <v>4</v>
      </c>
      <c r="J133" s="41" t="s">
        <v>26</v>
      </c>
      <c r="K133">
        <v>9</v>
      </c>
      <c r="L133" s="41" t="s">
        <v>150</v>
      </c>
      <c r="M133" s="41">
        <f t="shared" si="4"/>
        <v>2</v>
      </c>
      <c r="N133" s="41" t="str">
        <f>IF(Merged[[#This Row],[Contact Count]]=1, "1 Contact", IF(Merged[[#This Row],[Contact Count]]=2, "2 Contacts", "More than 2 Contacts"))</f>
        <v>2 Contacts</v>
      </c>
      <c r="O133" s="41" t="str">
        <f>IF(Merged[[#This Row],[Overall Experience?]]&lt;=3, "Low", "High")</f>
        <v>High</v>
      </c>
    </row>
    <row r="134" spans="1:15" x14ac:dyDescent="0.25">
      <c r="A134">
        <v>9000090</v>
      </c>
      <c r="B134">
        <v>1234528</v>
      </c>
      <c r="C134" s="51">
        <v>44789.507407407407</v>
      </c>
      <c r="D134" s="41" t="s">
        <v>40</v>
      </c>
      <c r="E134" s="41" t="s">
        <v>44</v>
      </c>
      <c r="F134" s="41" t="s">
        <v>52</v>
      </c>
      <c r="G134" s="41" t="s">
        <v>64</v>
      </c>
      <c r="H134" s="41" t="s">
        <v>85</v>
      </c>
      <c r="I134">
        <v>3</v>
      </c>
      <c r="J134" s="41" t="s">
        <v>22</v>
      </c>
      <c r="K134">
        <v>8</v>
      </c>
      <c r="L134" s="41"/>
      <c r="M134" s="41">
        <f t="shared" si="4"/>
        <v>2</v>
      </c>
      <c r="N134" s="41" t="str">
        <f>IF(Merged[[#This Row],[Contact Count]]=1, "1 Contact", IF(Merged[[#This Row],[Contact Count]]=2, "2 Contacts", "More than 2 Contacts"))</f>
        <v>2 Contacts</v>
      </c>
      <c r="O134" s="41" t="str">
        <f>IF(Merged[[#This Row],[Overall Experience?]]&lt;=3, "Low", "High")</f>
        <v>Low</v>
      </c>
    </row>
    <row r="135" spans="1:15" x14ac:dyDescent="0.25">
      <c r="A135">
        <v>9000090</v>
      </c>
      <c r="B135">
        <v>1234614</v>
      </c>
      <c r="C135" s="51">
        <v>44786.584236111114</v>
      </c>
      <c r="D135" s="41" t="s">
        <v>40</v>
      </c>
      <c r="E135" s="41" t="s">
        <v>44</v>
      </c>
      <c r="F135" s="41" t="s">
        <v>52</v>
      </c>
      <c r="G135" s="41" t="s">
        <v>64</v>
      </c>
      <c r="H135" s="41" t="s">
        <v>98</v>
      </c>
      <c r="I135">
        <v>1</v>
      </c>
      <c r="J135" s="41" t="s">
        <v>26</v>
      </c>
      <c r="K135">
        <v>7</v>
      </c>
      <c r="L135" s="41" t="s">
        <v>145</v>
      </c>
      <c r="M135" s="41">
        <f t="shared" si="4"/>
        <v>2</v>
      </c>
      <c r="N135" s="41" t="str">
        <f>IF(Merged[[#This Row],[Contact Count]]=1, "1 Contact", IF(Merged[[#This Row],[Contact Count]]=2, "2 Contacts", "More than 2 Contacts"))</f>
        <v>2 Contacts</v>
      </c>
      <c r="O135" s="41" t="str">
        <f>IF(Merged[[#This Row],[Overall Experience?]]&lt;=3, "Low", "High")</f>
        <v>Low</v>
      </c>
    </row>
    <row r="136" spans="1:15" x14ac:dyDescent="0.25">
      <c r="A136">
        <v>9000091</v>
      </c>
      <c r="B136">
        <v>1234524</v>
      </c>
      <c r="C136" s="51">
        <v>44786.388831018521</v>
      </c>
      <c r="D136" s="41" t="s">
        <v>40</v>
      </c>
      <c r="E136" s="41" t="s">
        <v>44</v>
      </c>
      <c r="F136" s="41" t="s">
        <v>52</v>
      </c>
      <c r="G136" s="41" t="s">
        <v>64</v>
      </c>
      <c r="H136" s="41" t="s">
        <v>98</v>
      </c>
      <c r="I136">
        <v>1</v>
      </c>
      <c r="J136" s="41" t="s">
        <v>26</v>
      </c>
      <c r="K136">
        <v>2</v>
      </c>
      <c r="L136" s="41" t="s">
        <v>115</v>
      </c>
      <c r="M136" s="41">
        <f t="shared" si="4"/>
        <v>2</v>
      </c>
      <c r="N136" s="41" t="str">
        <f>IF(Merged[[#This Row],[Contact Count]]=1, "1 Contact", IF(Merged[[#This Row],[Contact Count]]=2, "2 Contacts", "More than 2 Contacts"))</f>
        <v>2 Contacts</v>
      </c>
      <c r="O136" s="41" t="str">
        <f>IF(Merged[[#This Row],[Overall Experience?]]&lt;=3, "Low", "High")</f>
        <v>Low</v>
      </c>
    </row>
    <row r="137" spans="1:15" x14ac:dyDescent="0.25">
      <c r="A137">
        <v>9000091</v>
      </c>
      <c r="B137">
        <v>1234554</v>
      </c>
      <c r="C137" s="51">
        <v>44787.604791666665</v>
      </c>
      <c r="D137" s="41" t="s">
        <v>40</v>
      </c>
      <c r="E137" s="41" t="s">
        <v>44</v>
      </c>
      <c r="F137" s="41" t="s">
        <v>52</v>
      </c>
      <c r="G137" s="41" t="s">
        <v>64</v>
      </c>
      <c r="H137" s="41" t="s">
        <v>85</v>
      </c>
      <c r="I137">
        <v>3</v>
      </c>
      <c r="J137" s="41" t="s">
        <v>24</v>
      </c>
      <c r="K137">
        <v>8</v>
      </c>
      <c r="L137" s="41" t="s">
        <v>168</v>
      </c>
      <c r="M137" s="41">
        <f t="shared" si="4"/>
        <v>2</v>
      </c>
      <c r="N137" s="41" t="str">
        <f>IF(Merged[[#This Row],[Contact Count]]=1, "1 Contact", IF(Merged[[#This Row],[Contact Count]]=2, "2 Contacts", "More than 2 Contacts"))</f>
        <v>2 Contacts</v>
      </c>
      <c r="O137" s="41" t="str">
        <f>IF(Merged[[#This Row],[Overall Experience?]]&lt;=3, "Low", "High")</f>
        <v>Low</v>
      </c>
    </row>
    <row r="138" spans="1:15" x14ac:dyDescent="0.25">
      <c r="A138">
        <v>9000092</v>
      </c>
      <c r="B138">
        <v>1234567</v>
      </c>
      <c r="C138" s="51">
        <v>44786.723634259259</v>
      </c>
      <c r="D138" s="41" t="s">
        <v>38</v>
      </c>
      <c r="E138" s="41" t="s">
        <v>44</v>
      </c>
      <c r="F138" s="41" t="s">
        <v>52</v>
      </c>
      <c r="G138" s="41" t="s">
        <v>64</v>
      </c>
      <c r="H138" s="41" t="s">
        <v>98</v>
      </c>
      <c r="I138">
        <v>1</v>
      </c>
      <c r="J138" s="41" t="s">
        <v>26</v>
      </c>
      <c r="K138">
        <v>7</v>
      </c>
      <c r="L138" s="41" t="s">
        <v>162</v>
      </c>
      <c r="M138" s="41">
        <f t="shared" si="4"/>
        <v>2</v>
      </c>
      <c r="N138" s="41" t="str">
        <f>IF(Merged[[#This Row],[Contact Count]]=1, "1 Contact", IF(Merged[[#This Row],[Contact Count]]=2, "2 Contacts", "More than 2 Contacts"))</f>
        <v>2 Contacts</v>
      </c>
      <c r="O138" s="41" t="str">
        <f>IF(Merged[[#This Row],[Overall Experience?]]&lt;=3, "Low", "High")</f>
        <v>Low</v>
      </c>
    </row>
    <row r="139" spans="1:15" x14ac:dyDescent="0.25">
      <c r="A139">
        <v>9000092</v>
      </c>
      <c r="B139">
        <v>1234518</v>
      </c>
      <c r="C139" s="51">
        <v>44790.649282407408</v>
      </c>
      <c r="D139" s="41" t="s">
        <v>40</v>
      </c>
      <c r="E139" s="41" t="s">
        <v>44</v>
      </c>
      <c r="F139" s="41" t="s">
        <v>52</v>
      </c>
      <c r="G139" s="41" t="s">
        <v>64</v>
      </c>
      <c r="H139" s="41" t="s">
        <v>85</v>
      </c>
      <c r="I139">
        <v>3</v>
      </c>
      <c r="J139" s="41" t="s">
        <v>22</v>
      </c>
      <c r="K139">
        <v>9</v>
      </c>
      <c r="L139" s="41" t="s">
        <v>167</v>
      </c>
      <c r="M139" s="41">
        <f t="shared" si="4"/>
        <v>2</v>
      </c>
      <c r="N139" s="41" t="str">
        <f>IF(Merged[[#This Row],[Contact Count]]=1, "1 Contact", IF(Merged[[#This Row],[Contact Count]]=2, "2 Contacts", "More than 2 Contacts"))</f>
        <v>2 Contacts</v>
      </c>
      <c r="O139" s="41" t="str">
        <f>IF(Merged[[#This Row],[Overall Experience?]]&lt;=3, "Low", "High")</f>
        <v>Low</v>
      </c>
    </row>
    <row r="140" spans="1:15" x14ac:dyDescent="0.25">
      <c r="A140">
        <v>9000093</v>
      </c>
      <c r="B140">
        <v>1234581</v>
      </c>
      <c r="C140" s="51">
        <v>44789.725405092591</v>
      </c>
      <c r="D140" s="41" t="s">
        <v>40</v>
      </c>
      <c r="E140" s="41" t="s">
        <v>44</v>
      </c>
      <c r="F140" s="41" t="s">
        <v>52</v>
      </c>
      <c r="G140" s="41" t="s">
        <v>64</v>
      </c>
      <c r="H140" s="41" t="s">
        <v>85</v>
      </c>
      <c r="I140">
        <v>3</v>
      </c>
      <c r="J140" s="41" t="s">
        <v>22</v>
      </c>
      <c r="K140">
        <v>8</v>
      </c>
      <c r="L140" s="41"/>
      <c r="M140" s="41">
        <f t="shared" si="4"/>
        <v>2</v>
      </c>
      <c r="N140" s="41" t="str">
        <f>IF(Merged[[#This Row],[Contact Count]]=1, "1 Contact", IF(Merged[[#This Row],[Contact Count]]=2, "2 Contacts", "More than 2 Contacts"))</f>
        <v>2 Contacts</v>
      </c>
      <c r="O140" s="41" t="str">
        <f>IF(Merged[[#This Row],[Overall Experience?]]&lt;=3, "Low", "High")</f>
        <v>Low</v>
      </c>
    </row>
    <row r="141" spans="1:15" x14ac:dyDescent="0.25">
      <c r="A141">
        <v>9000093</v>
      </c>
      <c r="B141">
        <v>1234508</v>
      </c>
      <c r="C141" s="51">
        <v>44787.544016203705</v>
      </c>
      <c r="D141" s="41" t="s">
        <v>38</v>
      </c>
      <c r="E141" s="41" t="s">
        <v>44</v>
      </c>
      <c r="F141" s="41" t="s">
        <v>52</v>
      </c>
      <c r="G141" s="41" t="s">
        <v>64</v>
      </c>
      <c r="H141" s="41" t="s">
        <v>98</v>
      </c>
      <c r="I141">
        <v>1</v>
      </c>
      <c r="J141" s="41" t="s">
        <v>26</v>
      </c>
      <c r="K141">
        <v>7</v>
      </c>
      <c r="L141" s="41" t="s">
        <v>156</v>
      </c>
      <c r="M141" s="41">
        <f t="shared" si="4"/>
        <v>2</v>
      </c>
      <c r="N141" s="41" t="str">
        <f>IF(Merged[[#This Row],[Contact Count]]=1, "1 Contact", IF(Merged[[#This Row],[Contact Count]]=2, "2 Contacts", "More than 2 Contacts"))</f>
        <v>2 Contacts</v>
      </c>
      <c r="O141" s="41" t="str">
        <f>IF(Merged[[#This Row],[Overall Experience?]]&lt;=3, "Low", "High")</f>
        <v>Low</v>
      </c>
    </row>
    <row r="142" spans="1:15" x14ac:dyDescent="0.25">
      <c r="A142">
        <v>9000094</v>
      </c>
      <c r="B142">
        <v>1234559</v>
      </c>
      <c r="C142" s="51">
        <v>44787.301435185182</v>
      </c>
      <c r="D142" s="41" t="s">
        <v>38</v>
      </c>
      <c r="E142" s="41" t="s">
        <v>44</v>
      </c>
      <c r="F142" s="41" t="s">
        <v>52</v>
      </c>
      <c r="G142" s="41" t="s">
        <v>64</v>
      </c>
      <c r="H142" s="41" t="s">
        <v>98</v>
      </c>
      <c r="I142">
        <v>1</v>
      </c>
      <c r="J142" s="41" t="s">
        <v>26</v>
      </c>
      <c r="K142">
        <v>5</v>
      </c>
      <c r="L142" s="41" t="s">
        <v>143</v>
      </c>
      <c r="M142" s="41">
        <f t="shared" si="4"/>
        <v>2</v>
      </c>
      <c r="N142" s="41" t="str">
        <f>IF(Merged[[#This Row],[Contact Count]]=1, "1 Contact", IF(Merged[[#This Row],[Contact Count]]=2, "2 Contacts", "More than 2 Contacts"))</f>
        <v>2 Contacts</v>
      </c>
      <c r="O142" s="41" t="str">
        <f>IF(Merged[[#This Row],[Overall Experience?]]&lt;=3, "Low", "High")</f>
        <v>Low</v>
      </c>
    </row>
    <row r="143" spans="1:15" x14ac:dyDescent="0.25">
      <c r="A143">
        <v>9000094</v>
      </c>
      <c r="B143">
        <v>1234568</v>
      </c>
      <c r="C143" s="51">
        <v>44788.548761574071</v>
      </c>
      <c r="D143" s="41" t="s">
        <v>40</v>
      </c>
      <c r="E143" s="41" t="s">
        <v>44</v>
      </c>
      <c r="F143" s="41" t="s">
        <v>52</v>
      </c>
      <c r="G143" s="41" t="s">
        <v>64</v>
      </c>
      <c r="H143" s="41" t="s">
        <v>85</v>
      </c>
      <c r="I143">
        <v>3</v>
      </c>
      <c r="J143" s="41" t="s">
        <v>22</v>
      </c>
      <c r="K143">
        <v>9</v>
      </c>
      <c r="L143" s="41"/>
      <c r="M143" s="41">
        <f t="shared" si="4"/>
        <v>2</v>
      </c>
      <c r="N143" s="41" t="str">
        <f>IF(Merged[[#This Row],[Contact Count]]=1, "1 Contact", IF(Merged[[#This Row],[Contact Count]]=2, "2 Contacts", "More than 2 Contacts"))</f>
        <v>2 Contacts</v>
      </c>
      <c r="O143" s="41" t="str">
        <f>IF(Merged[[#This Row],[Overall Experience?]]&lt;=3, "Low", "High")</f>
        <v>Low</v>
      </c>
    </row>
    <row r="144" spans="1:15" x14ac:dyDescent="0.25">
      <c r="A144">
        <v>9000095</v>
      </c>
      <c r="B144">
        <v>1234553</v>
      </c>
      <c r="C144" s="51">
        <v>44787.320081018515</v>
      </c>
      <c r="D144" s="41" t="s">
        <v>38</v>
      </c>
      <c r="E144" s="41" t="s">
        <v>44</v>
      </c>
      <c r="F144" s="41" t="s">
        <v>58</v>
      </c>
      <c r="G144" s="41" t="s">
        <v>68</v>
      </c>
      <c r="H144" s="41" t="s">
        <v>94</v>
      </c>
      <c r="I144">
        <v>5</v>
      </c>
      <c r="J144" s="41" t="s">
        <v>22</v>
      </c>
      <c r="K144">
        <v>8</v>
      </c>
      <c r="L144" s="41"/>
      <c r="M144" s="41">
        <f t="shared" si="4"/>
        <v>1</v>
      </c>
      <c r="N144" s="41" t="str">
        <f>IF(Merged[[#This Row],[Contact Count]]=1, "1 Contact", IF(Merged[[#This Row],[Contact Count]]=2, "2 Contacts", "More than 2 Contacts"))</f>
        <v>1 Contact</v>
      </c>
      <c r="O144" s="41" t="str">
        <f>IF(Merged[[#This Row],[Overall Experience?]]&lt;=3, "Low", "High")</f>
        <v>High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E9D6-DEC3-4E1C-9321-C150003869E0}">
  <dimension ref="A3:B11"/>
  <sheetViews>
    <sheetView zoomScaleNormal="100" workbookViewId="0">
      <selection activeCell="A6" sqref="A6:B10"/>
    </sheetView>
  </sheetViews>
  <sheetFormatPr defaultRowHeight="15" x14ac:dyDescent="0.25"/>
  <cols>
    <col min="1" max="1" width="19" bestFit="1" customWidth="1"/>
    <col min="2" max="2" width="21.42578125" bestFit="1" customWidth="1"/>
    <col min="3" max="3" width="4.5703125" bestFit="1" customWidth="1"/>
    <col min="4" max="4" width="11.28515625" bestFit="1" customWidth="1"/>
    <col min="5" max="5" width="22.85546875" bestFit="1" customWidth="1"/>
    <col min="6" max="6" width="26.85546875" bestFit="1" customWidth="1"/>
    <col min="7" max="7" width="27.85546875" bestFit="1" customWidth="1"/>
  </cols>
  <sheetData>
    <row r="3" spans="1:2" x14ac:dyDescent="0.25">
      <c r="A3" s="43" t="s">
        <v>16</v>
      </c>
      <c r="B3" t="s">
        <v>256</v>
      </c>
    </row>
    <row r="5" spans="1:2" x14ac:dyDescent="0.25">
      <c r="A5" s="43" t="s">
        <v>207</v>
      </c>
      <c r="B5" t="s">
        <v>209</v>
      </c>
    </row>
    <row r="6" spans="1:2" x14ac:dyDescent="0.25">
      <c r="A6" s="44" t="s">
        <v>56</v>
      </c>
      <c r="B6" s="41">
        <v>24</v>
      </c>
    </row>
    <row r="7" spans="1:2" x14ac:dyDescent="0.25">
      <c r="A7" s="44" t="s">
        <v>58</v>
      </c>
      <c r="B7" s="41">
        <v>8</v>
      </c>
    </row>
    <row r="8" spans="1:2" x14ac:dyDescent="0.25">
      <c r="A8" s="44" t="s">
        <v>50</v>
      </c>
      <c r="B8" s="41">
        <v>14</v>
      </c>
    </row>
    <row r="9" spans="1:2" x14ac:dyDescent="0.25">
      <c r="A9" s="44" t="s">
        <v>52</v>
      </c>
      <c r="B9" s="41">
        <v>45</v>
      </c>
    </row>
    <row r="10" spans="1:2" x14ac:dyDescent="0.25">
      <c r="A10" s="44" t="s">
        <v>54</v>
      </c>
      <c r="B10" s="41">
        <v>7</v>
      </c>
    </row>
    <row r="11" spans="1:2" x14ac:dyDescent="0.25">
      <c r="A11" s="44" t="s">
        <v>208</v>
      </c>
      <c r="B11" s="41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289540CBC4046996DCCBD0A952DB3" ma:contentTypeVersion="9" ma:contentTypeDescription="Create a new document." ma:contentTypeScope="" ma:versionID="68b3188f9c92335b21890ab6e6b2c21d">
  <xsd:schema xmlns:xsd="http://www.w3.org/2001/XMLSchema" xmlns:xs="http://www.w3.org/2001/XMLSchema" xmlns:p="http://schemas.microsoft.com/office/2006/metadata/properties" xmlns:ns2="32129efb-ecd8-4751-894f-d5c53587b0b8" xmlns:ns3="3e399b95-8fa4-4ae1-b40a-76ea292e5cde" targetNamespace="http://schemas.microsoft.com/office/2006/metadata/properties" ma:root="true" ma:fieldsID="6a724105bebb186aaeab76611096faa9" ns2:_="" ns3:_="">
    <xsd:import namespace="32129efb-ecd8-4751-894f-d5c53587b0b8"/>
    <xsd:import namespace="3e399b95-8fa4-4ae1-b40a-76ea292e5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29efb-ecd8-4751-894f-d5c53587b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99b95-8fa4-4ae1-b40a-76ea292e5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3 1 4 d d e d 4 - 6 f 3 2 - 4 8 3 0 - a 1 b 2 - 6 0 9 f a b d f 5 f a c "   x m l n s = " h t t p : / / s c h e m a s . m i c r o s o f t . c o m / D a t a M a s h u p " > A A A A A H 0 H A A B Q S w M E F A A C A A g A 8 J z 3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w n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J z 3 W j e 5 I 0 9 4 B A A A Q h o A A B M A H A B G b 3 J t d W x h c y 9 T Z W N 0 a W 9 u M S 5 t I K I Y A C i g F A A A A A A A A A A A A A A A A A A A A A A A A A A A A O 1 Y X W / b N h R 9 D 5 D / Q L g v N q C 5 k 5 x 2 n 1 l h u C 2 W f S S d l W 4 D k m C Q J T Y W K p E B S b k 2 j P z 3 X U q q R Z m 8 3 J L m I R v q l 8 T 3 U O Q 5 h 5 d X l 5 Y 0 V T l n J G 7 + h t 8 d H h w e y G U i a E a e D K Z p y i u m y A l T V C T 1 C D k g x 6 S g 6 v C A w C f m l U g p R F 6 t U 1 q M / + D i / Y L z 9 8 P X e U H H M w 6 P M S W H g 1 f f X m r o E i I p R E S + v p w l k p J Y V d n m c n b 6 J + m + k p e J S s j H m c b r Q q 4 H o 4 C w q i g C o k R F R 0 G z t p v e X / G S U q V J N t y 2 F y e K l s d u K c H P O c u O B 8 0 j V 7 c X e u m r 3 f R v B C + 5 A i N + p E l G R a 3 8 P F m A s h Z p 4 0 M v k 4 B c t M O n R R G n S Z E I e a x 1 X H V C Z s u E X c N C 5 5 s b 2 q 1 y L h I m 3 3 F R z n h R l U y D e i 2 L V r D d 7 g i c V u W C C l g U m D w / G u t n b g O y H R j E y M l L G 9 d 7 B b A 2 n 5 J h W T 7 N s q c b + I x g q I J B J A N A 5 W U z e p q t c s k F m f O C f h y g 6 F r 1 p t K i G C 0 s P K b F u y 9 i K l Y 5 Z E 4 7 i L y V N H u B T j W n i e T M A 0 t w S G v r D b k d H R 7 k z O l x P 8 1 n l V S 8 p I L E l V j R j Z 6 v K t R j y n S E I Z b s m K A H y 3 c / n / 9 j y p + t Y L K i g O 2 / o S K n s L s v H E t K W d E m H V e u f D 5 9 E 5 M 4 5 Y L a j / 5 O x S K B 1 e R 9 U v h X K n T c l a 6 N r 6 d U g n 0 / 8 Z w h x W r g c A x 4 4 W f D P d 4 z X C + u 0 2 / 8 G v L 7 r I I n u 2 Q A U x O W g Q L P S W y E N C P r / 5 s U G T Z K v U s 7 c s X O D m 8 + I N v v 2 P D e H h u 7 e m v T G I c 2 k S a G U m n g T y f T W T + n J V 9 p 5 2 s 3 D a c b o A 0 P / 8 U e B Q + j r 5 / y + / T 6 h f s X / o H M Q R K 7 R o r 1 5 + z / n P 3 / s e z f c Y P O A p 6 F J e f 8 g 8 E M 2 i f o 1 X V s a P M P C E 3 S J R l e P H H a d E W + / 4 E c E V B C f C O e j T o W M R f K 5 g D B 4 T 5 D / U 4 2 3 2 J n A l 7 V 4 6 m E P i i D E 7 r 3 L j P n 7 R / q 3 R y 6 N c o e U x f W M Z u y p N j I X B K s A 3 M M / Y f u 6 0 4 N E c 5 E 7 0 I z N n T 0 y z o e I f E J E j 9 C 4 s + Q + H M k / h U S / x q J f 4 P E w y 8 x A F M c Y p J D T H O I i Q 4 x 1 S E m O 8 R 0 h 5 j w E F M e Y c o j d K 8 x 5 R G m P M K U R 5 j y C F M e Y c o j T H m E K Z 9 g y i e Y 8 g m a 5 p j y C a Z 8 0 l d u l O i 7 3 J j M 4 3 3 X C 1 J 4 v x u S + 0 7 R u 2 0 Q 2 7 8 O s y 3 s M N v F D r O N 7 D A 7 i z r M T q Q O s 3 O p w + x 0 6 j A 7 o w z t d l Y Z o M 8 Z R 0 U x Q J 8 3 j s p i g D 5 3 H B X G A H 3 + O C q N A f o c c l Q c A / T m j s 8 h R / U x Q J 9 D j i p k g D 6 H H N X I A H 0 O O a q S c Q 5 8 D j m q k w F 6 j 5 f P o b 1 K d Z 9 + t l 9 d A r N W G N O 9 Z T f 5 q i 4 r 1 o Q t d K a W V H T T 2 v 3 o V t + L p g p 6 s A X c e u p G P C k q O j A 5 s 6 R 0 c 9 Z A N 7 n N p i 5 y 9 X R m g 9 / 2 j R 5 f Q t y Y f T a 6 r 9 + x 9 9 5 N w 7 0 + d t c d P 9 a G N l b 8 p m b U t I 5 W D 7 v D H 6 5 z 3 V s S a 1 a N n W t / 2 v q t 0 l c U I z l 6 d / q 9 l 2 s 3 a X 2 J 3 / e / f 5 j a Z H E k k H F r n + f X S z V l K n f c 2 h 3 b i 9 3 W L T n O V Z 3 s r O D Y G v Q p 1 1 q L h e G h / w e Z v w F Q S w E C L Q A U A A I A C A D w n P d a R Q T y I K M A A A D 2 A A A A E g A A A A A A A A A A A A A A A A A A A A A A Q 2 9 u Z m l n L 1 B h Y 2 t h Z 2 U u e G 1 s U E s B A i 0 A F A A C A A g A 8 J z 3 W g / K 6 a u k A A A A 6 Q A A A B M A A A A A A A A A A A A A A A A A 7 w A A A F t D b 2 5 0 Z W 5 0 X 1 R 5 c G V z X S 5 4 b W x Q S w E C L Q A U A A I A C A D w n P d a N 7 k j T 3 g E A A B C G g A A E w A A A A A A A A A A A A A A A A D g A Q A A R m 9 y b X V s Y X M v U 2 V j d G l v b j E u b V B L B Q Y A A A A A A w A D A M I A A A C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U Q A A A A A A A F V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2 N v d W 5 0 J T I w S W 5 0 Z X J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5 Z T h l M j Y t Z T B l M y 0 0 Y T U y L T k 3 Z D A t M G F m Z m Y w O T M 2 M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I E l u d G V y Y W N 0 a W 9 u c y 9 D a G F u Z 2 V k I F R 5 c G U u e 0 F j Y 2 9 1 b n Q g T n V t Y m V y L D B 9 J n F 1 b 3 Q 7 L C Z x d W 9 0 O 1 N l Y 3 R p b 2 4 x L 0 F j Y 2 9 1 b n Q g S W 5 0 Z X J h Y 3 R p b 2 5 z L 0 N o Y W 5 n Z W Q g V H l w Z S 5 7 S W 5 0 Z X J h Y 3 R p b 2 4 g S U Q s M X 0 m c X V v d D s s J n F 1 b 3 Q 7 U 2 V j d G l v b j E v Q W N j b 3 V u d C B J b n R l c m F j d G l v b n M v Q 2 h h b m d l Z C B U e X B l L n t D b 2 5 0 Y W N 0 I E R h d G U g K G 1 t L 2 R k L 3 l 5 e X k p L D J 9 J n F 1 b 3 Q 7 L C Z x d W 9 0 O 1 N l Y 3 R p b 2 4 x L 0 F j Y 2 9 1 b n Q g S W 5 0 Z X J h Y 3 R p b 2 5 z L 0 N o Y W 5 n Z W Q g V H l w Z S 5 7 Q W R 2 a X N v c i B S b 2 x l L D N 9 J n F 1 b 3 Q 7 L C Z x d W 9 0 O 1 N l Y 3 R p b 2 4 x L 0 F j Y 2 9 1 b n Q g S W 5 0 Z X J h Y 3 R p b 2 5 z L 0 N o Y W 5 n Z W Q g V H l w Z S 5 7 Q 2 9 u d G F j d C B D a G F u b m V s L D R 9 J n F 1 b 3 Q 7 L C Z x d W 9 0 O 1 N l Y 3 R p b 2 4 x L 0 F j Y 2 9 1 b n Q g S W 5 0 Z X J h Y 3 R p b 2 5 z L 0 N o Y W 5 n Z W Q g V H l w Z S 5 7 U 2 V s Z i 1 T Z X J 2 a W N l I E N o Y W 5 u Z W w g V X N l Z D 8 s N X 0 m c X V v d D s s J n F 1 b 3 Q 7 U 2 V j d G l v b j E v Q W N j b 3 V u d C B J b n R l c m F j d G l v b n M v Q 2 h h b m d l Z C B U e X B l L n t D b 2 5 0 Y W N 0 I F J l Y X N v b i w 2 f S Z x d W 9 0 O y w m c X V v d D t T Z W N 0 a W 9 u M S 9 B Y 2 N v d W 5 0 I E l u d G V y Y W N 0 a W 9 u c y 9 D a G F u Z 2 V k I F R 5 c G U u e 0 N v b n R h Y 3 Q g U m V z b 2 x 1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N v d W 5 0 I E l u d G V y Y W N 0 a W 9 u c y 9 D a G F u Z 2 V k I F R 5 c G U u e 0 F j Y 2 9 1 b n Q g T n V t Y m V y L D B 9 J n F 1 b 3 Q 7 L C Z x d W 9 0 O 1 N l Y 3 R p b 2 4 x L 0 F j Y 2 9 1 b n Q g S W 5 0 Z X J h Y 3 R p b 2 5 z L 0 N o Y W 5 n Z W Q g V H l w Z S 5 7 S W 5 0 Z X J h Y 3 R p b 2 4 g S U Q s M X 0 m c X V v d D s s J n F 1 b 3 Q 7 U 2 V j d G l v b j E v Q W N j b 3 V u d C B J b n R l c m F j d G l v b n M v Q 2 h h b m d l Z C B U e X B l L n t D b 2 5 0 Y W N 0 I E R h d G U g K G 1 t L 2 R k L 3 l 5 e X k p L D J 9 J n F 1 b 3 Q 7 L C Z x d W 9 0 O 1 N l Y 3 R p b 2 4 x L 0 F j Y 2 9 1 b n Q g S W 5 0 Z X J h Y 3 R p b 2 5 z L 0 N o Y W 5 n Z W Q g V H l w Z S 5 7 Q W R 2 a X N v c i B S b 2 x l L D N 9 J n F 1 b 3 Q 7 L C Z x d W 9 0 O 1 N l Y 3 R p b 2 4 x L 0 F j Y 2 9 1 b n Q g S W 5 0 Z X J h Y 3 R p b 2 5 z L 0 N o Y W 5 n Z W Q g V H l w Z S 5 7 Q 2 9 u d G F j d C B D a G F u b m V s L D R 9 J n F 1 b 3 Q 7 L C Z x d W 9 0 O 1 N l Y 3 R p b 2 4 x L 0 F j Y 2 9 1 b n Q g S W 5 0 Z X J h Y 3 R p b 2 5 z L 0 N o Y W 5 n Z W Q g V H l w Z S 5 7 U 2 V s Z i 1 T Z X J 2 a W N l I E N o Y W 5 u Z W w g V X N l Z D 8 s N X 0 m c X V v d D s s J n F 1 b 3 Q 7 U 2 V j d G l v b j E v Q W N j b 3 V u d C B J b n R l c m F j d G l v b n M v Q 2 h h b m d l Z C B U e X B l L n t D b 2 5 0 Y W N 0 I F J l Y X N v b i w 2 f S Z x d W 9 0 O y w m c X V v d D t T Z W N 0 a W 9 u M S 9 B Y 2 N v d W 5 0 I E l u d G V y Y W N 0 a W 9 u c y 9 D a G F u Z 2 V k I F R 5 c G U u e 0 N v b n R h Y 3 Q g U m V z b 2 x 1 d G l v b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N j b 3 V u d C B O d W 1 i Z X I m c X V v d D s s J n F 1 b 3 Q 7 S W 5 0 Z X J h Y 3 R p b 2 4 g S U Q m c X V v d D s s J n F 1 b 3 Q 7 Q 2 9 u d G F j d C B E Y X R l I C h t b S 9 k Z C 9 5 e X l 5 K S Z x d W 9 0 O y w m c X V v d D t B Z H Z p c 2 9 y I F J v b G U m c X V v d D s s J n F 1 b 3 Q 7 Q 2 9 u d G F j d C B D a G F u b m V s J n F 1 b 3 Q 7 L C Z x d W 9 0 O 1 N l b G Y t U 2 V y d m l j Z S B D a G F u b m V s I F V z Z W Q / J n F 1 b 3 Q 7 L C Z x d W 9 0 O 0 N v b n R h Y 3 Q g U m V h c 2 9 u J n F 1 b 3 Q 7 L C Z x d W 9 0 O 0 N v b n R h Y 3 Q g U m V z b 2 x 1 d G l v b i Z x d W 9 0 O 1 0 i I C 8 + P E V u d H J 5 I F R 5 c G U 9 I k Z p b G x D b 2 x 1 b W 5 U e X B l c y I g V m F s d W U 9 I n N B d 0 1 I Q m d Z R 0 J n W T 0 i I C 8 + P E V u d H J 5 I F R 5 c G U 9 I k Z p b G x M Y X N 0 V X B k Y X R l Z C I g V m F s d W U 9 I m Q y M D I 1 L T A 3 L T I z V D E 1 O j M x O j I 2 L j A w O T Y 2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Y 2 N v d W 5 0 J T I w S W 5 0 Z X J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l M j B J b n R l c m F j d G l v b n M v Q W N j b 3 V u d C U y M E l u d G V y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l M j B J b n R l c m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l u d G V y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3 V y d m V 5 J T I w U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j M 3 Y T l l L T V k M T c t N D I w Z i 1 i M 2 M 5 L T k 0 Y m V m M m Y 0 Y j M 0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U 3 V y d m V 5 I F J l c 3 V s d H M v Q 2 h h b m d l Z C B U e X B l L n t B Y 2 N v d W 5 0 I E 5 1 b W J l c i w w f S Z x d W 9 0 O y w m c X V v d D t T Z W N 0 a W 9 u M S 9 D d X N 0 b 2 1 l c i B T d X J 2 Z X k g U m V z d W x 0 c y 9 D a G F u Z 2 V k I F R 5 c G U u e 0 l u d G V y Y W N 0 a W 9 u I E l E L D F 9 J n F 1 b 3 Q 7 L C Z x d W 9 0 O 1 N l Y 3 R p b 2 4 x L 0 N 1 c 3 R v b W V y I F N 1 c n Z l e S B S Z X N 1 b H R z L 0 N o Y W 5 n Z W Q g V H l w Z S 5 7 Q 2 9 u d G F j d C B E Y X R l I C h t b S 9 k Z C 9 5 e X l 5 K S w y f S Z x d W 9 0 O y w m c X V v d D t T Z W N 0 a W 9 u M S 9 D d X N 0 b 2 1 l c i B T d X J 2 Z X k g U m V z d W x 0 c y 9 D a G F u Z 2 V k I F R 5 c G U u e 0 9 2 Z X J h b G w g R X h w Z X J p Z W 5 j Z T 8 s M 3 0 m c X V v d D s s J n F 1 b 3 Q 7 U 2 V j d G l v b j E v Q 3 V z d G 9 t Z X I g U 3 V y d m V 5 I F J l c 3 V s d H M v Q 2 h h b m d l Z C B U e X B l L n t J c 3 N 1 Z S B S Z X N v b H Z l Z D 8 s N H 0 m c X V v d D s s J n F 1 b 3 Q 7 U 2 V j d G l v b j E v Q 3 V z d G 9 t Z X I g U 3 V y d m V 5 I F J l c 3 V s d H M v Q 2 h h b m d l Z C B U e X B l L n t O U F M g U 2 N v c m U s N X 0 m c X V v d D s s J n F 1 b 3 Q 7 U 2 V j d G l v b j E v Q 3 V z d G 9 t Z X I g U 3 V y d m V 5 I F J l c 3 V s d H M v Q 2 h h b m d l Z C B U e X B l L n t W Z X J i Y X R p b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z d G 9 t Z X I g U 3 V y d m V 5 I F J l c 3 V s d H M v Q 2 h h b m d l Z C B U e X B l L n t B Y 2 N v d W 5 0 I E 5 1 b W J l c i w w f S Z x d W 9 0 O y w m c X V v d D t T Z W N 0 a W 9 u M S 9 D d X N 0 b 2 1 l c i B T d X J 2 Z X k g U m V z d W x 0 c y 9 D a G F u Z 2 V k I F R 5 c G U u e 0 l u d G V y Y W N 0 a W 9 u I E l E L D F 9 J n F 1 b 3 Q 7 L C Z x d W 9 0 O 1 N l Y 3 R p b 2 4 x L 0 N 1 c 3 R v b W V y I F N 1 c n Z l e S B S Z X N 1 b H R z L 0 N o Y W 5 n Z W Q g V H l w Z S 5 7 Q 2 9 u d G F j d C B E Y X R l I C h t b S 9 k Z C 9 5 e X l 5 K S w y f S Z x d W 9 0 O y w m c X V v d D t T Z W N 0 a W 9 u M S 9 D d X N 0 b 2 1 l c i B T d X J 2 Z X k g U m V z d W x 0 c y 9 D a G F u Z 2 V k I F R 5 c G U u e 0 9 2 Z X J h b G w g R X h w Z X J p Z W 5 j Z T 8 s M 3 0 m c X V v d D s s J n F 1 b 3 Q 7 U 2 V j d G l v b j E v Q 3 V z d G 9 t Z X I g U 3 V y d m V 5 I F J l c 3 V s d H M v Q 2 h h b m d l Z C B U e X B l L n t J c 3 N 1 Z S B S Z X N v b H Z l Z D 8 s N H 0 m c X V v d D s s J n F 1 b 3 Q 7 U 2 V j d G l v b j E v Q 3 V z d G 9 t Z X I g U 3 V y d m V 5 I F J l c 3 V s d H M v Q 2 h h b m d l Z C B U e X B l L n t O U F M g U 2 N v c m U s N X 0 m c X V v d D s s J n F 1 b 3 Q 7 U 2 V j d G l v b j E v Q 3 V z d G 9 t Z X I g U 3 V y d m V 5 I F J l c 3 V s d H M v Q 2 h h b m d l Z C B U e X B l L n t W Z X J i Y X R p b X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j Y 2 9 1 b n Q g T n V t Y m V y J n F 1 b 3 Q 7 L C Z x d W 9 0 O 0 l u d G V y Y W N 0 a W 9 u I E l E J n F 1 b 3 Q 7 L C Z x d W 9 0 O 0 N v b n R h Y 3 Q g R G F 0 Z S A o b W 0 v Z G Q v e X l 5 e S k m c X V v d D s s J n F 1 b 3 Q 7 T 3 Z l c m F s b C B F e H B l c m l l b m N l P y Z x d W 9 0 O y w m c X V v d D t J c 3 N 1 Z S B S Z X N v b H Z l Z D 8 m c X V v d D s s J n F 1 b 3 Q 7 T l B T I F N j b 3 J l J n F 1 b 3 Q 7 L C Z x d W 9 0 O 1 Z l c m J h d G l t c y Z x d W 9 0 O 1 0 i I C 8 + P E V u d H J 5 I F R 5 c G U 9 I k Z p b G x D b 2 x 1 b W 5 U e X B l c y I g V m F s d W U 9 I n N B d 0 1 I Q X d Z R E J n P T 0 i I C 8 + P E V u d H J 5 I F R 5 c G U 9 I k Z p b G x M Y X N 0 V X B k Y X R l Z C I g V m F s d W U 9 I m Q y M D I 1 L T A 3 L T I z V D E 1 O j M x O j I 2 L j A y N z Y 2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F N 1 c n Z l e S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d X J 2 Z X k l M j B S Z X N 1 b H R z L 0 N 1 c 3 R v b W V y J T I w U 3 V y d m V 5 J T I w U m V z d W x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3 V y d m V 5 J T I w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1 c n Z l e S U y M F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c l M j B S Y X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E 4 Y j g 3 Z T Y t M D A z O C 0 0 Y z Z l L W J m Y j U t Y z U 4 N D c z M m Q 4 Y j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3 I F J h d G l u Z 3 M v Q X V 0 b 1 J l b W 9 2 Z W R D b 2 x 1 b W 5 z M S 5 7 Q W N j b 3 V u d C B O d W 1 i Z X I s M H 0 m c X V v d D s s J n F 1 b 3 Q 7 U 2 V j d G l v b j E v T G 9 3 I F J h d G l u Z 3 M v Q X V 0 b 1 J l b W 9 2 Z W R D b 2 x 1 b W 5 z M S 5 7 S W 5 0 Z X J h Y 3 R p b 2 4 g S U Q s M X 0 m c X V v d D s s J n F 1 b 3 Q 7 U 2 V j d G l v b j E v T G 9 3 I F J h d G l u Z 3 M v Q X V 0 b 1 J l b W 9 2 Z W R D b 2 x 1 b W 5 z M S 5 7 Q 2 9 u d G F j d C B E Y X R l I C h t b S 9 k Z C 9 5 e X l 5 K S w y f S Z x d W 9 0 O y w m c X V v d D t T Z W N 0 a W 9 u M S 9 M b 3 c g U m F 0 a W 5 n c y 9 B d X R v U m V t b 3 Z l Z E N v b H V t b n M x L n t B Z H Z p c 2 9 y I F J v b G U s M 3 0 m c X V v d D s s J n F 1 b 3 Q 7 U 2 V j d G l v b j E v T G 9 3 I F J h d G l u Z 3 M v Q X V 0 b 1 J l b W 9 2 Z W R D b 2 x 1 b W 5 z M S 5 7 Q 2 9 u d G F j d C B D a G F u b m V s L D R 9 J n F 1 b 3 Q 7 L C Z x d W 9 0 O 1 N l Y 3 R p b 2 4 x L 0 x v d y B S Y X R p b m d z L 0 F 1 d G 9 S Z W 1 v d m V k Q 2 9 s d W 1 u c z E u e 1 N l b G Y t U 2 V y d m l j Z S B D a G F u b m V s I F V z Z W Q / L D V 9 J n F 1 b 3 Q 7 L C Z x d W 9 0 O 1 N l Y 3 R p b 2 4 x L 0 x v d y B S Y X R p b m d z L 0 F 1 d G 9 S Z W 1 v d m V k Q 2 9 s d W 1 u c z E u e 0 N v b n R h Y 3 Q g U m V h c 2 9 u L D Z 9 J n F 1 b 3 Q 7 L C Z x d W 9 0 O 1 N l Y 3 R p b 2 4 x L 0 x v d y B S Y X R p b m d z L 0 F 1 d G 9 S Z W 1 v d m V k Q 2 9 s d W 1 u c z E u e 0 N v b n R h Y 3 Q g U m V z b 2 x 1 d G l v b i w 3 f S Z x d W 9 0 O y w m c X V v d D t T Z W N 0 a W 9 u M S 9 M b 3 c g U m F 0 a W 5 n c y 9 B d X R v U m V t b 3 Z l Z E N v b H V t b n M x L n t P d m V y Y W x s I E V 4 c G V y a W V u Y 2 U / L D h 9 J n F 1 b 3 Q 7 L C Z x d W 9 0 O 1 N l Y 3 R p b 2 4 x L 0 x v d y B S Y X R p b m d z L 0 F 1 d G 9 S Z W 1 v d m V k Q 2 9 s d W 1 u c z E u e 0 l z c 3 V l I F J l c 2 9 s d m V k P y w 5 f S Z x d W 9 0 O y w m c X V v d D t T Z W N 0 a W 9 u M S 9 M b 3 c g U m F 0 a W 5 n c y 9 B d X R v U m V t b 3 Z l Z E N v b H V t b n M x L n t O U F M g U 2 N v c m U s M T B 9 J n F 1 b 3 Q 7 L C Z x d W 9 0 O 1 N l Y 3 R p b 2 4 x L 0 x v d y B S Y X R p b m d z L 0 F 1 d G 9 S Z W 1 v d m V k Q 2 9 s d W 1 u c z E u e 1 Z l c m J h d G l t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v d y B S Y X R p b m d z L 0 F 1 d G 9 S Z W 1 v d m V k Q 2 9 s d W 1 u c z E u e 0 F j Y 2 9 1 b n Q g T n V t Y m V y L D B 9 J n F 1 b 3 Q 7 L C Z x d W 9 0 O 1 N l Y 3 R p b 2 4 x L 0 x v d y B S Y X R p b m d z L 0 F 1 d G 9 S Z W 1 v d m V k Q 2 9 s d W 1 u c z E u e 0 l u d G V y Y W N 0 a W 9 u I E l E L D F 9 J n F 1 b 3 Q 7 L C Z x d W 9 0 O 1 N l Y 3 R p b 2 4 x L 0 x v d y B S Y X R p b m d z L 0 F 1 d G 9 S Z W 1 v d m V k Q 2 9 s d W 1 u c z E u e 0 N v b n R h Y 3 Q g R G F 0 Z S A o b W 0 v Z G Q v e X l 5 e S k s M n 0 m c X V v d D s s J n F 1 b 3 Q 7 U 2 V j d G l v b j E v T G 9 3 I F J h d G l u Z 3 M v Q X V 0 b 1 J l b W 9 2 Z W R D b 2 x 1 b W 5 z M S 5 7 Q W R 2 a X N v c i B S b 2 x l L D N 9 J n F 1 b 3 Q 7 L C Z x d W 9 0 O 1 N l Y 3 R p b 2 4 x L 0 x v d y B S Y X R p b m d z L 0 F 1 d G 9 S Z W 1 v d m V k Q 2 9 s d W 1 u c z E u e 0 N v b n R h Y 3 Q g Q 2 h h b m 5 l b C w 0 f S Z x d W 9 0 O y w m c X V v d D t T Z W N 0 a W 9 u M S 9 M b 3 c g U m F 0 a W 5 n c y 9 B d X R v U m V t b 3 Z l Z E N v b H V t b n M x L n t T Z W x m L V N l c n Z p Y 2 U g Q 2 h h b m 5 l b C B V c 2 V k P y w 1 f S Z x d W 9 0 O y w m c X V v d D t T Z W N 0 a W 9 u M S 9 M b 3 c g U m F 0 a W 5 n c y 9 B d X R v U m V t b 3 Z l Z E N v b H V t b n M x L n t D b 2 5 0 Y W N 0 I F J l Y X N v b i w 2 f S Z x d W 9 0 O y w m c X V v d D t T Z W N 0 a W 9 u M S 9 M b 3 c g U m F 0 a W 5 n c y 9 B d X R v U m V t b 3 Z l Z E N v b H V t b n M x L n t D b 2 5 0 Y W N 0 I F J l c 2 9 s d X R p b 2 4 s N 3 0 m c X V v d D s s J n F 1 b 3 Q 7 U 2 V j d G l v b j E v T G 9 3 I F J h d G l u Z 3 M v Q X V 0 b 1 J l b W 9 2 Z W R D b 2 x 1 b W 5 z M S 5 7 T 3 Z l c m F s b C B F e H B l c m l l b m N l P y w 4 f S Z x d W 9 0 O y w m c X V v d D t T Z W N 0 a W 9 u M S 9 M b 3 c g U m F 0 a W 5 n c y 9 B d X R v U m V t b 3 Z l Z E N v b H V t b n M x L n t J c 3 N 1 Z S B S Z X N v b H Z l Z D 8 s O X 0 m c X V v d D s s J n F 1 b 3 Q 7 U 2 V j d G l v b j E v T G 9 3 I F J h d G l u Z 3 M v Q X V 0 b 1 J l b W 9 2 Z W R D b 2 x 1 b W 5 z M S 5 7 T l B T I F N j b 3 J l L D E w f S Z x d W 9 0 O y w m c X V v d D t T Z W N 0 a W 9 u M S 9 M b 3 c g U m F 0 a W 5 n c y 9 B d X R v U m V t b 3 Z l Z E N v b H V t b n M x L n t W Z X J i Y X R p b X M s M T F 9 J n F 1 b 3 Q 7 X S w m c X V v d D t S Z W x h d G l v b n N o a X B J b m Z v J n F 1 b 3 Q 7 O l t d f S I g L z 4 8 R W 5 0 c n k g V H l w Z T 0 i R m l s b E N v b H V t b k 5 h b W V z I i B W Y W x 1 Z T 0 i c 1 s m c X V v d D t B Y 2 N v d W 5 0 I E 5 1 b W J l c i Z x d W 9 0 O y w m c X V v d D t J b n R l c m F j d G l v b i B J R C Z x d W 9 0 O y w m c X V v d D t D b 2 5 0 Y W N 0 I E R h d G U g K G 1 t L 2 R k L 3 l 5 e X k p J n F 1 b 3 Q 7 L C Z x d W 9 0 O 0 F k d m l z b 3 I g U m 9 s Z S Z x d W 9 0 O y w m c X V v d D t D b 2 5 0 Y W N 0 I E N o Y W 5 u Z W w m c X V v d D s s J n F 1 b 3 Q 7 U 2 V s Z i 1 T Z X J 2 a W N l I E N o Y W 5 u Z W w g V X N l Z D 8 m c X V v d D s s J n F 1 b 3 Q 7 Q 2 9 u d G F j d C B S Z W F z b 2 4 m c X V v d D s s J n F 1 b 3 Q 7 Q 2 9 u d G F j d C B S Z X N v b H V 0 a W 9 u J n F 1 b 3 Q 7 L C Z x d W 9 0 O 0 9 2 Z X J h b G w g R X h w Z X J p Z W 5 j Z T 8 m c X V v d D s s J n F 1 b 3 Q 7 S X N z d W U g U m V z b 2 x 2 Z W Q / J n F 1 b 3 Q 7 L C Z x d W 9 0 O 0 5 Q U y B T Y 2 9 y Z S Z x d W 9 0 O y w m c X V v d D t W Z X J i Y X R p b X M m c X V v d D t d I i A v P j x F b n R y e S B U e X B l P S J G a W x s Q 2 9 s d W 1 u V H l w Z X M i I F Z h b H V l P S J z Q X d N S E J n W U d C Z 1 l E Q m d N R y I g L z 4 8 R W 5 0 c n k g V H l w Z T 0 i R m l s b E x h c 3 R V c G R h d G V k I i B W Y W x 1 Z T 0 i Z D I w M j U t M D c t M j N U M T U 6 M z I 6 M T g u M T k 4 N j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3 J T I w U m F 0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c l M j B S Y X R p b m d z L 0 V 4 c G F u Z G V k J T I w Q 3 V z d G 9 t Z X I l M j B T d X J 2 Z X k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3 J T I w U m F 0 a W 5 n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d y U y M F J h d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3 J T I w U m F 0 a W 5 n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R l M G N i M G E t Y T d h Z i 0 0 M j J m L W J k O T Q t M j U z M D F m Y m M z N z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9 B d X R v U m V t b 3 Z l Z E N v b H V t b n M x L n t B Y 2 N v d W 5 0 I E 5 1 b W J l c i w w f S Z x d W 9 0 O y w m c X V v d D t T Z W N 0 a W 9 u M S 9 N Z X J n Z W Q v Q X V 0 b 1 J l b W 9 2 Z W R D b 2 x 1 b W 5 z M S 5 7 S W 5 0 Z X J h Y 3 R p b 2 4 g S U Q s M X 0 m c X V v d D s s J n F 1 b 3 Q 7 U 2 V j d G l v b j E v T W V y Z 2 V k L 0 F 1 d G 9 S Z W 1 v d m V k Q 2 9 s d W 1 u c z E u e 0 N v b n R h Y 3 Q g R G F 0 Z S A o b W 0 v Z G Q v e X l 5 e S k s M n 0 m c X V v d D s s J n F 1 b 3 Q 7 U 2 V j d G l v b j E v T W V y Z 2 V k L 0 F 1 d G 9 S Z W 1 v d m V k Q 2 9 s d W 1 u c z E u e 0 F k d m l z b 3 I g U m 9 s Z S w z f S Z x d W 9 0 O y w m c X V v d D t T Z W N 0 a W 9 u M S 9 N Z X J n Z W Q v Q X V 0 b 1 J l b W 9 2 Z W R D b 2 x 1 b W 5 z M S 5 7 Q 2 9 u d G F j d C B D a G F u b m V s L D R 9 J n F 1 b 3 Q 7 L C Z x d W 9 0 O 1 N l Y 3 R p b 2 4 x L 0 1 l c m d l Z C 9 B d X R v U m V t b 3 Z l Z E N v b H V t b n M x L n t T Z W x m L V N l c n Z p Y 2 U g Q 2 h h b m 5 l b C B V c 2 V k P y w 1 f S Z x d W 9 0 O y w m c X V v d D t T Z W N 0 a W 9 u M S 9 N Z X J n Z W Q v Q X V 0 b 1 J l b W 9 2 Z W R D b 2 x 1 b W 5 z M S 5 7 Q 2 9 u d G F j d C B S Z W F z b 2 4 s N n 0 m c X V v d D s s J n F 1 b 3 Q 7 U 2 V j d G l v b j E v T W V y Z 2 V k L 0 F 1 d G 9 S Z W 1 v d m V k Q 2 9 s d W 1 u c z E u e 0 N v b n R h Y 3 Q g U m V z b 2 x 1 d G l v b i w 3 f S Z x d W 9 0 O y w m c X V v d D t T Z W N 0 a W 9 u M S 9 N Z X J n Z W Q v Q X V 0 b 1 J l b W 9 2 Z W R D b 2 x 1 b W 5 z M S 5 7 T 3 Z l c m F s b C B F e H B l c m l l b m N l P y w 4 f S Z x d W 9 0 O y w m c X V v d D t T Z W N 0 a W 9 u M S 9 N Z X J n Z W Q v Q X V 0 b 1 J l b W 9 2 Z W R D b 2 x 1 b W 5 z M S 5 7 S X N z d W U g U m V z b 2 x 2 Z W Q / L D l 9 J n F 1 b 3 Q 7 L C Z x d W 9 0 O 1 N l Y 3 R p b 2 4 x L 0 1 l c m d l Z C 9 B d X R v U m V t b 3 Z l Z E N v b H V t b n M x L n t O U F M g U 2 N v c m U s M T B 9 J n F 1 b 3 Q 7 L C Z x d W 9 0 O 1 N l Y 3 R p b 2 4 x L 0 1 l c m d l Z C 9 B d X R v U m V t b 3 Z l Z E N v b H V t b n M x L n t W Z X J i Y X R p b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J n Z W Q v Q X V 0 b 1 J l b W 9 2 Z W R D b 2 x 1 b W 5 z M S 5 7 Q W N j b 3 V u d C B O d W 1 i Z X I s M H 0 m c X V v d D s s J n F 1 b 3 Q 7 U 2 V j d G l v b j E v T W V y Z 2 V k L 0 F 1 d G 9 S Z W 1 v d m V k Q 2 9 s d W 1 u c z E u e 0 l u d G V y Y W N 0 a W 9 u I E l E L D F 9 J n F 1 b 3 Q 7 L C Z x d W 9 0 O 1 N l Y 3 R p b 2 4 x L 0 1 l c m d l Z C 9 B d X R v U m V t b 3 Z l Z E N v b H V t b n M x L n t D b 2 5 0 Y W N 0 I E R h d G U g K G 1 t L 2 R k L 3 l 5 e X k p L D J 9 J n F 1 b 3 Q 7 L C Z x d W 9 0 O 1 N l Y 3 R p b 2 4 x L 0 1 l c m d l Z C 9 B d X R v U m V t b 3 Z l Z E N v b H V t b n M x L n t B Z H Z p c 2 9 y I F J v b G U s M 3 0 m c X V v d D s s J n F 1 b 3 Q 7 U 2 V j d G l v b j E v T W V y Z 2 V k L 0 F 1 d G 9 S Z W 1 v d m V k Q 2 9 s d W 1 u c z E u e 0 N v b n R h Y 3 Q g Q 2 h h b m 5 l b C w 0 f S Z x d W 9 0 O y w m c X V v d D t T Z W N 0 a W 9 u M S 9 N Z X J n Z W Q v Q X V 0 b 1 J l b W 9 2 Z W R D b 2 x 1 b W 5 z M S 5 7 U 2 V s Z i 1 T Z X J 2 a W N l I E N o Y W 5 u Z W w g V X N l Z D 8 s N X 0 m c X V v d D s s J n F 1 b 3 Q 7 U 2 V j d G l v b j E v T W V y Z 2 V k L 0 F 1 d G 9 S Z W 1 v d m V k Q 2 9 s d W 1 u c z E u e 0 N v b n R h Y 3 Q g U m V h c 2 9 u L D Z 9 J n F 1 b 3 Q 7 L C Z x d W 9 0 O 1 N l Y 3 R p b 2 4 x L 0 1 l c m d l Z C 9 B d X R v U m V t b 3 Z l Z E N v b H V t b n M x L n t D b 2 5 0 Y W N 0 I F J l c 2 9 s d X R p b 2 4 s N 3 0 m c X V v d D s s J n F 1 b 3 Q 7 U 2 V j d G l v b j E v T W V y Z 2 V k L 0 F 1 d G 9 S Z W 1 v d m V k Q 2 9 s d W 1 u c z E u e 0 9 2 Z X J h b G w g R X h w Z X J p Z W 5 j Z T 8 s O H 0 m c X V v d D s s J n F 1 b 3 Q 7 U 2 V j d G l v b j E v T W V y Z 2 V k L 0 F 1 d G 9 S Z W 1 v d m V k Q 2 9 s d W 1 u c z E u e 0 l z c 3 V l I F J l c 2 9 s d m V k P y w 5 f S Z x d W 9 0 O y w m c X V v d D t T Z W N 0 a W 9 u M S 9 N Z X J n Z W Q v Q X V 0 b 1 J l b W 9 2 Z W R D b 2 x 1 b W 5 z M S 5 7 T l B T I F N j b 3 J l L D E w f S Z x d W 9 0 O y w m c X V v d D t T Z W N 0 a W 9 u M S 9 N Z X J n Z W Q v Q X V 0 b 1 J l b W 9 2 Z W R D b 2 x 1 b W 5 z M S 5 7 V m V y Y m F 0 a W 1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N j b 3 V u d C B O d W 1 i Z X I m c X V v d D s s J n F 1 b 3 Q 7 S W 5 0 Z X J h Y 3 R p b 2 4 g S U Q m c X V v d D s s J n F 1 b 3 Q 7 Q 2 9 u d G F j d C B E Y X R l I C h t b S 9 k Z C 9 5 e X l 5 K S Z x d W 9 0 O y w m c X V v d D t B Z H Z p c 2 9 y I F J v b G U m c X V v d D s s J n F 1 b 3 Q 7 Q 2 9 u d G F j d C B D a G F u b m V s J n F 1 b 3 Q 7 L C Z x d W 9 0 O 1 N l b G Y t U 2 V y d m l j Z S B D a G F u b m V s I F V z Z W Q / J n F 1 b 3 Q 7 L C Z x d W 9 0 O 0 N v b n R h Y 3 Q g U m V h c 2 9 u J n F 1 b 3 Q 7 L C Z x d W 9 0 O 0 N v b n R h Y 3 Q g U m V z b 2 x 1 d G l v b i Z x d W 9 0 O y w m c X V v d D t P d m V y Y W x s I E V 4 c G V y a W V u Y 2 U / J n F 1 b 3 Q 7 L C Z x d W 9 0 O 0 l z c 3 V l I F J l c 2 9 s d m V k P y Z x d W 9 0 O y w m c X V v d D t O U F M g U 2 N v c m U m c X V v d D s s J n F 1 b 3 Q 7 V m V y Y m F 0 a W 1 z J n F 1 b 3 Q 7 X S I g L z 4 8 R W 5 0 c n k g V H l w Z T 0 i R m l s b E N v b H V t b l R 5 c G V z I i B W Y W x 1 Z T 0 i c 0 F 3 T U h C Z 1 l H Q m d Z R E J n T U c i I C 8 + P E V u d H J 5 I F R 5 c G U 9 I k Z p b G x M Y X N 0 V X B k Y X R l Z C I g V m F s d W U 9 I m Q y M D I 1 L T A 3 L T I z V D E 1 O j M x O j U x L j A y N z Y 1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i I C 8 + P E V u d H J 5 I F R 5 c G U 9 I k F k Z G V k V G 9 E Y X R h T W 9 k Z W w i I F Z h b H V l P S J s M C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R X h w Y W 5 k Z W Q l M j B D d X N 0 b 2 1 l c i U y M F N 1 c n Z l e S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i Y X R p b X M l M j B X b 3 J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Y W M w O D g 2 L T N h N z U t N D N j Z C 0 4 Y j Z i L W M 1 M z J l M 2 R l Y m Q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Y m F 0 a W 1 z I F d v c m R z L 0 F 1 d G 9 S Z W 1 v d m V k Q 2 9 s d W 1 u c z E u e 1 Z l c m J h d G l t c y B X b 3 J k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J i Y X R p b X M g V 2 9 y Z H M v Q X V 0 b 1 J l b W 9 2 Z W R D b 2 x 1 b W 5 z M S 5 7 V m V y Y m F 0 a W 1 z I F d v c m R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Z X J i Y X R p b X M g V 2 9 y Z H M m c X V v d D t d I i A v P j x F b n R y e S B U e X B l P S J G a W x s Q 2 9 s d W 1 u V H l w Z X M i I F Z h b H V l P S J z Q m c 9 P S I g L z 4 8 R W 5 0 c n k g V H l w Z T 0 i R m l s b E x h c 3 R V c G R h d G V k I i B W Y W x 1 Z T 0 i Z D I w M j U t M D c t M j N U M T U 6 N T c 6 N T E u M j c 1 N D k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c m J h d G l t c y U y M F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J h d G l t c y U y M F d v c m R z L 1 Z l c m J h d G l t c y U y M E F u Y W x 5 c 2 l z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Y m F 0 a W 1 z J T I w V 2 9 y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i Y X R p b X M l M j B X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i Y X R p b X M l M j B X b 3 J k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i Y X R p b X M l M j B X b 3 J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J h d G l t c y U y M F d v c m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i Y X R p b X M l M j B X b 3 J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J h d G l t c y U y M F d v c m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m V y Y m F 0 a W 1 z J T I w V 2 9 y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Q 4 O T k 5 O C 1 m O W U w L T Q y M z Y t O D E 3 Z S 0 2 N z M 5 N T E 2 M 2 N j M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m V k I F Z l c m J h d G l t c y B X b 3 J k c y 9 B d X R v U m V t b 3 Z l Z E N v b H V t b n M x L n t W Z X J i Y X R p b X M g V 2 9 y Z H M u V m V y Y m F 0 a W 1 z I F d v c m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p b H R l c m V k I F Z l c m J h d G l t c y B X b 3 J k c y 9 B d X R v U m V t b 3 Z l Z E N v b H V t b n M x L n t W Z X J i Y X R p b X M g V 2 9 y Z H M u V m V y Y m F 0 a W 1 z I F d v c m R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Z X J i Y X R p b X M g V 2 9 y Z H M u V m V y Y m F 0 a W 1 z I F d v c m R z J n F 1 b 3 Q 7 X S I g L z 4 8 R W 5 0 c n k g V H l w Z T 0 i R m l s b E N v b H V t b l R 5 c G V z I i B W Y W x 1 Z T 0 i c 0 J n P T 0 i I C 8 + P E V u d H J 5 I F R 5 c G U 9 I k Z p b G x M Y X N 0 V X B k Y X R l Z C I g V m F s d W U 9 I m Q y M D I 1 L T A 3 L T I z V D E 2 O j I x O j I 4 L j M 4 N j M 4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0 Z X J l Z C U y M F Z l c m J h d G l t c y U y M F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m V y Y m F 0 a W 1 z J T I w V 2 9 y Z H M v U 3 R v c F d v c m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Q l M j B W Z X J i Y X R p b X M l M j B X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m V y Y m F 0 a W 1 z J T I w V 2 9 y Z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m V y Y m F 0 a W 1 z J T I w V 2 9 y Z H M v R X h w Y W 5 k Z W Q l M j B W Z X J i Y X R p b X M l M j B X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m V y Y m F 0 a W 1 z J T I w V 2 9 y Z H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C k q S U i K n k i v i Z 8 I y F 6 R F w A A A A A C A A A A A A A Q Z g A A A A E A A C A A A A A h g U n K u U 9 K f / 3 s P 7 S / R e 3 n j f D / n S g G F P x C I M 6 J D X z J / A A A A A A O g A A A A A I A A C A A A A B T s K K 4 G 6 x o C n V l v X i m j c 5 5 i u q 4 P 5 F A r b b h 6 f V O l L K X r F A A A A B q a p D a b c k 8 y n 9 M s M Y 6 n X 3 m Y A T L U P J z E Y j 1 E l A 1 d j S h a 4 z c q E T 0 Q r S + S w h l 1 d q g c 6 W g 5 + j 0 N b V i Z x b 4 f b 7 c G L 5 C J F C Y I t o 2 e O k I o W j 3 S t A n T U A A A A C m z K i i W 8 s t F l Z 6 m N x D o y A v m / M O h y O L A x E H n 1 6 m l a U j O K 9 E E 6 q v J S u X F t f U l s 4 q D Z + m V e B T / f m J H 4 i r h 9 H Y T O k 8 < / D a t a M a s h u p > 
</file>

<file path=customXml/itemProps1.xml><?xml version="1.0" encoding="utf-8"?>
<ds:datastoreItem xmlns:ds="http://schemas.openxmlformats.org/officeDocument/2006/customXml" ds:itemID="{F5361FAE-F451-4C4F-805E-5C3C8930BB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5F5FFE-C724-4C08-8C44-3DF090D557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53BBCD-F75E-4916-B0B8-4186D086D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29efb-ecd8-4751-894f-d5c53587b0b8"/>
    <ds:schemaRef ds:uri="3e399b95-8fa4-4ae1-b40a-76ea292e5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9A62B3-48C0-4083-86DE-473683E8E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Definitions</vt:lpstr>
      <vt:lpstr>Supplementary Information</vt:lpstr>
      <vt:lpstr>Customer Survey Results</vt:lpstr>
      <vt:lpstr>Account Interactions</vt:lpstr>
      <vt:lpstr>PV_Cust_Survey</vt:lpstr>
      <vt:lpstr>EDA_Customer Survey Analysis </vt:lpstr>
      <vt:lpstr>Low CSAT</vt:lpstr>
      <vt:lpstr>Merged</vt:lpstr>
      <vt:lpstr>PV_Merged</vt:lpstr>
      <vt:lpstr>EDA_Merged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Shelley Sautter</dc:creator>
  <cp:keywords/>
  <dc:description/>
  <cp:lastModifiedBy>Amir Al-Amir</cp:lastModifiedBy>
  <cp:revision/>
  <dcterms:created xsi:type="dcterms:W3CDTF">2022-10-20T15:53:14Z</dcterms:created>
  <dcterms:modified xsi:type="dcterms:W3CDTF">2025-07-24T19:56:47Z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0x010100927289540CBC4046996DCCBD0A952DB3</vt:lpwstr>
  </property>
</Properties>
</file>