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orzu/Documents/University-5/COMPUTER LAB/"/>
    </mc:Choice>
  </mc:AlternateContent>
  <xr:revisionPtr revIDLastSave="0" documentId="13_ncr:1_{DED9C66D-0EDD-7540-A046-FBB8D4B4C453}" xr6:coauthVersionLast="46" xr6:coauthVersionMax="46" xr10:uidLastSave="{00000000-0000-0000-0000-000000000000}"/>
  <bookViews>
    <workbookView xWindow="0" yWindow="0" windowWidth="28800" windowHeight="18000" activeTab="4" xr2:uid="{F6E2FF2D-F804-2E40-B634-9B2D49D0A1D7}"/>
  </bookViews>
  <sheets>
    <sheet name="CountIf" sheetId="7" r:id="rId1"/>
    <sheet name="+" sheetId="8" r:id="rId2"/>
    <sheet name="lookup" sheetId="3" r:id="rId3"/>
    <sheet name="Vlookup" sheetId="1" r:id="rId4"/>
    <sheet name="TRUE-FALSE" sheetId="4" r:id="rId5"/>
    <sheet name="Vlookup-Usage" sheetId="9" r:id="rId6"/>
    <sheet name="Hlookup" sheetId="2" r:id="rId7"/>
    <sheet name="Match-Index" sheetId="5" r:id="rId8"/>
    <sheet name="Offset" sheetId="6" r:id="rId9"/>
  </sheets>
  <definedNames>
    <definedName name="list">Vlookup!$A$1:$H$19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4" l="1"/>
  <c r="G16" i="6"/>
  <c r="E10" i="3"/>
  <c r="G17" i="6"/>
  <c r="F9" i="4"/>
  <c r="F9" i="3"/>
  <c r="D2" i="9"/>
  <c r="D3" i="9"/>
  <c r="D4" i="9"/>
  <c r="D5" i="9"/>
  <c r="D6" i="9"/>
  <c r="D7" i="9"/>
  <c r="D8" i="9"/>
  <c r="F10" i="5"/>
  <c r="G9" i="5"/>
  <c r="B1" i="8"/>
  <c r="C8" i="8" s="1"/>
  <c r="D8" i="7"/>
  <c r="E17" i="6"/>
  <c r="E16" i="6"/>
  <c r="G12" i="2"/>
  <c r="B7" i="8" l="1"/>
  <c r="E7" i="8"/>
  <c r="D7" i="8"/>
  <c r="C7" i="8"/>
  <c r="B8" i="8"/>
  <c r="E8" i="8"/>
  <c r="B2" i="8"/>
  <c r="B4" i="8" s="1"/>
  <c r="D8" i="8"/>
  <c r="M6" i="1"/>
  <c r="L6" i="1"/>
  <c r="S8" i="2" l="1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<sst xmlns="http://schemas.openxmlformats.org/spreadsheetml/2006/main" count="192" uniqueCount="62">
  <si>
    <t>شماره پرسنلی</t>
  </si>
  <si>
    <t xml:space="preserve">نام </t>
  </si>
  <si>
    <t>ناحیه جغرافیایی</t>
  </si>
  <si>
    <t>هفته اول</t>
  </si>
  <si>
    <t>هفته دوم</t>
  </si>
  <si>
    <t>هفته سوم</t>
  </si>
  <si>
    <t>هفته چهارم</t>
  </si>
  <si>
    <t>کل</t>
  </si>
  <si>
    <t>آلیانی </t>
  </si>
  <si>
    <t xml:space="preserve">شرق </t>
  </si>
  <si>
    <t xml:space="preserve"> ابراهیم خواه</t>
  </si>
  <si>
    <t>شمالشرق</t>
  </si>
  <si>
    <t>ابراهیمی</t>
  </si>
  <si>
    <t>غرب</t>
  </si>
  <si>
    <t>احراری</t>
  </si>
  <si>
    <t>جنوب</t>
  </si>
  <si>
    <t>نام</t>
  </si>
  <si>
    <t xml:space="preserve"> احمدجانی</t>
  </si>
  <si>
    <t>شمال</t>
  </si>
  <si>
    <t xml:space="preserve"> احمدزاده</t>
  </si>
  <si>
    <t>احمدی</t>
  </si>
  <si>
    <t xml:space="preserve"> احمد وند</t>
  </si>
  <si>
    <t>ادبی مهذب</t>
  </si>
  <si>
    <t> اصفهانی پور</t>
  </si>
  <si>
    <t>جنوبغرب</t>
  </si>
  <si>
    <t>اصفهانی نژاد</t>
  </si>
  <si>
    <t> افتخاری</t>
  </si>
  <si>
    <t>افلاکی</t>
  </si>
  <si>
    <t>اقدامی</t>
  </si>
  <si>
    <t xml:space="preserve"> اکبری</t>
  </si>
  <si>
    <t>امام پناهی</t>
  </si>
  <si>
    <t xml:space="preserve">جنوبشرق </t>
  </si>
  <si>
    <t>امانی</t>
  </si>
  <si>
    <t>انساندوست</t>
  </si>
  <si>
    <t>شماره</t>
  </si>
  <si>
    <t>فاصله</t>
  </si>
  <si>
    <t>فروش</t>
  </si>
  <si>
    <t>مقدار فروش</t>
  </si>
  <si>
    <t>شماره سطر</t>
  </si>
  <si>
    <t>exp</t>
  </si>
  <si>
    <t>Ln</t>
  </si>
  <si>
    <t>Min</t>
  </si>
  <si>
    <t>up</t>
  </si>
  <si>
    <t>down</t>
  </si>
  <si>
    <t>Name</t>
  </si>
  <si>
    <t>Market</t>
  </si>
  <si>
    <t>Sales</t>
  </si>
  <si>
    <t>Bonus</t>
  </si>
  <si>
    <t>Smith</t>
  </si>
  <si>
    <t>Andeson</t>
  </si>
  <si>
    <t>Clark</t>
  </si>
  <si>
    <t>Lewis</t>
  </si>
  <si>
    <t>Walker</t>
  </si>
  <si>
    <t>Reed</t>
  </si>
  <si>
    <t>Lopez</t>
  </si>
  <si>
    <t>UK</t>
  </si>
  <si>
    <t>USA</t>
  </si>
  <si>
    <t>TABLE1-UK</t>
  </si>
  <si>
    <t>TABLE2-USA</t>
  </si>
  <si>
    <t>Sale</t>
  </si>
  <si>
    <t>Match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</si>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</sst>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_);\(0\)"/>
    <numFmt numFmtId="165" formatCode="_(&quot;$&quot;* #,##0_);_(&quot;$&quot;* \(#,##0\);_(&quot;$&quot;* &quot;-&quot;??_);_(@_)"/>
  </numFmts>
  <fonts count="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B Nazanin"/>
    </font>
    <font>
      <sz val="16"/>
      <color theme="1"/>
      <name val="B Nazanin"/>
    </font>
    <font>
      <sz val="14"/>
      <color rgb="FF000000"/>
      <name val="B Nazanin"/>
    </font>
    <font>
      <sz val="12"/>
      <color theme="1"/>
      <name val="Times Roman"/>
    </font>
    <font>
      <sz val="14"/>
      <color rgb="FFF2F2F2"/>
      <name val="B Nazanin"/>
    </font>
    <font>
      <sz val="14"/>
      <color theme="1"/>
      <name val="Times Roman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4472C4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/>
    <xf numFmtId="0" fontId="2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2" fillId="4" borderId="1" xfId="1" applyNumberFormat="1" applyFont="1" applyFill="1" applyBorder="1" applyAlignment="1">
      <alignment horizontal="center" vertical="center"/>
    </xf>
    <xf numFmtId="164" fontId="2" fillId="6" borderId="1" xfId="1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8" borderId="0" xfId="0" applyFont="1" applyFill="1" applyAlignment="1">
      <alignment horizontal="center"/>
    </xf>
    <xf numFmtId="0" fontId="2" fillId="0" borderId="0" xfId="0" applyFont="1"/>
    <xf numFmtId="0" fontId="5" fillId="0" borderId="0" xfId="0" applyFont="1" applyAlignment="1">
      <alignment horizontal="center" vertical="center"/>
    </xf>
    <xf numFmtId="165" fontId="5" fillId="0" borderId="0" xfId="2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5" borderId="1" xfId="0" applyFont="1" applyFill="1" applyBorder="1" applyAlignment="1">
      <alignment horizontal="center" vertical="center" readingOrder="2"/>
    </xf>
    <xf numFmtId="0" fontId="4" fillId="0" borderId="2" xfId="0" applyFont="1" applyBorder="1" applyAlignment="1">
      <alignment horizontal="center" vertical="center" readingOrder="2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readingOrder="2"/>
    </xf>
    <xf numFmtId="0" fontId="7" fillId="9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3">
    <cellStyle name="Comma" xfId="1" builtinId="3"/>
    <cellStyle name="Currency" xfId="2" builtinId="4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Roman"/>
        <scheme val="none"/>
      </font>
      <numFmt numFmtId="165" formatCode="_(&quot;$&quot;* #,##0_);_(&quot;$&quot;* \(#,##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Roman"/>
        <scheme val="none"/>
      </font>
      <numFmt numFmtId="165" formatCode="_(&quot;$&quot;* #,##0_);_(&quot;$&quot;* \(#,##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Roma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Roman"/>
        <scheme val="none"/>
      </font>
      <numFmt numFmtId="165" formatCode="_(&quot;$&quot;* #,##0_);_(&quot;$&quot;* \(#,##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Roman"/>
        <scheme val="none"/>
      </font>
      <numFmt numFmtId="165" formatCode="_(&quot;$&quot;* #,##0_);_(&quot;$&quot;* \(#,##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Roma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Roman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9559823-15D1-9547-A4B2-51BC143E47E7}" name="Table1" displayName="Table1" ref="F2:G8" totalsRowShown="0" headerRowDxfId="8" dataDxfId="7" dataCellStyle="Currency">
  <autoFilter ref="F2:G8" xr:uid="{12171304-9FDD-C14C-ADCD-EE967D26E64F}"/>
  <tableColumns count="2">
    <tableColumn id="1" xr3:uid="{F5CBBDDC-4E98-5549-A922-00600EDB9CF2}" name="Sale" dataDxfId="6" dataCellStyle="Currency"/>
    <tableColumn id="2" xr3:uid="{BB67177D-A3E9-924F-99CF-C8EFCC5A0126}" name="Bonus" dataDxfId="5" dataCellStyle="Curr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011B574-69D4-714A-B9EF-E6DD78F31A88}" name="Table2" displayName="Table2" ref="I2:J5" totalsRowShown="0" headerRowDxfId="4" dataDxfId="3" dataCellStyle="Currency">
  <autoFilter ref="I2:J5" xr:uid="{6D083A68-B2DE-DB4A-9534-F77B14BB55FB}"/>
  <tableColumns count="2">
    <tableColumn id="1" xr3:uid="{B5D0E589-8317-A14F-8AD6-44D8F158F148}" name="Sale" dataDxfId="2" dataCellStyle="Currency"/>
    <tableColumn id="2" xr3:uid="{AACBF8AC-E42B-F041-8FCB-7BA8B290B595}" name="Bonus" dataDxfId="1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C9E3C-BBA1-A946-ABA8-F673931988C5}">
  <dimension ref="A1:D19"/>
  <sheetViews>
    <sheetView workbookViewId="0">
      <selection activeCell="D8" sqref="D8"/>
    </sheetView>
  </sheetViews>
  <sheetFormatPr baseColWidth="10" defaultRowHeight="16"/>
  <sheetData>
    <row r="1" spans="1:4" ht="20">
      <c r="A1" s="1" t="s">
        <v>1</v>
      </c>
      <c r="B1" s="1" t="s">
        <v>36</v>
      </c>
    </row>
    <row r="2" spans="1:4" ht="20">
      <c r="A2" s="10" t="s">
        <v>8</v>
      </c>
      <c r="B2" s="10">
        <v>85310</v>
      </c>
    </row>
    <row r="3" spans="1:4" ht="20">
      <c r="A3" s="10" t="s">
        <v>10</v>
      </c>
      <c r="B3" s="10">
        <v>102635</v>
      </c>
    </row>
    <row r="4" spans="1:4" ht="20">
      <c r="A4" s="10" t="s">
        <v>12</v>
      </c>
      <c r="B4" s="10">
        <v>88452</v>
      </c>
    </row>
    <row r="5" spans="1:4" ht="20">
      <c r="A5" s="10" t="s">
        <v>14</v>
      </c>
      <c r="B5" s="10">
        <v>99947</v>
      </c>
    </row>
    <row r="6" spans="1:4" ht="20">
      <c r="A6" s="10" t="s">
        <v>17</v>
      </c>
      <c r="B6" s="10">
        <v>110033</v>
      </c>
    </row>
    <row r="7" spans="1:4" ht="20">
      <c r="A7" s="10" t="s">
        <v>19</v>
      </c>
      <c r="B7" s="10">
        <v>91541</v>
      </c>
    </row>
    <row r="8" spans="1:4" ht="20">
      <c r="A8" s="10" t="s">
        <v>20</v>
      </c>
      <c r="B8" s="10">
        <v>91452</v>
      </c>
      <c r="D8">
        <f>COUNTIF(B2:B19,"&gt;100000")</f>
        <v>5</v>
      </c>
    </row>
    <row r="9" spans="1:4" ht="20">
      <c r="A9" s="10" t="s">
        <v>21</v>
      </c>
      <c r="B9" s="10">
        <v>99159</v>
      </c>
    </row>
    <row r="10" spans="1:4" ht="20">
      <c r="A10" s="10" t="s">
        <v>22</v>
      </c>
      <c r="B10" s="10">
        <v>108186</v>
      </c>
    </row>
    <row r="11" spans="1:4" ht="20">
      <c r="A11" s="10" t="s">
        <v>23</v>
      </c>
      <c r="B11" s="10">
        <v>94395</v>
      </c>
    </row>
    <row r="12" spans="1:4" ht="20">
      <c r="A12" s="10" t="s">
        <v>25</v>
      </c>
      <c r="B12" s="10">
        <v>97095</v>
      </c>
    </row>
    <row r="13" spans="1:4" ht="20">
      <c r="A13" s="10" t="s">
        <v>26</v>
      </c>
      <c r="B13" s="10">
        <v>123065</v>
      </c>
    </row>
    <row r="14" spans="1:4" ht="20">
      <c r="A14" s="10" t="s">
        <v>27</v>
      </c>
      <c r="B14" s="10">
        <v>93373</v>
      </c>
    </row>
    <row r="15" spans="1:4" ht="20">
      <c r="A15" s="10" t="s">
        <v>28</v>
      </c>
      <c r="B15" s="10">
        <v>91422</v>
      </c>
    </row>
    <row r="16" spans="1:4" ht="20">
      <c r="A16" s="10" t="s">
        <v>29</v>
      </c>
      <c r="B16" s="10">
        <v>82441</v>
      </c>
    </row>
    <row r="17" spans="1:2" ht="20">
      <c r="A17" s="10" t="s">
        <v>30</v>
      </c>
      <c r="B17" s="10">
        <v>92760</v>
      </c>
    </row>
    <row r="18" spans="1:2" ht="20">
      <c r="A18" s="10" t="s">
        <v>32</v>
      </c>
      <c r="B18" s="10">
        <v>80413</v>
      </c>
    </row>
    <row r="19" spans="1:2" ht="20">
      <c r="A19" s="10" t="s">
        <v>33</v>
      </c>
      <c r="B19" s="10">
        <v>102021</v>
      </c>
    </row>
  </sheetData>
  <conditionalFormatting sqref="B1:B1048576">
    <cfRule type="top10" dxfId="0" priority="1" rank="5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1D5B4-8408-6E49-ACFA-EBC9D5B568B4}">
  <dimension ref="A1:E8"/>
  <sheetViews>
    <sheetView zoomScale="182" workbookViewId="0">
      <selection activeCell="B10" sqref="B10"/>
    </sheetView>
  </sheetViews>
  <sheetFormatPr baseColWidth="10" defaultRowHeight="16"/>
  <cols>
    <col min="1" max="16384" width="10.83203125" style="7"/>
  </cols>
  <sheetData>
    <row r="1" spans="1:5">
      <c r="A1" s="7" t="s">
        <v>39</v>
      </c>
      <c r="B1" s="7">
        <f>EXP(1)</f>
        <v>2.7182818284590451</v>
      </c>
    </row>
    <row r="2" spans="1:5">
      <c r="A2" s="7" t="s">
        <v>40</v>
      </c>
      <c r="B2" s="7">
        <f>LN(B1)</f>
        <v>1</v>
      </c>
    </row>
    <row r="4" spans="1:5">
      <c r="A4" s="7" t="s">
        <v>41</v>
      </c>
      <c r="B4" s="7">
        <f>MIN(B1:B2)</f>
        <v>1</v>
      </c>
    </row>
    <row r="6" spans="1:5">
      <c r="B6" s="7">
        <v>1</v>
      </c>
      <c r="C6" s="7">
        <v>2</v>
      </c>
      <c r="D6" s="7">
        <v>3</v>
      </c>
      <c r="E6" s="7">
        <v>4</v>
      </c>
    </row>
    <row r="7" spans="1:5">
      <c r="A7" s="7" t="s">
        <v>42</v>
      </c>
      <c r="B7" s="7">
        <f>ROUNDUP($B$1,B6)</f>
        <v>2.8000000000000003</v>
      </c>
      <c r="C7" s="7">
        <f t="shared" ref="C7:E7" si="0">ROUNDUP($B$1,C6)</f>
        <v>2.7199999999999998</v>
      </c>
      <c r="D7" s="7">
        <f t="shared" si="0"/>
        <v>2.7189999999999999</v>
      </c>
      <c r="E7" s="7">
        <f t="shared" si="0"/>
        <v>2.7183000000000002</v>
      </c>
    </row>
    <row r="8" spans="1:5">
      <c r="A8" s="7" t="s">
        <v>43</v>
      </c>
      <c r="B8" s="7">
        <f>ROUNDDOWN($B$1,B6)</f>
        <v>2.7</v>
      </c>
      <c r="C8" s="7">
        <f t="shared" ref="C8:E8" si="1">ROUNDDOWN($B$1,C6)</f>
        <v>2.71</v>
      </c>
      <c r="D8" s="7">
        <f t="shared" si="1"/>
        <v>2.718</v>
      </c>
      <c r="E8" s="7">
        <f t="shared" si="1"/>
        <v>2.7181999999999999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7A2AF-46E8-3A4B-A6B7-73E0D101954A}">
  <dimension ref="A1:F19"/>
  <sheetViews>
    <sheetView workbookViewId="0">
      <selection activeCell="E10" sqref="E10"/>
    </sheetView>
  </sheetViews>
  <sheetFormatPr baseColWidth="10" defaultRowHeight="20"/>
  <cols>
    <col min="1" max="1" width="13.83203125" style="15" bestFit="1" customWidth="1"/>
    <col min="2" max="16384" width="10.83203125" style="15"/>
  </cols>
  <sheetData>
    <row r="1" spans="1:6">
      <c r="A1" s="1" t="s">
        <v>0</v>
      </c>
      <c r="B1" s="1" t="s">
        <v>1</v>
      </c>
      <c r="C1" s="1" t="s">
        <v>36</v>
      </c>
    </row>
    <row r="2" spans="1:6">
      <c r="A2" s="9">
        <v>738694</v>
      </c>
      <c r="B2" s="10" t="s">
        <v>21</v>
      </c>
      <c r="C2" s="11">
        <v>85310</v>
      </c>
    </row>
    <row r="3" spans="1:6">
      <c r="A3" s="9">
        <v>743945</v>
      </c>
      <c r="B3" s="10" t="s">
        <v>12</v>
      </c>
      <c r="C3" s="12">
        <v>80413</v>
      </c>
    </row>
    <row r="4" spans="1:6">
      <c r="A4" s="8">
        <v>798425</v>
      </c>
      <c r="B4" s="6" t="s">
        <v>25</v>
      </c>
      <c r="C4" s="14">
        <v>82441</v>
      </c>
    </row>
    <row r="5" spans="1:6">
      <c r="A5" s="9">
        <v>802043</v>
      </c>
      <c r="B5" s="10" t="s">
        <v>33</v>
      </c>
      <c r="C5" s="12">
        <v>88452</v>
      </c>
    </row>
    <row r="6" spans="1:6">
      <c r="A6" s="9">
        <v>813047</v>
      </c>
      <c r="B6" s="10" t="s">
        <v>29</v>
      </c>
      <c r="C6" s="12">
        <v>91422</v>
      </c>
    </row>
    <row r="7" spans="1:6">
      <c r="A7" s="9">
        <v>832397</v>
      </c>
      <c r="B7" s="10" t="s">
        <v>28</v>
      </c>
      <c r="C7" s="12">
        <v>91452</v>
      </c>
    </row>
    <row r="8" spans="1:6">
      <c r="A8" s="9">
        <v>839567</v>
      </c>
      <c r="B8" s="10" t="s">
        <v>14</v>
      </c>
      <c r="C8" s="13">
        <v>91541</v>
      </c>
      <c r="E8" s="15" t="s">
        <v>0</v>
      </c>
      <c r="F8" s="15" t="s">
        <v>36</v>
      </c>
    </row>
    <row r="9" spans="1:6">
      <c r="A9" s="9">
        <v>843987</v>
      </c>
      <c r="B9" s="10" t="s">
        <v>30</v>
      </c>
      <c r="C9" s="12">
        <v>92760</v>
      </c>
      <c r="E9" s="15">
        <v>904201</v>
      </c>
      <c r="F9" s="16">
        <f>LOOKUP(E9,A:A,C:C)</f>
        <v>99947</v>
      </c>
    </row>
    <row r="10" spans="1:6">
      <c r="A10" s="9">
        <v>854902</v>
      </c>
      <c r="B10" s="10" t="s">
        <v>20</v>
      </c>
      <c r="C10" s="12">
        <v>93373</v>
      </c>
      <c r="E10" s="16">
        <f>LOOKUP(F10,C:C,A:A)</f>
        <v>798425</v>
      </c>
      <c r="F10" s="15">
        <v>82441</v>
      </c>
    </row>
    <row r="11" spans="1:6">
      <c r="A11" s="9">
        <v>869465</v>
      </c>
      <c r="B11" s="10" t="s">
        <v>22</v>
      </c>
      <c r="C11" s="12">
        <v>94395</v>
      </c>
    </row>
    <row r="12" spans="1:6">
      <c r="A12" s="9">
        <v>876420</v>
      </c>
      <c r="B12" s="10" t="s">
        <v>26</v>
      </c>
      <c r="C12" s="12">
        <v>97095</v>
      </c>
    </row>
    <row r="13" spans="1:6">
      <c r="A13" s="9">
        <v>898765</v>
      </c>
      <c r="B13" s="10" t="s">
        <v>27</v>
      </c>
      <c r="C13" s="12">
        <v>99159</v>
      </c>
    </row>
    <row r="14" spans="1:6">
      <c r="A14" s="8">
        <v>904201</v>
      </c>
      <c r="B14" s="6" t="s">
        <v>19</v>
      </c>
      <c r="C14" s="14">
        <v>99947</v>
      </c>
    </row>
    <row r="15" spans="1:6">
      <c r="A15" s="9">
        <v>927018</v>
      </c>
      <c r="B15" s="10" t="s">
        <v>32</v>
      </c>
      <c r="C15" s="12">
        <v>102021</v>
      </c>
    </row>
    <row r="16" spans="1:6">
      <c r="A16" s="9">
        <v>928540</v>
      </c>
      <c r="B16" s="10" t="s">
        <v>17</v>
      </c>
      <c r="C16" s="12">
        <v>102635</v>
      </c>
    </row>
    <row r="17" spans="1:3">
      <c r="A17" s="9">
        <v>931820</v>
      </c>
      <c r="B17" s="10" t="s">
        <v>8</v>
      </c>
      <c r="C17" s="12">
        <v>108186</v>
      </c>
    </row>
    <row r="18" spans="1:3">
      <c r="A18" s="9">
        <v>951330</v>
      </c>
      <c r="B18" s="10" t="s">
        <v>10</v>
      </c>
      <c r="C18" s="12">
        <v>110033</v>
      </c>
    </row>
    <row r="19" spans="1:3">
      <c r="A19" s="9">
        <v>958204</v>
      </c>
      <c r="B19" s="10" t="s">
        <v>23</v>
      </c>
      <c r="C19" s="12">
        <v>123065</v>
      </c>
    </row>
  </sheetData>
  <sortState xmlns:xlrd2="http://schemas.microsoft.com/office/spreadsheetml/2017/richdata2" ref="C3:C19">
    <sortCondition ref="C2:C1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3AA5F-6A30-534F-8DC4-2CBA0D001E09}">
  <dimension ref="A1:M19"/>
  <sheetViews>
    <sheetView workbookViewId="0">
      <selection activeCell="D20" sqref="D20"/>
    </sheetView>
  </sheetViews>
  <sheetFormatPr baseColWidth="10" defaultColWidth="8.83203125" defaultRowHeight="20"/>
  <cols>
    <col min="1" max="1" width="12.1640625" style="17" customWidth="1"/>
    <col min="2" max="2" width="10.5" style="17" bestFit="1" customWidth="1"/>
    <col min="3" max="3" width="12.83203125" style="17" bestFit="1" customWidth="1"/>
    <col min="4" max="4" width="7.6640625" style="17" bestFit="1" customWidth="1"/>
    <col min="5" max="5" width="7.83203125" style="17" bestFit="1" customWidth="1"/>
    <col min="6" max="6" width="8.33203125" style="17" bestFit="1" customWidth="1"/>
    <col min="7" max="7" width="9.6640625" style="17" bestFit="1" customWidth="1"/>
    <col min="8" max="8" width="8.1640625" style="17" bestFit="1" customWidth="1"/>
    <col min="9" max="10" width="8.83203125" style="17"/>
    <col min="11" max="11" width="15.6640625" style="17" customWidth="1"/>
    <col min="12" max="12" width="12.83203125" style="17" customWidth="1"/>
    <col min="13" max="13" width="16" style="17" customWidth="1"/>
    <col min="14" max="16384" width="8.83203125" style="17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3">
      <c r="A2" s="2">
        <v>931820</v>
      </c>
      <c r="B2" s="3" t="s">
        <v>8</v>
      </c>
      <c r="C2" s="3" t="s">
        <v>9</v>
      </c>
      <c r="D2" s="3">
        <v>21223</v>
      </c>
      <c r="E2" s="3">
        <v>17855</v>
      </c>
      <c r="F2" s="3">
        <v>24855</v>
      </c>
      <c r="G2" s="3">
        <v>21377</v>
      </c>
      <c r="H2" s="3">
        <f>D2+E2+F2+G2</f>
        <v>85310</v>
      </c>
    </row>
    <row r="3" spans="1:13">
      <c r="A3" s="2">
        <v>951330</v>
      </c>
      <c r="B3" s="3" t="s">
        <v>10</v>
      </c>
      <c r="C3" s="3" t="s">
        <v>11</v>
      </c>
      <c r="D3" s="3">
        <v>23456</v>
      </c>
      <c r="E3" s="3">
        <v>29550</v>
      </c>
      <c r="F3" s="3">
        <v>24294</v>
      </c>
      <c r="G3" s="3">
        <v>25335</v>
      </c>
      <c r="H3" s="3">
        <f t="shared" ref="H3:H18" si="0">D3+E3+F3+G3</f>
        <v>102635</v>
      </c>
      <c r="K3" s="4"/>
      <c r="L3" s="4"/>
      <c r="M3" s="4"/>
    </row>
    <row r="4" spans="1:13">
      <c r="A4" s="2">
        <v>743945</v>
      </c>
      <c r="B4" s="3" t="s">
        <v>12</v>
      </c>
      <c r="C4" s="3" t="s">
        <v>13</v>
      </c>
      <c r="D4" s="3">
        <v>19954</v>
      </c>
      <c r="E4" s="3">
        <v>22600</v>
      </c>
      <c r="F4" s="3">
        <v>19448</v>
      </c>
      <c r="G4" s="3">
        <v>26450</v>
      </c>
      <c r="H4" s="3">
        <f t="shared" si="0"/>
        <v>88452</v>
      </c>
      <c r="K4" s="4"/>
      <c r="L4" s="4"/>
      <c r="M4" s="4"/>
    </row>
    <row r="5" spans="1:13">
      <c r="A5" s="2">
        <v>839567</v>
      </c>
      <c r="B5" s="3" t="s">
        <v>14</v>
      </c>
      <c r="C5" s="3" t="s">
        <v>15</v>
      </c>
      <c r="D5" s="3">
        <v>17564</v>
      </c>
      <c r="E5" s="3">
        <v>25439</v>
      </c>
      <c r="F5" s="3">
        <v>32944</v>
      </c>
      <c r="G5" s="3">
        <v>24000</v>
      </c>
      <c r="H5" s="3">
        <f t="shared" si="0"/>
        <v>99947</v>
      </c>
      <c r="K5" s="3" t="s">
        <v>0</v>
      </c>
      <c r="L5" s="3" t="s">
        <v>16</v>
      </c>
      <c r="M5" s="3" t="s">
        <v>2</v>
      </c>
    </row>
    <row r="6" spans="1:13">
      <c r="A6" s="2">
        <v>928540</v>
      </c>
      <c r="B6" s="3" t="s">
        <v>17</v>
      </c>
      <c r="C6" s="3" t="s">
        <v>18</v>
      </c>
      <c r="D6" s="3">
        <v>28543</v>
      </c>
      <c r="E6" s="3">
        <v>28540</v>
      </c>
      <c r="F6" s="3">
        <v>24400</v>
      </c>
      <c r="G6" s="3">
        <v>28550</v>
      </c>
      <c r="H6" s="3">
        <f t="shared" si="0"/>
        <v>110033</v>
      </c>
      <c r="K6" s="3">
        <v>904201</v>
      </c>
      <c r="L6" s="3" t="str">
        <f>VLOOKUP(K6,A:H,2,0)</f>
        <v xml:space="preserve"> احمدزاده</v>
      </c>
      <c r="M6" s="3" t="str">
        <f>VLOOKUP(K6,list,3,0)</f>
        <v>غرب</v>
      </c>
    </row>
    <row r="7" spans="1:13">
      <c r="A7" s="6">
        <v>904201</v>
      </c>
      <c r="B7" s="6" t="s">
        <v>19</v>
      </c>
      <c r="C7" s="6" t="s">
        <v>13</v>
      </c>
      <c r="D7" s="6">
        <v>19534</v>
      </c>
      <c r="E7" s="6">
        <v>30558</v>
      </c>
      <c r="F7" s="6">
        <v>21844</v>
      </c>
      <c r="G7" s="6">
        <v>19605</v>
      </c>
      <c r="H7" s="6">
        <f t="shared" si="0"/>
        <v>91541</v>
      </c>
      <c r="K7" s="4"/>
      <c r="L7" s="4"/>
      <c r="M7" s="4"/>
    </row>
    <row r="8" spans="1:13">
      <c r="A8" s="2">
        <v>854902</v>
      </c>
      <c r="B8" s="3" t="s">
        <v>20</v>
      </c>
      <c r="C8" s="3" t="s">
        <v>13</v>
      </c>
      <c r="D8" s="3">
        <v>20585</v>
      </c>
      <c r="E8" s="3">
        <v>29667</v>
      </c>
      <c r="F8" s="3">
        <v>27595</v>
      </c>
      <c r="G8" s="3">
        <v>13605</v>
      </c>
      <c r="H8" s="3">
        <f t="shared" si="0"/>
        <v>91452</v>
      </c>
    </row>
    <row r="9" spans="1:13">
      <c r="A9" s="2">
        <v>738694</v>
      </c>
      <c r="B9" s="3" t="s">
        <v>21</v>
      </c>
      <c r="C9" s="3" t="s">
        <v>15</v>
      </c>
      <c r="D9" s="3">
        <v>24957</v>
      </c>
      <c r="E9" s="3">
        <v>31322</v>
      </c>
      <c r="F9" s="3">
        <v>15330</v>
      </c>
      <c r="G9" s="3">
        <v>27550</v>
      </c>
      <c r="H9" s="3">
        <f t="shared" si="0"/>
        <v>99159</v>
      </c>
      <c r="K9" s="4"/>
      <c r="L9" s="4"/>
      <c r="M9" s="4"/>
    </row>
    <row r="10" spans="1:13">
      <c r="A10" s="2">
        <v>869465</v>
      </c>
      <c r="B10" s="3" t="s">
        <v>22</v>
      </c>
      <c r="C10" s="3" t="s">
        <v>18</v>
      </c>
      <c r="D10" s="3">
        <v>30332</v>
      </c>
      <c r="E10" s="3">
        <v>27407</v>
      </c>
      <c r="F10" s="3">
        <v>26440</v>
      </c>
      <c r="G10" s="3">
        <v>24007</v>
      </c>
      <c r="H10" s="3">
        <f t="shared" si="0"/>
        <v>108186</v>
      </c>
      <c r="K10" s="4"/>
      <c r="L10" s="4"/>
      <c r="M10" s="4"/>
    </row>
    <row r="11" spans="1:13">
      <c r="A11" s="2">
        <v>958204</v>
      </c>
      <c r="B11" s="3" t="s">
        <v>23</v>
      </c>
      <c r="C11" s="3" t="s">
        <v>24</v>
      </c>
      <c r="D11" s="3">
        <v>27595</v>
      </c>
      <c r="E11" s="3">
        <v>22933</v>
      </c>
      <c r="F11" s="3">
        <v>22422</v>
      </c>
      <c r="G11" s="3">
        <v>21445</v>
      </c>
      <c r="H11" s="3">
        <f t="shared" si="0"/>
        <v>94395</v>
      </c>
    </row>
    <row r="12" spans="1:13">
      <c r="A12" s="2">
        <v>798425</v>
      </c>
      <c r="B12" s="3" t="s">
        <v>25</v>
      </c>
      <c r="C12" s="3" t="s">
        <v>9</v>
      </c>
      <c r="D12" s="3">
        <v>25395</v>
      </c>
      <c r="E12" s="3">
        <v>27700</v>
      </c>
      <c r="F12" s="3">
        <v>16500</v>
      </c>
      <c r="G12" s="3">
        <v>27500</v>
      </c>
      <c r="H12" s="3">
        <f t="shared" si="0"/>
        <v>97095</v>
      </c>
    </row>
    <row r="13" spans="1:13">
      <c r="A13" s="2">
        <v>876420</v>
      </c>
      <c r="B13" s="3" t="s">
        <v>26</v>
      </c>
      <c r="C13" s="3" t="s">
        <v>15</v>
      </c>
      <c r="D13" s="3">
        <v>35822</v>
      </c>
      <c r="E13" s="3">
        <v>31854</v>
      </c>
      <c r="F13" s="3">
        <v>24384</v>
      </c>
      <c r="G13" s="3">
        <v>31005</v>
      </c>
      <c r="H13" s="3">
        <f t="shared" si="0"/>
        <v>123065</v>
      </c>
    </row>
    <row r="14" spans="1:13">
      <c r="A14" s="2">
        <v>898765</v>
      </c>
      <c r="B14" s="3" t="s">
        <v>27</v>
      </c>
      <c r="C14" s="3" t="s">
        <v>24</v>
      </c>
      <c r="D14" s="3">
        <v>20949</v>
      </c>
      <c r="E14" s="3">
        <v>23100</v>
      </c>
      <c r="F14" s="3">
        <v>21774</v>
      </c>
      <c r="G14" s="3">
        <v>27550</v>
      </c>
      <c r="H14" s="3">
        <f t="shared" si="0"/>
        <v>93373</v>
      </c>
    </row>
    <row r="15" spans="1:13">
      <c r="A15" s="2">
        <v>832397</v>
      </c>
      <c r="B15" s="3" t="s">
        <v>28</v>
      </c>
      <c r="C15" s="3" t="s">
        <v>13</v>
      </c>
      <c r="D15" s="3">
        <v>30113</v>
      </c>
      <c r="E15" s="3">
        <v>19554</v>
      </c>
      <c r="F15" s="3">
        <v>25300</v>
      </c>
      <c r="G15" s="3">
        <v>16455</v>
      </c>
      <c r="H15" s="3">
        <f t="shared" si="0"/>
        <v>91422</v>
      </c>
    </row>
    <row r="16" spans="1:13">
      <c r="A16" s="2">
        <v>813047</v>
      </c>
      <c r="B16" s="3" t="s">
        <v>29</v>
      </c>
      <c r="C16" s="3" t="s">
        <v>9</v>
      </c>
      <c r="D16" s="3">
        <v>18432</v>
      </c>
      <c r="E16" s="3">
        <v>12110</v>
      </c>
      <c r="F16" s="3">
        <v>27500</v>
      </c>
      <c r="G16" s="3">
        <v>24399</v>
      </c>
      <c r="H16" s="3">
        <f t="shared" si="0"/>
        <v>82441</v>
      </c>
    </row>
    <row r="17" spans="1:8">
      <c r="A17" s="2">
        <v>843987</v>
      </c>
      <c r="B17" s="3" t="s">
        <v>30</v>
      </c>
      <c r="C17" s="3" t="s">
        <v>31</v>
      </c>
      <c r="D17" s="3">
        <v>20995</v>
      </c>
      <c r="E17" s="3">
        <v>24960</v>
      </c>
      <c r="F17" s="3">
        <v>21950</v>
      </c>
      <c r="G17" s="3">
        <v>24855</v>
      </c>
      <c r="H17" s="3">
        <f t="shared" si="0"/>
        <v>92760</v>
      </c>
    </row>
    <row r="18" spans="1:8">
      <c r="A18" s="2">
        <v>927018</v>
      </c>
      <c r="B18" s="3" t="s">
        <v>32</v>
      </c>
      <c r="C18" s="3" t="s">
        <v>9</v>
      </c>
      <c r="D18" s="3">
        <v>19668</v>
      </c>
      <c r="E18" s="3">
        <v>18850</v>
      </c>
      <c r="F18" s="3">
        <v>21355</v>
      </c>
      <c r="G18" s="3">
        <v>20540</v>
      </c>
      <c r="H18" s="3">
        <f t="shared" si="0"/>
        <v>80413</v>
      </c>
    </row>
    <row r="19" spans="1:8">
      <c r="A19" s="2">
        <v>802043</v>
      </c>
      <c r="B19" s="3" t="s">
        <v>33</v>
      </c>
      <c r="C19" s="3" t="s">
        <v>18</v>
      </c>
      <c r="D19" s="3">
        <v>26046</v>
      </c>
      <c r="E19" s="3">
        <v>24845</v>
      </c>
      <c r="F19" s="3">
        <v>28575</v>
      </c>
      <c r="G19" s="3">
        <v>22555</v>
      </c>
      <c r="H19" s="3">
        <f>D19+E19+F19+G19</f>
        <v>102021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01799-C92A-484E-B3F6-DAFE9F48BEB9}">
  <dimension ref="A1:N14"/>
  <sheetViews>
    <sheetView tabSelected="1" workbookViewId="0">
      <selection activeCell="F9" sqref="F9"/>
    </sheetView>
  </sheetViews>
  <sheetFormatPr baseColWidth="10" defaultRowHeight="20"/>
  <cols>
    <col min="1" max="5" width="10.83203125" style="4"/>
    <col min="6" max="6" width="11" style="4" customWidth="1"/>
    <col min="7" max="16384" width="10.83203125" style="4"/>
  </cols>
  <sheetData>
    <row r="1" spans="1:14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</row>
    <row r="2" spans="1:14">
      <c r="A2" s="20"/>
      <c r="C2" s="21" t="s">
        <v>34</v>
      </c>
      <c r="D2" s="21" t="s">
        <v>35</v>
      </c>
      <c r="E2" s="20"/>
      <c r="F2" s="20"/>
      <c r="G2" s="20"/>
      <c r="H2" s="20"/>
      <c r="I2" s="20"/>
      <c r="J2" s="20"/>
      <c r="K2" s="20"/>
      <c r="L2" s="20"/>
      <c r="M2" s="20"/>
      <c r="N2" s="20"/>
    </row>
    <row r="3" spans="1:14">
      <c r="A3" s="20"/>
      <c r="C3" s="22">
        <v>1</v>
      </c>
      <c r="D3" s="23">
        <v>20</v>
      </c>
      <c r="E3" s="20"/>
      <c r="F3" s="20"/>
      <c r="G3" s="20"/>
      <c r="H3" s="20"/>
      <c r="I3" s="20"/>
      <c r="J3" s="20"/>
      <c r="K3" s="20"/>
      <c r="L3" s="20"/>
      <c r="M3" s="20"/>
      <c r="N3" s="20"/>
    </row>
    <row r="4" spans="1:14">
      <c r="A4" s="20"/>
      <c r="C4" s="22">
        <v>2</v>
      </c>
      <c r="D4" s="23">
        <v>38</v>
      </c>
      <c r="E4" s="20"/>
      <c r="F4" s="20"/>
      <c r="G4" s="20"/>
      <c r="H4" s="20"/>
      <c r="I4" s="20"/>
      <c r="J4" s="20"/>
      <c r="K4" s="20"/>
      <c r="L4" s="20"/>
      <c r="M4" s="20"/>
      <c r="N4" s="20"/>
    </row>
    <row r="5" spans="1:14">
      <c r="A5" s="20"/>
      <c r="C5" s="22">
        <v>3</v>
      </c>
      <c r="D5" s="23">
        <v>80</v>
      </c>
      <c r="E5" s="20"/>
      <c r="F5" s="20"/>
      <c r="G5" s="20"/>
      <c r="H5" s="20"/>
      <c r="I5" s="20"/>
      <c r="J5" s="20"/>
      <c r="K5" s="20"/>
      <c r="L5" s="20"/>
      <c r="M5" s="20"/>
      <c r="N5" s="20"/>
    </row>
    <row r="6" spans="1:14">
      <c r="A6" s="20"/>
      <c r="C6" s="22">
        <v>4</v>
      </c>
      <c r="D6" s="23">
        <v>92</v>
      </c>
      <c r="E6" s="20"/>
      <c r="F6" s="20"/>
      <c r="G6" s="20"/>
      <c r="H6" s="20"/>
      <c r="I6" s="20"/>
      <c r="J6" s="20"/>
      <c r="K6" s="20"/>
      <c r="L6" s="20"/>
      <c r="M6" s="20"/>
      <c r="N6" s="20"/>
    </row>
    <row r="7" spans="1:14">
      <c r="A7" s="20"/>
      <c r="C7" s="22">
        <v>5</v>
      </c>
      <c r="D7" s="23">
        <v>106</v>
      </c>
      <c r="E7" s="20"/>
      <c r="F7" s="20">
        <v>100</v>
      </c>
      <c r="G7" s="20"/>
      <c r="H7" s="20"/>
      <c r="I7" s="20"/>
      <c r="J7" s="20"/>
      <c r="K7" s="20"/>
      <c r="L7" s="20"/>
      <c r="M7" s="20"/>
      <c r="N7" s="20"/>
    </row>
    <row r="8" spans="1:14">
      <c r="A8" s="20"/>
      <c r="B8" s="20"/>
      <c r="C8" s="20"/>
      <c r="D8" s="20"/>
      <c r="E8" s="20" t="b">
        <v>1</v>
      </c>
      <c r="F8" s="20">
        <f>VLOOKUP(F7,C:D,1,1)</f>
        <v>5</v>
      </c>
      <c r="G8" s="20"/>
      <c r="H8" s="20"/>
      <c r="I8" s="20"/>
      <c r="J8" s="20"/>
      <c r="K8" s="20"/>
      <c r="L8" s="20"/>
      <c r="M8" s="20"/>
      <c r="N8" s="20"/>
    </row>
    <row r="9" spans="1:14">
      <c r="A9" s="20"/>
      <c r="B9" s="20"/>
      <c r="C9" s="20"/>
      <c r="D9" s="20"/>
      <c r="E9" s="20" t="b">
        <v>0</v>
      </c>
      <c r="F9" s="24" t="e">
        <f>VLOOKUP(F7,C:D,1,0)</f>
        <v>#N/A</v>
      </c>
      <c r="G9" s="20"/>
      <c r="H9" s="20"/>
      <c r="I9" s="20"/>
      <c r="J9" s="20"/>
      <c r="K9" s="20"/>
      <c r="L9" s="20"/>
      <c r="M9" s="20"/>
      <c r="N9" s="20"/>
    </row>
    <row r="10" spans="1:14">
      <c r="A10" s="20"/>
      <c r="B10" s="20"/>
      <c r="C10" s="20"/>
      <c r="D10" s="20"/>
      <c r="E10" s="20"/>
      <c r="F10" s="24"/>
      <c r="G10" s="20"/>
      <c r="H10" s="20"/>
      <c r="I10" s="20"/>
      <c r="J10" s="20"/>
      <c r="K10" s="20"/>
      <c r="L10" s="20"/>
      <c r="M10" s="20"/>
      <c r="N10" s="20"/>
    </row>
    <row r="11" spans="1:14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</row>
    <row r="12" spans="1:14">
      <c r="A12" s="20"/>
      <c r="B12" s="20"/>
      <c r="C12" s="20"/>
      <c r="D12" s="24"/>
      <c r="E12" s="20"/>
      <c r="F12" s="20"/>
      <c r="G12" s="20"/>
      <c r="H12" s="20"/>
      <c r="I12" s="20"/>
      <c r="J12" s="20"/>
      <c r="K12" s="20"/>
      <c r="L12" s="20"/>
      <c r="M12" s="20"/>
      <c r="N12" s="20"/>
    </row>
    <row r="13" spans="1:14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</row>
    <row r="14" spans="1:14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D38B1-D970-0641-998A-693C0B4E3A38}">
  <dimension ref="A1:J8"/>
  <sheetViews>
    <sheetView workbookViewId="0">
      <selection activeCell="H34" sqref="H34"/>
    </sheetView>
  </sheetViews>
  <sheetFormatPr baseColWidth="10" defaultRowHeight="16"/>
  <cols>
    <col min="1" max="2" width="10.83203125" style="18"/>
    <col min="3" max="3" width="12.5" style="18" bestFit="1" customWidth="1"/>
    <col min="4" max="5" width="10.83203125" style="18"/>
    <col min="6" max="6" width="12.5" style="18" bestFit="1" customWidth="1"/>
    <col min="7" max="7" width="11.5" style="18" bestFit="1" customWidth="1"/>
    <col min="8" max="8" width="10.83203125" style="18"/>
    <col min="9" max="9" width="12.5" style="18" bestFit="1" customWidth="1"/>
    <col min="10" max="10" width="11.5" style="18" bestFit="1" customWidth="1"/>
    <col min="11" max="16384" width="10.83203125" style="18"/>
  </cols>
  <sheetData>
    <row r="1" spans="1:10">
      <c r="A1" s="18" t="s">
        <v>44</v>
      </c>
      <c r="B1" s="18" t="s">
        <v>45</v>
      </c>
      <c r="C1" s="18" t="s">
        <v>46</v>
      </c>
      <c r="D1" s="18" t="s">
        <v>47</v>
      </c>
      <c r="F1" s="28" t="s">
        <v>57</v>
      </c>
      <c r="G1" s="28"/>
      <c r="I1" s="28" t="s">
        <v>58</v>
      </c>
      <c r="J1" s="28"/>
    </row>
    <row r="2" spans="1:10">
      <c r="A2" s="18" t="s">
        <v>48</v>
      </c>
      <c r="B2" s="18" t="s">
        <v>55</v>
      </c>
      <c r="C2" s="19">
        <v>5171</v>
      </c>
      <c r="D2" s="18">
        <f>VLOOKUP(C2,IF(B2="UK",Table1[],Table2[]),2,1)</f>
        <v>600</v>
      </c>
      <c r="F2" s="18" t="s">
        <v>59</v>
      </c>
      <c r="G2" s="18" t="s">
        <v>47</v>
      </c>
      <c r="I2" s="18" t="s">
        <v>59</v>
      </c>
      <c r="J2" s="18" t="s">
        <v>47</v>
      </c>
    </row>
    <row r="3" spans="1:10">
      <c r="A3" s="18" t="s">
        <v>49</v>
      </c>
      <c r="B3" s="18" t="s">
        <v>55</v>
      </c>
      <c r="C3" s="19">
        <v>1381</v>
      </c>
      <c r="D3" s="18">
        <f>VLOOKUP(C3,IF(B3="UK",Table1[],Table2[]),2,1)</f>
        <v>0</v>
      </c>
      <c r="F3" s="19">
        <v>0</v>
      </c>
      <c r="G3" s="19">
        <v>0</v>
      </c>
      <c r="I3" s="19">
        <v>0</v>
      </c>
      <c r="J3" s="19">
        <v>100</v>
      </c>
    </row>
    <row r="4" spans="1:10">
      <c r="A4" s="18" t="s">
        <v>50</v>
      </c>
      <c r="B4" s="18" t="s">
        <v>56</v>
      </c>
      <c r="C4" s="19">
        <v>6272</v>
      </c>
      <c r="D4" s="18">
        <f>VLOOKUP(C4,IF(B4="UK",Table1[],Table2[]),2,1)</f>
        <v>1000</v>
      </c>
      <c r="F4" s="19">
        <v>2000</v>
      </c>
      <c r="G4" s="19">
        <v>400</v>
      </c>
      <c r="I4" s="19">
        <v>5000</v>
      </c>
      <c r="J4" s="19">
        <v>1000</v>
      </c>
    </row>
    <row r="5" spans="1:10">
      <c r="A5" s="18" t="s">
        <v>51</v>
      </c>
      <c r="B5" s="18" t="s">
        <v>55</v>
      </c>
      <c r="C5" s="19">
        <v>9168</v>
      </c>
      <c r="D5" s="18">
        <f>VLOOKUP(C5,IF(B5="UK",Table1[],Table2[]),2,1)</f>
        <v>900</v>
      </c>
      <c r="F5" s="19">
        <v>4000</v>
      </c>
      <c r="G5" s="19">
        <v>600</v>
      </c>
      <c r="I5" s="19">
        <v>10000</v>
      </c>
      <c r="J5" s="19">
        <v>1500</v>
      </c>
    </row>
    <row r="6" spans="1:10">
      <c r="A6" s="18" t="s">
        <v>52</v>
      </c>
      <c r="B6" s="18" t="s">
        <v>56</v>
      </c>
      <c r="C6" s="19">
        <v>10366</v>
      </c>
      <c r="D6" s="18">
        <f>VLOOKUP(C6,IF(B6="UK",Table1[],Table2[]),2,1)</f>
        <v>1500</v>
      </c>
      <c r="F6" s="19">
        <v>6000</v>
      </c>
      <c r="G6" s="19">
        <v>700</v>
      </c>
    </row>
    <row r="7" spans="1:10">
      <c r="A7" s="18" t="s">
        <v>53</v>
      </c>
      <c r="B7" s="18" t="s">
        <v>55</v>
      </c>
      <c r="C7" s="19">
        <v>71375</v>
      </c>
      <c r="D7" s="18">
        <f>VLOOKUP(C7,IF(B7="UK",Table1[],Table2[]),2,1)</f>
        <v>1100</v>
      </c>
      <c r="F7" s="19">
        <v>8000</v>
      </c>
      <c r="G7" s="19">
        <v>900</v>
      </c>
    </row>
    <row r="8" spans="1:10">
      <c r="A8" s="18" t="s">
        <v>54</v>
      </c>
      <c r="B8" s="18" t="s">
        <v>56</v>
      </c>
      <c r="C8" s="19">
        <v>4183</v>
      </c>
      <c r="D8" s="18">
        <f>VLOOKUP(C8,IF(B8="UK",Table1[],Table2[]),2,1)</f>
        <v>100</v>
      </c>
      <c r="F8" s="19">
        <v>10000</v>
      </c>
      <c r="G8" s="19">
        <v>1100</v>
      </c>
    </row>
  </sheetData>
  <mergeCells count="2">
    <mergeCell ref="F1:G1"/>
    <mergeCell ref="I1:J1"/>
  </mergeCells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3D7B9-43D4-D149-9590-1BE291050E5A}">
  <dimension ref="A1:S12"/>
  <sheetViews>
    <sheetView workbookViewId="0">
      <selection activeCell="C9" sqref="C9"/>
    </sheetView>
  </sheetViews>
  <sheetFormatPr baseColWidth="10" defaultColWidth="8.83203125" defaultRowHeight="16"/>
  <cols>
    <col min="1" max="1" width="12.83203125" bestFit="1" customWidth="1"/>
    <col min="2" max="2" width="7.83203125" bestFit="1" customWidth="1"/>
    <col min="3" max="3" width="10.5" bestFit="1" customWidth="1"/>
    <col min="4" max="5" width="7.83203125" bestFit="1" customWidth="1"/>
    <col min="6" max="6" width="14.33203125" customWidth="1"/>
    <col min="7" max="7" width="14.6640625" customWidth="1"/>
    <col min="8" max="8" width="7.83203125" bestFit="1" customWidth="1"/>
    <col min="9" max="9" width="8.33203125" bestFit="1" customWidth="1"/>
    <col min="10" max="10" width="9.1640625" bestFit="1" customWidth="1"/>
    <col min="11" max="11" width="10.1640625" bestFit="1" customWidth="1"/>
    <col min="12" max="12" width="10" bestFit="1" customWidth="1"/>
    <col min="13" max="16" width="7.83203125" bestFit="1" customWidth="1"/>
    <col min="17" max="17" width="8.6640625" bestFit="1" customWidth="1"/>
    <col min="18" max="18" width="7.83203125" bestFit="1" customWidth="1"/>
  </cols>
  <sheetData>
    <row r="1" spans="1:19" ht="20">
      <c r="A1" s="1" t="s">
        <v>0</v>
      </c>
      <c r="B1" s="2">
        <v>931820</v>
      </c>
      <c r="C1" s="2">
        <v>951330</v>
      </c>
      <c r="D1" s="2">
        <v>743945</v>
      </c>
      <c r="E1" s="2">
        <v>839567</v>
      </c>
      <c r="F1" s="6">
        <v>928540</v>
      </c>
      <c r="G1" s="2">
        <v>904201</v>
      </c>
      <c r="H1" s="2">
        <v>854902</v>
      </c>
      <c r="I1" s="2">
        <v>738694</v>
      </c>
      <c r="J1" s="2">
        <v>869465</v>
      </c>
      <c r="K1" s="2">
        <v>958204</v>
      </c>
      <c r="L1" s="2">
        <v>798425</v>
      </c>
      <c r="M1" s="2">
        <v>876420</v>
      </c>
      <c r="N1" s="2">
        <v>898765</v>
      </c>
      <c r="O1" s="2">
        <v>832397</v>
      </c>
      <c r="P1" s="2">
        <v>813047</v>
      </c>
      <c r="Q1" s="2">
        <v>843987</v>
      </c>
      <c r="R1" s="2">
        <v>927018</v>
      </c>
      <c r="S1" s="2">
        <v>802043</v>
      </c>
    </row>
    <row r="2" spans="1:19" ht="20">
      <c r="A2" s="1" t="s">
        <v>1</v>
      </c>
      <c r="B2" s="3" t="s">
        <v>8</v>
      </c>
      <c r="C2" s="3" t="s">
        <v>10</v>
      </c>
      <c r="D2" s="3" t="s">
        <v>12</v>
      </c>
      <c r="E2" s="3" t="s">
        <v>14</v>
      </c>
      <c r="F2" s="6" t="s">
        <v>17</v>
      </c>
      <c r="G2" s="3" t="s">
        <v>19</v>
      </c>
      <c r="H2" s="3" t="s">
        <v>20</v>
      </c>
      <c r="I2" s="3" t="s">
        <v>21</v>
      </c>
      <c r="J2" s="3" t="s">
        <v>22</v>
      </c>
      <c r="K2" s="3" t="s">
        <v>23</v>
      </c>
      <c r="L2" s="3" t="s">
        <v>25</v>
      </c>
      <c r="M2" s="3" t="s">
        <v>26</v>
      </c>
      <c r="N2" s="3" t="s">
        <v>27</v>
      </c>
      <c r="O2" s="3" t="s">
        <v>28</v>
      </c>
      <c r="P2" s="3" t="s">
        <v>29</v>
      </c>
      <c r="Q2" s="3" t="s">
        <v>30</v>
      </c>
      <c r="R2" s="3" t="s">
        <v>32</v>
      </c>
      <c r="S2" s="3" t="s">
        <v>33</v>
      </c>
    </row>
    <row r="3" spans="1:19" ht="20">
      <c r="A3" s="1" t="s">
        <v>2</v>
      </c>
      <c r="B3" s="3" t="s">
        <v>9</v>
      </c>
      <c r="C3" s="3" t="s">
        <v>11</v>
      </c>
      <c r="D3" s="3" t="s">
        <v>13</v>
      </c>
      <c r="E3" s="3" t="s">
        <v>15</v>
      </c>
      <c r="F3" s="6" t="s">
        <v>18</v>
      </c>
      <c r="G3" s="3" t="s">
        <v>13</v>
      </c>
      <c r="H3" s="3" t="s">
        <v>13</v>
      </c>
      <c r="I3" s="3" t="s">
        <v>15</v>
      </c>
      <c r="J3" s="3" t="s">
        <v>18</v>
      </c>
      <c r="K3" s="3" t="s">
        <v>24</v>
      </c>
      <c r="L3" s="3" t="s">
        <v>9</v>
      </c>
      <c r="M3" s="3" t="s">
        <v>15</v>
      </c>
      <c r="N3" s="3" t="s">
        <v>24</v>
      </c>
      <c r="O3" s="3" t="s">
        <v>13</v>
      </c>
      <c r="P3" s="3" t="s">
        <v>9</v>
      </c>
      <c r="Q3" s="3" t="s">
        <v>31</v>
      </c>
      <c r="R3" s="3" t="s">
        <v>9</v>
      </c>
      <c r="S3" s="3" t="s">
        <v>18</v>
      </c>
    </row>
    <row r="4" spans="1:19" ht="20">
      <c r="A4" s="1" t="s">
        <v>3</v>
      </c>
      <c r="B4" s="3">
        <v>21223</v>
      </c>
      <c r="C4" s="3">
        <v>23456</v>
      </c>
      <c r="D4" s="3">
        <v>19954</v>
      </c>
      <c r="E4" s="3">
        <v>17564</v>
      </c>
      <c r="F4" s="6">
        <v>28543</v>
      </c>
      <c r="G4" s="3">
        <v>19534</v>
      </c>
      <c r="H4" s="3">
        <v>20585</v>
      </c>
      <c r="I4" s="3">
        <v>24957</v>
      </c>
      <c r="J4" s="3">
        <v>30332</v>
      </c>
      <c r="K4" s="3">
        <v>27595</v>
      </c>
      <c r="L4" s="3">
        <v>25395</v>
      </c>
      <c r="M4" s="3">
        <v>35822</v>
      </c>
      <c r="N4" s="3">
        <v>20949</v>
      </c>
      <c r="O4" s="3">
        <v>30113</v>
      </c>
      <c r="P4" s="3">
        <v>18432</v>
      </c>
      <c r="Q4" s="3">
        <v>20995</v>
      </c>
      <c r="R4" s="3">
        <v>19668</v>
      </c>
      <c r="S4" s="3">
        <v>26046</v>
      </c>
    </row>
    <row r="5" spans="1:19" ht="20">
      <c r="A5" s="1" t="s">
        <v>4</v>
      </c>
      <c r="B5" s="3">
        <v>17855</v>
      </c>
      <c r="C5" s="3">
        <v>29550</v>
      </c>
      <c r="D5" s="3">
        <v>22600</v>
      </c>
      <c r="E5" s="3">
        <v>25439</v>
      </c>
      <c r="F5" s="6">
        <v>28540</v>
      </c>
      <c r="G5" s="3">
        <v>30558</v>
      </c>
      <c r="H5" s="3">
        <v>29667</v>
      </c>
      <c r="I5" s="3">
        <v>31322</v>
      </c>
      <c r="J5" s="3">
        <v>27407</v>
      </c>
      <c r="K5" s="3">
        <v>22933</v>
      </c>
      <c r="L5" s="3">
        <v>27700</v>
      </c>
      <c r="M5" s="3">
        <v>31854</v>
      </c>
      <c r="N5" s="3">
        <v>23100</v>
      </c>
      <c r="O5" s="3">
        <v>19554</v>
      </c>
      <c r="P5" s="3">
        <v>12110</v>
      </c>
      <c r="Q5" s="3">
        <v>24960</v>
      </c>
      <c r="R5" s="3">
        <v>18850</v>
      </c>
      <c r="S5" s="3">
        <v>24845</v>
      </c>
    </row>
    <row r="6" spans="1:19" ht="20">
      <c r="A6" s="1" t="s">
        <v>5</v>
      </c>
      <c r="B6" s="3">
        <v>24855</v>
      </c>
      <c r="C6" s="3">
        <v>24294</v>
      </c>
      <c r="D6" s="3">
        <v>19448</v>
      </c>
      <c r="E6" s="3">
        <v>32944</v>
      </c>
      <c r="F6" s="6">
        <v>24400</v>
      </c>
      <c r="G6" s="3">
        <v>21844</v>
      </c>
      <c r="H6" s="3">
        <v>27595</v>
      </c>
      <c r="I6" s="3">
        <v>15330</v>
      </c>
      <c r="J6" s="3">
        <v>26440</v>
      </c>
      <c r="K6" s="3">
        <v>22422</v>
      </c>
      <c r="L6" s="3">
        <v>16500</v>
      </c>
      <c r="M6" s="3">
        <v>24384</v>
      </c>
      <c r="N6" s="3">
        <v>21774</v>
      </c>
      <c r="O6" s="3">
        <v>25300</v>
      </c>
      <c r="P6" s="3">
        <v>27500</v>
      </c>
      <c r="Q6" s="3">
        <v>21950</v>
      </c>
      <c r="R6" s="3">
        <v>21355</v>
      </c>
      <c r="S6" s="3">
        <v>28575</v>
      </c>
    </row>
    <row r="7" spans="1:19" ht="20">
      <c r="A7" s="1" t="s">
        <v>6</v>
      </c>
      <c r="B7" s="3">
        <v>21377</v>
      </c>
      <c r="C7" s="3">
        <v>25335</v>
      </c>
      <c r="D7" s="3">
        <v>26450</v>
      </c>
      <c r="E7" s="3">
        <v>24000</v>
      </c>
      <c r="F7" s="6">
        <v>28550</v>
      </c>
      <c r="G7" s="3">
        <v>19605</v>
      </c>
      <c r="H7" s="3">
        <v>13605</v>
      </c>
      <c r="I7" s="3">
        <v>27550</v>
      </c>
      <c r="J7" s="3">
        <v>24007</v>
      </c>
      <c r="K7" s="3">
        <v>21445</v>
      </c>
      <c r="L7" s="3">
        <v>27500</v>
      </c>
      <c r="M7" s="3">
        <v>31005</v>
      </c>
      <c r="N7" s="3">
        <v>27550</v>
      </c>
      <c r="O7" s="3">
        <v>16455</v>
      </c>
      <c r="P7" s="3">
        <v>24399</v>
      </c>
      <c r="Q7" s="3">
        <v>24855</v>
      </c>
      <c r="R7" s="3">
        <v>20540</v>
      </c>
      <c r="S7" s="3">
        <v>22555</v>
      </c>
    </row>
    <row r="8" spans="1:19" ht="20">
      <c r="A8" s="1" t="s">
        <v>7</v>
      </c>
      <c r="B8" s="3">
        <f t="shared" ref="B8:S8" si="0">B4+B5+B6+B7</f>
        <v>85310</v>
      </c>
      <c r="C8" s="3">
        <f t="shared" si="0"/>
        <v>102635</v>
      </c>
      <c r="D8" s="3">
        <f t="shared" si="0"/>
        <v>88452</v>
      </c>
      <c r="E8" s="3">
        <f t="shared" si="0"/>
        <v>99947</v>
      </c>
      <c r="F8" s="6">
        <f t="shared" si="0"/>
        <v>110033</v>
      </c>
      <c r="G8" s="3">
        <f t="shared" si="0"/>
        <v>91541</v>
      </c>
      <c r="H8" s="3">
        <f t="shared" si="0"/>
        <v>91452</v>
      </c>
      <c r="I8" s="3">
        <f t="shared" si="0"/>
        <v>99159</v>
      </c>
      <c r="J8" s="3">
        <f t="shared" si="0"/>
        <v>108186</v>
      </c>
      <c r="K8" s="3">
        <f t="shared" si="0"/>
        <v>94395</v>
      </c>
      <c r="L8" s="3">
        <f t="shared" si="0"/>
        <v>97095</v>
      </c>
      <c r="M8" s="3">
        <f t="shared" si="0"/>
        <v>123065</v>
      </c>
      <c r="N8" s="3">
        <f t="shared" si="0"/>
        <v>93373</v>
      </c>
      <c r="O8" s="3">
        <f t="shared" si="0"/>
        <v>91422</v>
      </c>
      <c r="P8" s="3">
        <f t="shared" si="0"/>
        <v>82441</v>
      </c>
      <c r="Q8" s="3">
        <f t="shared" si="0"/>
        <v>92760</v>
      </c>
      <c r="R8" s="3">
        <f t="shared" si="0"/>
        <v>80413</v>
      </c>
      <c r="S8" s="3">
        <f t="shared" si="0"/>
        <v>102021</v>
      </c>
    </row>
    <row r="11" spans="1:19" ht="23">
      <c r="F11" s="5" t="s">
        <v>0</v>
      </c>
      <c r="G11" s="5" t="s">
        <v>16</v>
      </c>
    </row>
    <row r="12" spans="1:19" ht="23">
      <c r="F12" s="5">
        <v>928540</v>
      </c>
      <c r="G12" s="5" t="str">
        <f>HLOOKUP(F12,A1:S8,2,FALSE)</f>
        <v xml:space="preserve"> احمدجانی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444E7-C0CC-6B4F-952D-4BD364BA8239}">
  <dimension ref="A1:G19"/>
  <sheetViews>
    <sheetView workbookViewId="0">
      <selection activeCell="F10" sqref="F10"/>
    </sheetView>
  </sheetViews>
  <sheetFormatPr baseColWidth="10" defaultRowHeight="20"/>
  <cols>
    <col min="1" max="16384" width="10.83203125" style="17"/>
  </cols>
  <sheetData>
    <row r="1" spans="1:7">
      <c r="A1" s="1" t="s">
        <v>0</v>
      </c>
      <c r="B1" s="1" t="s">
        <v>1</v>
      </c>
      <c r="C1" s="1" t="s">
        <v>36</v>
      </c>
    </row>
    <row r="2" spans="1:7">
      <c r="A2" s="9">
        <v>738694</v>
      </c>
      <c r="B2" s="10" t="s">
        <v>21</v>
      </c>
      <c r="C2" s="11">
        <v>85310</v>
      </c>
    </row>
    <row r="3" spans="1:7">
      <c r="A3" s="9">
        <v>743945</v>
      </c>
      <c r="B3" s="10" t="s">
        <v>12</v>
      </c>
      <c r="C3" s="12">
        <v>80413</v>
      </c>
    </row>
    <row r="4" spans="1:7">
      <c r="A4" s="9">
        <v>798425</v>
      </c>
      <c r="B4" s="10" t="s">
        <v>25</v>
      </c>
      <c r="C4" s="12">
        <v>82441</v>
      </c>
    </row>
    <row r="5" spans="1:7">
      <c r="A5" s="9">
        <v>802043</v>
      </c>
      <c r="B5" s="10" t="s">
        <v>33</v>
      </c>
      <c r="C5" s="12">
        <v>88452</v>
      </c>
    </row>
    <row r="6" spans="1:7">
      <c r="A6" s="9">
        <v>813047</v>
      </c>
      <c r="B6" s="10" t="s">
        <v>29</v>
      </c>
      <c r="C6" s="12">
        <v>91422</v>
      </c>
    </row>
    <row r="7" spans="1:7">
      <c r="A7" s="9">
        <v>832397</v>
      </c>
      <c r="B7" s="10" t="s">
        <v>28</v>
      </c>
      <c r="C7" s="12">
        <v>91452</v>
      </c>
    </row>
    <row r="8" spans="1:7">
      <c r="A8" s="9">
        <v>839567</v>
      </c>
      <c r="B8" s="10" t="s">
        <v>14</v>
      </c>
      <c r="C8" s="13">
        <v>91541</v>
      </c>
      <c r="F8" s="17" t="s">
        <v>37</v>
      </c>
      <c r="G8" s="17" t="s">
        <v>38</v>
      </c>
    </row>
    <row r="9" spans="1:7">
      <c r="A9" s="9">
        <v>843987</v>
      </c>
      <c r="B9" s="10" t="s">
        <v>30</v>
      </c>
      <c r="C9" s="12">
        <v>92760</v>
      </c>
      <c r="E9" s="17" t="s">
        <v>60</v>
      </c>
      <c r="F9" s="17">
        <v>97095</v>
      </c>
      <c r="G9" s="17">
        <f>MATCH(F9,C:C)</f>
        <v>12</v>
      </c>
    </row>
    <row r="10" spans="1:7">
      <c r="A10" s="9">
        <v>854902</v>
      </c>
      <c r="B10" s="10" t="s">
        <v>20</v>
      </c>
      <c r="C10" s="12">
        <v>93373</v>
      </c>
      <c r="E10" s="17" t="s">
        <v>61</v>
      </c>
      <c r="F10" s="17">
        <f>INDEX(C:C,G10)</f>
        <v>97095</v>
      </c>
      <c r="G10" s="17">
        <v>12</v>
      </c>
    </row>
    <row r="11" spans="1:7">
      <c r="A11" s="9">
        <v>869465</v>
      </c>
      <c r="B11" s="10" t="s">
        <v>22</v>
      </c>
      <c r="C11" s="12">
        <v>94395</v>
      </c>
    </row>
    <row r="12" spans="1:7">
      <c r="A12" s="9">
        <v>876420</v>
      </c>
      <c r="B12" s="10" t="s">
        <v>26</v>
      </c>
      <c r="C12" s="12">
        <v>97095</v>
      </c>
    </row>
    <row r="13" spans="1:7">
      <c r="A13" s="9">
        <v>898765</v>
      </c>
      <c r="B13" s="10" t="s">
        <v>27</v>
      </c>
      <c r="C13" s="12">
        <v>99159</v>
      </c>
    </row>
    <row r="14" spans="1:7">
      <c r="A14" s="9">
        <v>904201</v>
      </c>
      <c r="B14" s="10" t="s">
        <v>19</v>
      </c>
      <c r="C14" s="12">
        <v>99947</v>
      </c>
    </row>
    <row r="15" spans="1:7">
      <c r="A15" s="9">
        <v>927018</v>
      </c>
      <c r="B15" s="10" t="s">
        <v>32</v>
      </c>
      <c r="C15" s="12">
        <v>102021</v>
      </c>
    </row>
    <row r="16" spans="1:7">
      <c r="A16" s="9">
        <v>928540</v>
      </c>
      <c r="B16" s="10" t="s">
        <v>17</v>
      </c>
      <c r="C16" s="12">
        <v>102635</v>
      </c>
    </row>
    <row r="17" spans="1:3">
      <c r="A17" s="9">
        <v>931820</v>
      </c>
      <c r="B17" s="10" t="s">
        <v>8</v>
      </c>
      <c r="C17" s="12">
        <v>108186</v>
      </c>
    </row>
    <row r="18" spans="1:3">
      <c r="A18" s="9">
        <v>951330</v>
      </c>
      <c r="B18" s="10" t="s">
        <v>10</v>
      </c>
      <c r="C18" s="12">
        <v>110033</v>
      </c>
    </row>
    <row r="19" spans="1:3">
      <c r="A19" s="9">
        <v>958204</v>
      </c>
      <c r="B19" s="10" t="s">
        <v>23</v>
      </c>
      <c r="C19" s="12">
        <v>123065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A6B66-C341-D04C-9395-ACE1CACB31DE}">
  <dimension ref="A1:J17"/>
  <sheetViews>
    <sheetView workbookViewId="0">
      <selection activeCell="F27" sqref="F27"/>
    </sheetView>
  </sheetViews>
  <sheetFormatPr baseColWidth="10" defaultRowHeight="19"/>
  <cols>
    <col min="1" max="16384" width="10.83203125" style="27"/>
  </cols>
  <sheetData>
    <row r="1" spans="1:10">
      <c r="A1" s="25">
        <v>1</v>
      </c>
      <c r="B1" s="26">
        <v>11</v>
      </c>
      <c r="C1" s="26">
        <v>21</v>
      </c>
      <c r="D1" s="26">
        <v>31</v>
      </c>
      <c r="E1" s="26">
        <v>41</v>
      </c>
      <c r="F1" s="26">
        <v>51</v>
      </c>
      <c r="G1" s="26">
        <v>61</v>
      </c>
      <c r="H1" s="26">
        <v>71</v>
      </c>
      <c r="I1" s="26">
        <v>81</v>
      </c>
      <c r="J1" s="26">
        <v>91</v>
      </c>
    </row>
    <row r="2" spans="1:10">
      <c r="A2" s="26">
        <v>2</v>
      </c>
      <c r="B2" s="26">
        <v>12</v>
      </c>
      <c r="C2" s="26">
        <v>22</v>
      </c>
      <c r="D2" s="26">
        <v>32</v>
      </c>
      <c r="E2" s="26">
        <v>42</v>
      </c>
      <c r="F2" s="26">
        <v>52</v>
      </c>
      <c r="G2" s="26">
        <v>62</v>
      </c>
      <c r="H2" s="26">
        <v>72</v>
      </c>
      <c r="I2" s="26">
        <v>82</v>
      </c>
      <c r="J2" s="26">
        <v>92</v>
      </c>
    </row>
    <row r="3" spans="1:10">
      <c r="A3" s="26">
        <v>3</v>
      </c>
      <c r="B3" s="26">
        <v>13</v>
      </c>
      <c r="C3" s="26">
        <v>23</v>
      </c>
      <c r="D3" s="25">
        <v>33</v>
      </c>
      <c r="E3" s="26">
        <v>43</v>
      </c>
      <c r="F3" s="26">
        <v>53</v>
      </c>
      <c r="G3" s="26">
        <v>63</v>
      </c>
      <c r="H3" s="26">
        <v>73</v>
      </c>
      <c r="I3" s="26">
        <v>83</v>
      </c>
      <c r="J3" s="26">
        <v>93</v>
      </c>
    </row>
    <row r="4" spans="1:10">
      <c r="A4" s="26">
        <v>4</v>
      </c>
      <c r="B4" s="26">
        <v>14</v>
      </c>
      <c r="C4" s="26">
        <v>24</v>
      </c>
      <c r="D4" s="26">
        <v>34</v>
      </c>
      <c r="E4" s="26">
        <v>44</v>
      </c>
      <c r="F4" s="26">
        <v>54</v>
      </c>
      <c r="G4" s="26">
        <v>64</v>
      </c>
      <c r="H4" s="26">
        <v>74</v>
      </c>
      <c r="I4" s="26">
        <v>84</v>
      </c>
      <c r="J4" s="26">
        <v>94</v>
      </c>
    </row>
    <row r="5" spans="1:10">
      <c r="A5" s="26">
        <v>5</v>
      </c>
      <c r="B5" s="26">
        <v>15</v>
      </c>
      <c r="C5" s="26">
        <v>25</v>
      </c>
      <c r="D5" s="26">
        <v>35</v>
      </c>
      <c r="E5" s="26">
        <v>45</v>
      </c>
      <c r="F5" s="26">
        <v>55</v>
      </c>
      <c r="G5" s="26">
        <v>65</v>
      </c>
      <c r="H5" s="26">
        <v>75</v>
      </c>
      <c r="I5" s="26">
        <v>85</v>
      </c>
      <c r="J5" s="26">
        <v>95</v>
      </c>
    </row>
    <row r="6" spans="1:10">
      <c r="A6" s="26">
        <v>6</v>
      </c>
      <c r="B6" s="26">
        <v>16</v>
      </c>
      <c r="C6" s="26">
        <v>26</v>
      </c>
      <c r="D6" s="26">
        <v>36</v>
      </c>
      <c r="E6" s="26">
        <v>46</v>
      </c>
      <c r="F6" s="26">
        <v>56</v>
      </c>
      <c r="G6" s="26">
        <v>66</v>
      </c>
      <c r="H6" s="26">
        <v>76</v>
      </c>
      <c r="I6" s="26">
        <v>86</v>
      </c>
      <c r="J6" s="26">
        <v>96</v>
      </c>
    </row>
    <row r="7" spans="1:10">
      <c r="A7" s="26">
        <v>7</v>
      </c>
      <c r="B7" s="26">
        <v>17</v>
      </c>
      <c r="C7" s="26">
        <v>27</v>
      </c>
      <c r="D7" s="26">
        <v>37</v>
      </c>
      <c r="E7" s="26">
        <v>47</v>
      </c>
      <c r="F7" s="26">
        <v>57</v>
      </c>
      <c r="G7" s="26">
        <v>67</v>
      </c>
      <c r="H7" s="26">
        <v>77</v>
      </c>
      <c r="I7" s="26">
        <v>87</v>
      </c>
      <c r="J7" s="26">
        <v>97</v>
      </c>
    </row>
    <row r="8" spans="1:10">
      <c r="A8" s="26">
        <v>8</v>
      </c>
      <c r="B8" s="26">
        <v>18</v>
      </c>
      <c r="C8" s="26">
        <v>28</v>
      </c>
      <c r="D8" s="26">
        <v>38</v>
      </c>
      <c r="E8" s="25">
        <v>48</v>
      </c>
      <c r="F8" s="25">
        <v>58</v>
      </c>
      <c r="G8" s="26">
        <v>68</v>
      </c>
      <c r="H8" s="26">
        <v>78</v>
      </c>
      <c r="I8" s="26">
        <v>88</v>
      </c>
      <c r="J8" s="26">
        <v>98</v>
      </c>
    </row>
    <row r="9" spans="1:10">
      <c r="A9" s="26">
        <v>9</v>
      </c>
      <c r="B9" s="26">
        <v>19</v>
      </c>
      <c r="C9" s="26">
        <v>29</v>
      </c>
      <c r="D9" s="26">
        <v>39</v>
      </c>
      <c r="E9" s="25">
        <v>49</v>
      </c>
      <c r="F9" s="26">
        <v>59</v>
      </c>
      <c r="G9" s="26">
        <v>69</v>
      </c>
      <c r="H9" s="26">
        <v>79</v>
      </c>
      <c r="I9" s="26">
        <v>89</v>
      </c>
      <c r="J9" s="26">
        <v>99</v>
      </c>
    </row>
    <row r="10" spans="1:10">
      <c r="A10" s="26">
        <v>10</v>
      </c>
      <c r="B10" s="26">
        <v>20</v>
      </c>
      <c r="C10" s="26">
        <v>30</v>
      </c>
      <c r="D10" s="26">
        <v>40</v>
      </c>
      <c r="E10" s="26">
        <v>50</v>
      </c>
      <c r="F10" s="26">
        <v>60</v>
      </c>
      <c r="G10" s="26">
        <v>70</v>
      </c>
      <c r="H10" s="26">
        <v>80</v>
      </c>
      <c r="I10" s="26">
        <v>90</v>
      </c>
      <c r="J10" s="26">
        <v>100</v>
      </c>
    </row>
    <row r="16" spans="1:10">
      <c r="E16" s="27">
        <f ca="1">OFFSET(A1,2,3)</f>
        <v>33</v>
      </c>
      <c r="G16" s="27">
        <f ca="1">SUM(OFFSET(J10,-2,-5,1,2))</f>
        <v>106</v>
      </c>
    </row>
    <row r="17" spans="5:7">
      <c r="E17" s="27">
        <f ca="1">OFFSET(D3,-2,-3)</f>
        <v>1</v>
      </c>
      <c r="G17" s="27">
        <f ca="1">SUM(OFFSET(J10,-2,-5,2,1))</f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CountIf</vt:lpstr>
      <vt:lpstr>+</vt:lpstr>
      <vt:lpstr>lookup</vt:lpstr>
      <vt:lpstr>Vlookup</vt:lpstr>
      <vt:lpstr>TRUE-FALSE</vt:lpstr>
      <vt:lpstr>Vlookup-Usage</vt:lpstr>
      <vt:lpstr>Hlookup</vt:lpstr>
      <vt:lpstr>Match-Index</vt:lpstr>
      <vt:lpstr>Offset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2020-12-16T09:49:55Z</dcterms:created>
  <dcterms:modified xsi:type="dcterms:W3CDTF">2020-12-20T07:01:24Z</dcterms:modified>
</cp:coreProperties>
</file>