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ion\Desktop\Ineuron\Excel Assignment\2\"/>
    </mc:Choice>
  </mc:AlternateContent>
  <bookViews>
    <workbookView xWindow="0" yWindow="0" windowWidth="17256" windowHeight="3648" activeTab="3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62913"/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0" i="2"/>
  <c r="F11" i="2"/>
  <c r="F9" i="2"/>
  <c r="E9" i="2"/>
  <c r="F52" i="1"/>
  <c r="F49" i="1"/>
  <c r="F45" i="1"/>
  <c r="F48" i="1"/>
  <c r="F47" i="1"/>
  <c r="F44" i="1"/>
  <c r="F43" i="1"/>
  <c r="F42" i="1"/>
  <c r="F39" i="1"/>
  <c r="F38" i="1"/>
  <c r="F37" i="1"/>
  <c r="F36" i="1"/>
  <c r="F33" i="1"/>
  <c r="F32" i="1"/>
  <c r="F29" i="1"/>
  <c r="F30" i="1"/>
  <c r="F31" i="1"/>
  <c r="E10" i="2" l="1"/>
  <c r="E11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<sst xmlns="http://schemas.openxmlformats.org/spreadsheetml/2006/main" count="1531" uniqueCount="76">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</sst>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14" fontId="0" fillId="0" borderId="0" xfId="0" applyNumberFormat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8" workbookViewId="0">
      <selection activeCell="C47" sqref="C47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  <col min="8" max="8" width="10.33203125" bestFit="1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COUNTIF($G$2:$G$25,"Boston")</f>
        <v>4</v>
      </c>
    </row>
    <row r="30" spans="1:7" x14ac:dyDescent="0.3">
      <c r="E30" s="4" t="s">
        <v>36</v>
      </c>
      <c r="F30">
        <f>COUNTIF($D$2:$D$25,"microwave")</f>
        <v>5</v>
      </c>
    </row>
    <row r="31" spans="1:7" x14ac:dyDescent="0.3">
      <c r="E31" s="4" t="s">
        <v>37</v>
      </c>
      <c r="F31">
        <f>COUNTIF($F$2:$F$25,"truck 3")</f>
        <v>8</v>
      </c>
    </row>
    <row r="32" spans="1:7" x14ac:dyDescent="0.3">
      <c r="E32" s="4" t="s">
        <v>38</v>
      </c>
      <c r="F32">
        <f>COUNTIF($C$2:$C$25,"Peter White")</f>
        <v>6</v>
      </c>
    </row>
    <row r="33" spans="5:8" x14ac:dyDescent="0.3">
      <c r="E33" s="4" t="s">
        <v>30</v>
      </c>
      <c r="F33">
        <f>COUNTIF($E$2:$E$25,"&lt;20")</f>
        <v>9</v>
      </c>
    </row>
    <row r="35" spans="5:8" x14ac:dyDescent="0.3">
      <c r="F35" s="3" t="s">
        <v>24</v>
      </c>
    </row>
    <row r="36" spans="5:8" x14ac:dyDescent="0.3">
      <c r="E36" s="4" t="s">
        <v>27</v>
      </c>
      <c r="F36">
        <f>SUMIF($D$2:$D$25,"refrigerator",$E$2:$E$25)</f>
        <v>105</v>
      </c>
    </row>
    <row r="37" spans="5:8" x14ac:dyDescent="0.3">
      <c r="E37" s="4" t="s">
        <v>28</v>
      </c>
      <c r="F37">
        <f>SUMIF($D$2:$D$25,"washing machine",$E$2:$E$25)</f>
        <v>164</v>
      </c>
    </row>
    <row r="38" spans="5:8" x14ac:dyDescent="0.3">
      <c r="E38" s="4" t="s">
        <v>34</v>
      </c>
      <c r="F38">
        <f>SUMIF($F$2:$F$25,"truck 4",$E$2:$E$25)</f>
        <v>156</v>
      </c>
    </row>
    <row r="39" spans="5:8" x14ac:dyDescent="0.3">
      <c r="E39" s="4" t="s">
        <v>44</v>
      </c>
      <c r="F39">
        <f>SUMIF($F$2:$F$25,"truck *",$E$2:$E$25)</f>
        <v>511</v>
      </c>
    </row>
    <row r="41" spans="5:8" x14ac:dyDescent="0.3">
      <c r="E41" s="4"/>
      <c r="F41" s="3" t="s">
        <v>25</v>
      </c>
    </row>
    <row r="42" spans="5:8" x14ac:dyDescent="0.3">
      <c r="E42" s="4" t="s">
        <v>39</v>
      </c>
      <c r="F42">
        <f>COUNTIFS($G$2:$G$25,"Boston",$D$2:$D$25,"microwave")</f>
        <v>2</v>
      </c>
    </row>
    <row r="43" spans="5:8" x14ac:dyDescent="0.3">
      <c r="E43" s="4" t="s">
        <v>40</v>
      </c>
      <c r="F43">
        <f>COUNTIFS($C$2:$C$25,"Peter White",$F$2:$F$25,"truck 1")</f>
        <v>2</v>
      </c>
    </row>
    <row r="44" spans="5:8" x14ac:dyDescent="0.3">
      <c r="E44" s="4" t="s">
        <v>41</v>
      </c>
      <c r="F44">
        <f>COUNTIFS($G$2:$G$25,"Boston",$B$2:$B$25,"&gt;"&amp;DATE(2013,2,3))</f>
        <v>2</v>
      </c>
    </row>
    <row r="45" spans="5:8" x14ac:dyDescent="0.3">
      <c r="E45" s="4" t="s">
        <v>42</v>
      </c>
      <c r="F45">
        <f>COUNTIFS($B$2:$B$25,"&gt;="&amp;DATE(2013,2,3),$B$2:$B$25,"&lt;="&amp;DATE(2013,2,6))</f>
        <v>14</v>
      </c>
      <c r="G45" s="20"/>
      <c r="H45" s="20"/>
    </row>
    <row r="46" spans="5:8" x14ac:dyDescent="0.3">
      <c r="F46" s="3" t="s">
        <v>26</v>
      </c>
    </row>
    <row r="47" spans="5:8" x14ac:dyDescent="0.3">
      <c r="E47" s="4" t="s">
        <v>31</v>
      </c>
      <c r="F47">
        <f>SUMIFS($E$2:$E$25,$D$2:$D$25,"microwave",$G$2:$G$25,"NY")</f>
        <v>25</v>
      </c>
    </row>
    <row r="48" spans="5:8" x14ac:dyDescent="0.3">
      <c r="E48" s="4" t="s">
        <v>33</v>
      </c>
      <c r="F48">
        <f>SUMIFS($E$2:$E$25,$F$2:$F$25,"truck 1",$G$2:$G$25,"Pittsburgh")</f>
        <v>75</v>
      </c>
    </row>
    <row r="49" spans="5:6" x14ac:dyDescent="0.3">
      <c r="E49" s="4" t="s">
        <v>43</v>
      </c>
      <c r="F49">
        <f>SUMIFS($E$2:$E$25,$B$2:$B$25,"&gt;="&amp;DATE(2013,2,3),$B$2:$B$25,"&lt;="&amp;DATE(2013,2,6))</f>
        <v>309</v>
      </c>
    </row>
    <row r="52" spans="5:6" x14ac:dyDescent="0.3">
      <c r="E52" s="4" t="s">
        <v>32</v>
      </c>
      <c r="F52">
        <f>SUMIFS($E$2:$E$25,$G$2:$G$25,"NY")+SUMIFS($E$2:$E$25,$G$2:$G$25,"Baltimore")+SUMIFS($E$2:$E$25,$G$2:$G$25,"Philadelphia")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215" workbookViewId="0">
      <selection activeCell="B241" sqref="B24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SUMIFS($E$16:$E$241,$C$16:$C$241,A9,$B$16:$B$241,"Shaving",$A$16:$A$241,"&gt;="&amp;DATE(2013,5,10),$A$16:$A$241,"&lt;="&amp;DATE(2013,5,20))</f>
        <v>31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SUMIFS($E$16:$E$241,$C$16:$C$241,A10,$B$16:$B$241,"Shaving",$A$16:$A$241,"&gt;="&amp;DATE(2013,5,10),$A$16:$A$241,"&lt;="&amp;DATE(2013,5,20))</f>
        <v>24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215" workbookViewId="0">
      <selection activeCell="B241" sqref="B24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SUMIFS($E$16:$E$241,$C$16:$C$241,A9,$B$16:$B$241,"Shaving",$A$16:$A$241,"&gt;="&amp;DATE(2013,5,10),$A$16:$A$241,"&lt;="&amp;DATE(2013,5,20))</f>
        <v>31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SUMIFS($E$16:$E$241,$C$16:$C$241,A10,$B$16:$B$241,"Shaving",$A$16:$A$241,"&gt;="&amp;DATE(2013,5,10),$A$16:$A$241,"&lt;="&amp;DATE(2013,5,20))</f>
        <v>24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tabSelected="1" workbookViewId="0">
      <selection activeCell="E23" sqref="E2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Legion</cp:lastModifiedBy>
  <dcterms:created xsi:type="dcterms:W3CDTF">2013-06-05T17:23:06Z</dcterms:created>
  <dcterms:modified xsi:type="dcterms:W3CDTF">2022-01-14T14:44:28Z</dcterms:modified>
</cp:coreProperties>
</file>