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lcra365-my.sharepoint.com/personal/amir_exir_lcra_org/Documents/Desktop/"/>
    </mc:Choice>
  </mc:AlternateContent>
  <xr:revisionPtr revIDLastSave="23" documentId="11_EF8FCAF1AB2848158762F0257B8098D35469D92D" xr6:coauthVersionLast="47" xr6:coauthVersionMax="47" xr10:uidLastSave="{69CE3527-3D64-43C7-959B-C42DA882BB08}"/>
  <bookViews>
    <workbookView xWindow="28680" yWindow="-120" windowWidth="29040" windowHeight="15720" xr2:uid="{00000000-000D-0000-FFFF-FFFF00000000}"/>
  </bookViews>
  <sheets>
    <sheet name="Estimator" sheetId="2" r:id="rId1"/>
    <sheet name="Instructions" sheetId="6" r:id="rId2"/>
    <sheet name="Assumptions" sheetId="3" r:id="rId3"/>
    <sheet name="Original" sheetId="1" state="hidden" r:id="rId4"/>
    <sheet name="Comparison" sheetId="4" state="hidden" r:id="rId5"/>
    <sheet name="EST VS ACTUAL" sheetId="5" state="hidden" r:id="rId6"/>
  </sheets>
  <definedNames>
    <definedName name="_xlnm._FilterDatabase" localSheetId="4" hidden="1">Comparison!$A$1:$AE$23</definedName>
    <definedName name="_xlnm._FilterDatabase" localSheetId="0" hidden="1">Estimator!$A$1:$R$179</definedName>
    <definedName name="_xlnm._FilterDatabase" localSheetId="3" hidden="1">Original!$A$1:$R$1</definedName>
    <definedName name="_xlnm.Print_Area" localSheetId="0">Estimator!$A$1:$L$60</definedName>
    <definedName name="_xlnm.Print_Area" localSheetId="3">Original!$A$1:$L$30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3" i="2" l="1"/>
  <c r="N70" i="2" l="1"/>
  <c r="N106" i="2"/>
  <c r="G160" i="2"/>
  <c r="G161" i="2"/>
  <c r="G162" i="2"/>
  <c r="G163" i="2"/>
  <c r="G176" i="2"/>
  <c r="G177" i="2"/>
  <c r="G178" i="2"/>
  <c r="G179" i="2"/>
  <c r="G41" i="2"/>
  <c r="G42" i="2"/>
  <c r="G43" i="2"/>
  <c r="G44" i="2"/>
  <c r="G45" i="2"/>
  <c r="G46" i="2"/>
  <c r="G47" i="2"/>
  <c r="G48" i="2"/>
  <c r="G49" i="2"/>
  <c r="G50" i="2"/>
  <c r="G51" i="2"/>
  <c r="G52" i="2"/>
  <c r="G92" i="2"/>
  <c r="G93" i="2"/>
  <c r="G94" i="2"/>
  <c r="G95" i="2"/>
  <c r="G96" i="2"/>
  <c r="G97" i="2"/>
  <c r="G98" i="2"/>
  <c r="G99" i="2"/>
  <c r="G100" i="2"/>
  <c r="G101" i="2"/>
  <c r="G102" i="2"/>
  <c r="G103" i="2"/>
  <c r="F67" i="2"/>
  <c r="F66" i="2"/>
  <c r="F65" i="2"/>
  <c r="F64" i="2"/>
  <c r="F63" i="2"/>
  <c r="G63" i="2"/>
  <c r="F62" i="2"/>
  <c r="F61" i="2"/>
  <c r="F60" i="2"/>
  <c r="F59" i="2"/>
  <c r="G59" i="2"/>
  <c r="F58" i="2"/>
  <c r="G58" i="2"/>
  <c r="F57" i="2"/>
  <c r="F56" i="2"/>
  <c r="G67" i="2"/>
  <c r="G66" i="2"/>
  <c r="I15" i="5"/>
  <c r="J15" i="5"/>
  <c r="K15" i="5"/>
  <c r="L15" i="5"/>
  <c r="M15" i="5"/>
  <c r="H15" i="5"/>
  <c r="AA3" i="4"/>
  <c r="AB3" i="4"/>
  <c r="AC3" i="4"/>
  <c r="AD3" i="4"/>
  <c r="AE3" i="4"/>
  <c r="AA5" i="4"/>
  <c r="AB5" i="4"/>
  <c r="AC5" i="4"/>
  <c r="AD5" i="4"/>
  <c r="AE5" i="4"/>
  <c r="AA7" i="4"/>
  <c r="AB7" i="4"/>
  <c r="AC7" i="4"/>
  <c r="AD7" i="4"/>
  <c r="AE7" i="4"/>
  <c r="AA10" i="4"/>
  <c r="AB10" i="4"/>
  <c r="AC10" i="4"/>
  <c r="AD10" i="4"/>
  <c r="AE10" i="4"/>
  <c r="AA11" i="4"/>
  <c r="AB11" i="4"/>
  <c r="AC11" i="4"/>
  <c r="AD11" i="4"/>
  <c r="AE11" i="4"/>
  <c r="AA12" i="4"/>
  <c r="AB12" i="4"/>
  <c r="AC12" i="4"/>
  <c r="AD12" i="4"/>
  <c r="AE12" i="4"/>
  <c r="AA13" i="4"/>
  <c r="AB13" i="4"/>
  <c r="AC13" i="4"/>
  <c r="AD13" i="4"/>
  <c r="AE13" i="4"/>
  <c r="AA14" i="4"/>
  <c r="AB14" i="4"/>
  <c r="AC14" i="4"/>
  <c r="AD14" i="4"/>
  <c r="AE14" i="4"/>
  <c r="AA15" i="4"/>
  <c r="AB15" i="4"/>
  <c r="AC15" i="4"/>
  <c r="AD15" i="4"/>
  <c r="AE15" i="4"/>
  <c r="AA17" i="4"/>
  <c r="AB17" i="4"/>
  <c r="AC17" i="4"/>
  <c r="AD17" i="4"/>
  <c r="AE17" i="4"/>
  <c r="AA20" i="4"/>
  <c r="AB20" i="4"/>
  <c r="AC20" i="4"/>
  <c r="AD20" i="4"/>
  <c r="AE20" i="4"/>
  <c r="AA21" i="4"/>
  <c r="AB21" i="4"/>
  <c r="AC21" i="4"/>
  <c r="AD21" i="4"/>
  <c r="AE21" i="4"/>
  <c r="AA23" i="4"/>
  <c r="AB23" i="4"/>
  <c r="AC23" i="4"/>
  <c r="AD23" i="4"/>
  <c r="AE23" i="4"/>
  <c r="AB2" i="4"/>
  <c r="AC2" i="4"/>
  <c r="AD2" i="4"/>
  <c r="AE2" i="4"/>
  <c r="AA2" i="4"/>
  <c r="T23" i="4"/>
  <c r="T21" i="4"/>
  <c r="T20" i="4"/>
  <c r="T17" i="4"/>
  <c r="T15" i="4"/>
  <c r="T14" i="4"/>
  <c r="T13" i="4"/>
  <c r="T12" i="4"/>
  <c r="T11" i="4"/>
  <c r="T10" i="4"/>
  <c r="T7" i="4"/>
  <c r="T5" i="4"/>
  <c r="T3" i="4"/>
  <c r="T2" i="4"/>
  <c r="H4" i="4"/>
  <c r="H5" i="4"/>
  <c r="H6" i="4"/>
  <c r="H7" i="4"/>
  <c r="H16" i="4"/>
  <c r="H17" i="4"/>
  <c r="H22" i="4"/>
  <c r="H23" i="4"/>
  <c r="H10" i="4"/>
  <c r="H13" i="4"/>
  <c r="H2" i="4"/>
  <c r="H3" i="4"/>
  <c r="H11" i="4"/>
  <c r="H12" i="4"/>
  <c r="H14" i="4"/>
  <c r="H15" i="4"/>
  <c r="H20" i="4"/>
  <c r="H21" i="4"/>
  <c r="G131" i="2"/>
  <c r="G130" i="2"/>
  <c r="G129" i="2"/>
  <c r="G128" i="2"/>
  <c r="G127" i="2"/>
  <c r="G126" i="2"/>
  <c r="G125" i="2"/>
  <c r="G124" i="2"/>
  <c r="G122" i="2"/>
  <c r="G121" i="2"/>
  <c r="G120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40" i="2"/>
  <c r="G39" i="2"/>
  <c r="G38" i="2"/>
  <c r="G37" i="2"/>
  <c r="G36" i="2"/>
  <c r="G35" i="2"/>
  <c r="G34" i="2"/>
  <c r="G33" i="2"/>
  <c r="G55" i="2"/>
  <c r="G54" i="2"/>
  <c r="G53" i="2"/>
  <c r="G32" i="2"/>
  <c r="G31" i="2"/>
  <c r="G30" i="2"/>
  <c r="G29" i="2"/>
  <c r="G28" i="2"/>
  <c r="G27" i="2"/>
  <c r="G26" i="2"/>
  <c r="G65" i="2"/>
  <c r="G64" i="2"/>
  <c r="G25" i="2"/>
  <c r="G62" i="2"/>
  <c r="G24" i="2"/>
  <c r="G23" i="2"/>
  <c r="G22" i="2"/>
  <c r="G61" i="2"/>
  <c r="G60" i="2"/>
  <c r="G21" i="2"/>
  <c r="G20" i="2"/>
  <c r="G57" i="2"/>
  <c r="G56" i="2"/>
  <c r="G115" i="2"/>
  <c r="G114" i="2"/>
  <c r="G113" i="2"/>
  <c r="G112" i="2"/>
  <c r="G111" i="2"/>
  <c r="G110" i="2"/>
  <c r="G151" i="2"/>
  <c r="G150" i="2"/>
  <c r="G149" i="2"/>
  <c r="G147" i="2"/>
  <c r="G109" i="2"/>
  <c r="G146" i="2"/>
  <c r="G108" i="2"/>
  <c r="G107" i="2"/>
  <c r="G106" i="2"/>
  <c r="G145" i="2"/>
  <c r="G144" i="2"/>
  <c r="G143" i="2"/>
  <c r="G105" i="2"/>
  <c r="G142" i="2"/>
  <c r="G104" i="2"/>
  <c r="G141" i="2"/>
  <c r="G140" i="2"/>
  <c r="R101" i="2"/>
  <c r="Q101" i="2"/>
  <c r="P101" i="2"/>
  <c r="O101" i="2"/>
  <c r="N101" i="2"/>
  <c r="R50" i="2"/>
  <c r="Q50" i="2"/>
  <c r="P50" i="2"/>
  <c r="O50" i="2"/>
  <c r="N50" i="2"/>
  <c r="R97" i="2"/>
  <c r="Q97" i="2"/>
  <c r="P97" i="2"/>
  <c r="O97" i="2"/>
  <c r="N97" i="2"/>
  <c r="R46" i="2"/>
  <c r="Q46" i="2"/>
  <c r="P46" i="2"/>
  <c r="O46" i="2"/>
  <c r="N46" i="2"/>
  <c r="R93" i="2"/>
  <c r="Q93" i="2"/>
  <c r="P93" i="2"/>
  <c r="O93" i="2"/>
  <c r="N93" i="2"/>
  <c r="R42" i="2"/>
  <c r="Q42" i="2"/>
  <c r="P42" i="2"/>
  <c r="O42" i="2"/>
  <c r="N42" i="2"/>
  <c r="R96" i="2"/>
  <c r="Q96" i="2"/>
  <c r="P96" i="2"/>
  <c r="O96" i="2"/>
  <c r="N96" i="2"/>
  <c r="R45" i="2"/>
  <c r="Q45" i="2"/>
  <c r="P45" i="2"/>
  <c r="O45" i="2"/>
  <c r="N45" i="2"/>
  <c r="R92" i="2"/>
  <c r="Q92" i="2"/>
  <c r="P92" i="2"/>
  <c r="O92" i="2"/>
  <c r="N92" i="2"/>
  <c r="R41" i="2"/>
  <c r="Q41" i="2"/>
  <c r="P41" i="2"/>
  <c r="O41" i="2"/>
  <c r="N41" i="2"/>
  <c r="R100" i="2"/>
  <c r="Q100" i="2"/>
  <c r="P100" i="2"/>
  <c r="O100" i="2"/>
  <c r="N100" i="2"/>
  <c r="R49" i="2"/>
  <c r="Q49" i="2"/>
  <c r="P49" i="2"/>
  <c r="O49" i="2"/>
  <c r="N49" i="2"/>
  <c r="R99" i="2"/>
  <c r="Q99" i="2"/>
  <c r="P99" i="2"/>
  <c r="O99" i="2"/>
  <c r="N99" i="2"/>
  <c r="R48" i="2"/>
  <c r="Q48" i="2"/>
  <c r="P48" i="2"/>
  <c r="O48" i="2"/>
  <c r="N48" i="2"/>
  <c r="R95" i="2"/>
  <c r="Q95" i="2"/>
  <c r="P95" i="2"/>
  <c r="O95" i="2"/>
  <c r="N95" i="2"/>
  <c r="R44" i="2"/>
  <c r="Q44" i="2"/>
  <c r="P44" i="2"/>
  <c r="O44" i="2"/>
  <c r="N44" i="2"/>
  <c r="R103" i="2"/>
  <c r="Q103" i="2"/>
  <c r="P103" i="2"/>
  <c r="O103" i="2"/>
  <c r="N103" i="2"/>
  <c r="R52" i="2"/>
  <c r="Q52" i="2"/>
  <c r="P52" i="2"/>
  <c r="O52" i="2"/>
  <c r="N52" i="2"/>
  <c r="R98" i="2"/>
  <c r="Q98" i="2"/>
  <c r="P98" i="2"/>
  <c r="O98" i="2"/>
  <c r="N98" i="2"/>
  <c r="R47" i="2"/>
  <c r="Q47" i="2"/>
  <c r="P47" i="2"/>
  <c r="O47" i="2"/>
  <c r="N47" i="2"/>
  <c r="R94" i="2"/>
  <c r="Q94" i="2"/>
  <c r="P94" i="2"/>
  <c r="O94" i="2"/>
  <c r="N94" i="2"/>
  <c r="R43" i="2"/>
  <c r="Q43" i="2"/>
  <c r="P43" i="2"/>
  <c r="O43" i="2"/>
  <c r="N43" i="2"/>
  <c r="R102" i="2"/>
  <c r="Q102" i="2"/>
  <c r="P102" i="2"/>
  <c r="O102" i="2"/>
  <c r="N102" i="2"/>
  <c r="R51" i="2"/>
  <c r="Q51" i="2"/>
  <c r="P51" i="2"/>
  <c r="O51" i="2"/>
  <c r="N51" i="2"/>
  <c r="R65" i="2"/>
  <c r="Q65" i="2"/>
  <c r="P65" i="2"/>
  <c r="O65" i="2"/>
  <c r="N65" i="2"/>
  <c r="R29" i="2"/>
  <c r="Q29" i="2"/>
  <c r="P29" i="2"/>
  <c r="O29" i="2"/>
  <c r="N29" i="2"/>
  <c r="R61" i="2"/>
  <c r="Q61" i="2"/>
  <c r="P61" i="2"/>
  <c r="O61" i="2"/>
  <c r="N61" i="2"/>
  <c r="R25" i="2"/>
  <c r="Q25" i="2"/>
  <c r="P25" i="2"/>
  <c r="O25" i="2"/>
  <c r="N25" i="2"/>
  <c r="R57" i="2"/>
  <c r="Q57" i="2"/>
  <c r="P57" i="2"/>
  <c r="O57" i="2"/>
  <c r="N57" i="2"/>
  <c r="R21" i="2"/>
  <c r="Q21" i="2"/>
  <c r="P21" i="2"/>
  <c r="O21" i="2"/>
  <c r="N21" i="2"/>
  <c r="R60" i="2"/>
  <c r="Q60" i="2"/>
  <c r="P60" i="2"/>
  <c r="O60" i="2"/>
  <c r="N60" i="2"/>
  <c r="R24" i="2"/>
  <c r="Q24" i="2"/>
  <c r="P24" i="2"/>
  <c r="O24" i="2"/>
  <c r="N24" i="2"/>
  <c r="R56" i="2"/>
  <c r="Q56" i="2"/>
  <c r="P56" i="2"/>
  <c r="O56" i="2"/>
  <c r="N56" i="2"/>
  <c r="R20" i="2"/>
  <c r="Q20" i="2"/>
  <c r="P20" i="2"/>
  <c r="O20" i="2"/>
  <c r="N20" i="2"/>
  <c r="R64" i="2"/>
  <c r="Q64" i="2"/>
  <c r="P64" i="2"/>
  <c r="O64" i="2"/>
  <c r="N64" i="2"/>
  <c r="R28" i="2"/>
  <c r="Q28" i="2"/>
  <c r="P28" i="2"/>
  <c r="O28" i="2"/>
  <c r="N28" i="2"/>
  <c r="R63" i="2"/>
  <c r="Q63" i="2"/>
  <c r="P63" i="2"/>
  <c r="O63" i="2"/>
  <c r="N63" i="2"/>
  <c r="R27" i="2"/>
  <c r="Q27" i="2"/>
  <c r="P27" i="2"/>
  <c r="O27" i="2"/>
  <c r="N27" i="2"/>
  <c r="R59" i="2"/>
  <c r="Q59" i="2"/>
  <c r="P59" i="2"/>
  <c r="O59" i="2"/>
  <c r="N59" i="2"/>
  <c r="R23" i="2"/>
  <c r="Q23" i="2"/>
  <c r="P23" i="2"/>
  <c r="O23" i="2"/>
  <c r="N23" i="2"/>
  <c r="R67" i="2"/>
  <c r="Q67" i="2"/>
  <c r="P67" i="2"/>
  <c r="O67" i="2"/>
  <c r="N67" i="2"/>
  <c r="R31" i="2"/>
  <c r="Q31" i="2"/>
  <c r="P31" i="2"/>
  <c r="O31" i="2"/>
  <c r="N31" i="2"/>
  <c r="R62" i="2"/>
  <c r="Q62" i="2"/>
  <c r="P62" i="2"/>
  <c r="O62" i="2"/>
  <c r="N62" i="2"/>
  <c r="R26" i="2"/>
  <c r="Q26" i="2"/>
  <c r="P26" i="2"/>
  <c r="O26" i="2"/>
  <c r="N26" i="2"/>
  <c r="R58" i="2"/>
  <c r="Q58" i="2"/>
  <c r="P58" i="2"/>
  <c r="O58" i="2"/>
  <c r="N58" i="2"/>
  <c r="R22" i="2"/>
  <c r="Q22" i="2"/>
  <c r="P22" i="2"/>
  <c r="O22" i="2"/>
  <c r="N22" i="2"/>
  <c r="R66" i="2"/>
  <c r="Q66" i="2"/>
  <c r="P66" i="2"/>
  <c r="O66" i="2"/>
  <c r="N66" i="2"/>
  <c r="R30" i="2"/>
  <c r="Q30" i="2"/>
  <c r="P30" i="2"/>
  <c r="O30" i="2"/>
  <c r="N30" i="2"/>
  <c r="R149" i="2"/>
  <c r="Q149" i="2"/>
  <c r="P149" i="2"/>
  <c r="O149" i="2"/>
  <c r="N149" i="2"/>
  <c r="R113" i="2"/>
  <c r="Q113" i="2"/>
  <c r="P113" i="2"/>
  <c r="O113" i="2"/>
  <c r="N113" i="2"/>
  <c r="R145" i="2"/>
  <c r="Q145" i="2"/>
  <c r="P145" i="2"/>
  <c r="O145" i="2"/>
  <c r="N145" i="2"/>
  <c r="R109" i="2"/>
  <c r="Q109" i="2"/>
  <c r="P109" i="2"/>
  <c r="O109" i="2"/>
  <c r="N109" i="2"/>
  <c r="R141" i="2"/>
  <c r="Q141" i="2"/>
  <c r="P141" i="2"/>
  <c r="O141" i="2"/>
  <c r="N141" i="2"/>
  <c r="R105" i="2"/>
  <c r="Q105" i="2"/>
  <c r="P105" i="2"/>
  <c r="O105" i="2"/>
  <c r="N105" i="2"/>
  <c r="R129" i="2"/>
  <c r="Q129" i="2"/>
  <c r="P129" i="2"/>
  <c r="O129" i="2"/>
  <c r="N129" i="2"/>
  <c r="R77" i="2"/>
  <c r="Q77" i="2"/>
  <c r="P77" i="2"/>
  <c r="O77" i="2"/>
  <c r="N77" i="2"/>
  <c r="R125" i="2"/>
  <c r="Q125" i="2"/>
  <c r="P125" i="2"/>
  <c r="O125" i="2"/>
  <c r="N125" i="2"/>
  <c r="R73" i="2"/>
  <c r="Q73" i="2"/>
  <c r="P73" i="2"/>
  <c r="O73" i="2"/>
  <c r="N73" i="2"/>
  <c r="R121" i="2"/>
  <c r="Q121" i="2"/>
  <c r="P121" i="2"/>
  <c r="O121" i="2"/>
  <c r="N121" i="2"/>
  <c r="R69" i="2"/>
  <c r="Q69" i="2"/>
  <c r="P69" i="2"/>
  <c r="O69" i="2"/>
  <c r="N69" i="2"/>
  <c r="R124" i="2"/>
  <c r="Q124" i="2"/>
  <c r="P124" i="2"/>
  <c r="O124" i="2"/>
  <c r="N124" i="2"/>
  <c r="R72" i="2"/>
  <c r="Q72" i="2"/>
  <c r="P72" i="2"/>
  <c r="O72" i="2"/>
  <c r="N72" i="2"/>
  <c r="R120" i="2"/>
  <c r="Q120" i="2"/>
  <c r="P120" i="2"/>
  <c r="O120" i="2"/>
  <c r="N120" i="2"/>
  <c r="R68" i="2"/>
  <c r="Q68" i="2"/>
  <c r="P68" i="2"/>
  <c r="O68" i="2"/>
  <c r="N68" i="2"/>
  <c r="R128" i="2"/>
  <c r="Q128" i="2"/>
  <c r="P128" i="2"/>
  <c r="O128" i="2"/>
  <c r="N128" i="2"/>
  <c r="R76" i="2"/>
  <c r="Q76" i="2"/>
  <c r="P76" i="2"/>
  <c r="O76" i="2"/>
  <c r="N76" i="2"/>
  <c r="R127" i="2"/>
  <c r="Q127" i="2"/>
  <c r="P127" i="2"/>
  <c r="O127" i="2"/>
  <c r="N127" i="2"/>
  <c r="R75" i="2"/>
  <c r="Q75" i="2"/>
  <c r="P75" i="2"/>
  <c r="O75" i="2"/>
  <c r="N75" i="2"/>
  <c r="R123" i="2"/>
  <c r="Q123" i="2"/>
  <c r="P123" i="2"/>
  <c r="O123" i="2"/>
  <c r="N123" i="2"/>
  <c r="R71" i="2"/>
  <c r="Q71" i="2"/>
  <c r="P71" i="2"/>
  <c r="O71" i="2"/>
  <c r="N71" i="2"/>
  <c r="R131" i="2"/>
  <c r="Q131" i="2"/>
  <c r="P131" i="2"/>
  <c r="O131" i="2"/>
  <c r="N131" i="2"/>
  <c r="R79" i="2"/>
  <c r="Q79" i="2"/>
  <c r="P79" i="2"/>
  <c r="O79" i="2"/>
  <c r="N79" i="2"/>
  <c r="R126" i="2"/>
  <c r="Q126" i="2"/>
  <c r="P126" i="2"/>
  <c r="O126" i="2"/>
  <c r="N126" i="2"/>
  <c r="R74" i="2"/>
  <c r="Q74" i="2"/>
  <c r="P74" i="2"/>
  <c r="O74" i="2"/>
  <c r="N74" i="2"/>
  <c r="R122" i="2"/>
  <c r="Q122" i="2"/>
  <c r="P122" i="2"/>
  <c r="O122" i="2"/>
  <c r="N122" i="2"/>
  <c r="R70" i="2"/>
  <c r="Q70" i="2"/>
  <c r="P70" i="2"/>
  <c r="O70" i="2"/>
  <c r="R130" i="2"/>
  <c r="Q130" i="2"/>
  <c r="P130" i="2"/>
  <c r="O130" i="2"/>
  <c r="N130" i="2"/>
  <c r="R78" i="2"/>
  <c r="Q78" i="2"/>
  <c r="P78" i="2"/>
  <c r="O78" i="2"/>
  <c r="N78" i="2"/>
  <c r="R144" i="2"/>
  <c r="Q144" i="2"/>
  <c r="P144" i="2"/>
  <c r="O144" i="2"/>
  <c r="N144" i="2"/>
  <c r="R108" i="2"/>
  <c r="Q108" i="2"/>
  <c r="P108" i="2"/>
  <c r="O108" i="2"/>
  <c r="N108" i="2"/>
  <c r="R140" i="2"/>
  <c r="Q140" i="2"/>
  <c r="P140" i="2"/>
  <c r="O140" i="2"/>
  <c r="N140" i="2"/>
  <c r="R104" i="2"/>
  <c r="Q104" i="2"/>
  <c r="P104" i="2"/>
  <c r="O104" i="2"/>
  <c r="N104" i="2"/>
  <c r="R148" i="2"/>
  <c r="Q148" i="2"/>
  <c r="P148" i="2"/>
  <c r="O148" i="2"/>
  <c r="N148" i="2"/>
  <c r="G148" i="2"/>
  <c r="R112" i="2"/>
  <c r="Q112" i="2"/>
  <c r="P112" i="2"/>
  <c r="O112" i="2"/>
  <c r="N112" i="2"/>
  <c r="R147" i="2"/>
  <c r="Q147" i="2"/>
  <c r="P147" i="2"/>
  <c r="O147" i="2"/>
  <c r="N147" i="2"/>
  <c r="R111" i="2"/>
  <c r="Q111" i="2"/>
  <c r="P111" i="2"/>
  <c r="O111" i="2"/>
  <c r="N111" i="2"/>
  <c r="R143" i="2"/>
  <c r="Q143" i="2"/>
  <c r="P143" i="2"/>
  <c r="O143" i="2"/>
  <c r="N143" i="2"/>
  <c r="R107" i="2"/>
  <c r="Q107" i="2"/>
  <c r="P107" i="2"/>
  <c r="O107" i="2"/>
  <c r="N107" i="2"/>
  <c r="R151" i="2"/>
  <c r="Q151" i="2"/>
  <c r="P151" i="2"/>
  <c r="O151" i="2"/>
  <c r="N151" i="2"/>
  <c r="R115" i="2"/>
  <c r="Q115" i="2"/>
  <c r="P115" i="2"/>
  <c r="O115" i="2"/>
  <c r="N115" i="2"/>
  <c r="R146" i="2"/>
  <c r="Q146" i="2"/>
  <c r="P146" i="2"/>
  <c r="O146" i="2"/>
  <c r="N146" i="2"/>
  <c r="R110" i="2"/>
  <c r="Q110" i="2"/>
  <c r="P110" i="2"/>
  <c r="O110" i="2"/>
  <c r="N110" i="2"/>
  <c r="R142" i="2"/>
  <c r="Q142" i="2"/>
  <c r="P142" i="2"/>
  <c r="O142" i="2"/>
  <c r="N142" i="2"/>
  <c r="R106" i="2"/>
  <c r="Q106" i="2"/>
  <c r="P106" i="2"/>
  <c r="O106" i="2"/>
  <c r="R150" i="2"/>
  <c r="Q150" i="2"/>
  <c r="P150" i="2"/>
  <c r="O150" i="2"/>
  <c r="N150" i="2"/>
  <c r="R114" i="2"/>
  <c r="Q114" i="2"/>
  <c r="P114" i="2"/>
  <c r="O114" i="2"/>
  <c r="N114" i="2"/>
  <c r="R158" i="2"/>
  <c r="Q158" i="2"/>
  <c r="P158" i="2"/>
  <c r="O158" i="2"/>
  <c r="N158" i="2"/>
  <c r="G158" i="2"/>
  <c r="R138" i="2"/>
  <c r="Q138" i="2"/>
  <c r="P138" i="2"/>
  <c r="O138" i="2"/>
  <c r="N138" i="2"/>
  <c r="G138" i="2"/>
  <c r="R162" i="2"/>
  <c r="Q162" i="2"/>
  <c r="P162" i="2"/>
  <c r="O162" i="2"/>
  <c r="N162" i="2"/>
  <c r="R134" i="2"/>
  <c r="Q134" i="2"/>
  <c r="P134" i="2"/>
  <c r="O134" i="2"/>
  <c r="N134" i="2"/>
  <c r="G134" i="2"/>
  <c r="R118" i="2"/>
  <c r="Q118" i="2"/>
  <c r="P118" i="2"/>
  <c r="O118" i="2"/>
  <c r="N118" i="2"/>
  <c r="G118" i="2"/>
  <c r="R160" i="2"/>
  <c r="Q160" i="2"/>
  <c r="P160" i="2"/>
  <c r="O160" i="2"/>
  <c r="N160" i="2"/>
  <c r="R174" i="2"/>
  <c r="Q174" i="2"/>
  <c r="P174" i="2"/>
  <c r="O174" i="2"/>
  <c r="N174" i="2"/>
  <c r="G174" i="2"/>
  <c r="R170" i="2"/>
  <c r="Q170" i="2"/>
  <c r="P170" i="2"/>
  <c r="O170" i="2"/>
  <c r="N170" i="2"/>
  <c r="G170" i="2"/>
  <c r="R178" i="2"/>
  <c r="Q178" i="2"/>
  <c r="P178" i="2"/>
  <c r="O178" i="2"/>
  <c r="N178" i="2"/>
  <c r="R166" i="2"/>
  <c r="Q166" i="2"/>
  <c r="P166" i="2"/>
  <c r="O166" i="2"/>
  <c r="N166" i="2"/>
  <c r="G166" i="2"/>
  <c r="R168" i="2"/>
  <c r="Q168" i="2"/>
  <c r="P168" i="2"/>
  <c r="O168" i="2"/>
  <c r="N168" i="2"/>
  <c r="G168" i="2"/>
  <c r="R176" i="2"/>
  <c r="Q176" i="2"/>
  <c r="P176" i="2"/>
  <c r="O176" i="2"/>
  <c r="N176" i="2"/>
  <c r="R155" i="2"/>
  <c r="Q155" i="2"/>
  <c r="P155" i="2"/>
  <c r="O155" i="2"/>
  <c r="N155" i="2"/>
  <c r="G155" i="2"/>
  <c r="R159" i="2"/>
  <c r="Q159" i="2"/>
  <c r="P159" i="2"/>
  <c r="O159" i="2"/>
  <c r="N159" i="2"/>
  <c r="G159" i="2"/>
  <c r="R139" i="2"/>
  <c r="Q139" i="2"/>
  <c r="P139" i="2"/>
  <c r="O139" i="2"/>
  <c r="N139" i="2"/>
  <c r="G139" i="2"/>
  <c r="R163" i="2"/>
  <c r="Q163" i="2"/>
  <c r="P163" i="2"/>
  <c r="O163" i="2"/>
  <c r="N163" i="2"/>
  <c r="R135" i="2"/>
  <c r="Q135" i="2"/>
  <c r="P135" i="2"/>
  <c r="O135" i="2"/>
  <c r="N135" i="2"/>
  <c r="G135" i="2"/>
  <c r="R157" i="2"/>
  <c r="Q157" i="2"/>
  <c r="P157" i="2"/>
  <c r="O157" i="2"/>
  <c r="N157" i="2"/>
  <c r="G157" i="2"/>
  <c r="R137" i="2"/>
  <c r="Q137" i="2"/>
  <c r="P137" i="2"/>
  <c r="O137" i="2"/>
  <c r="N137" i="2"/>
  <c r="G137" i="2"/>
  <c r="R161" i="2"/>
  <c r="Q161" i="2"/>
  <c r="P161" i="2"/>
  <c r="O161" i="2"/>
  <c r="N161" i="2"/>
  <c r="R152" i="2"/>
  <c r="Q152" i="2"/>
  <c r="P152" i="2"/>
  <c r="O152" i="2"/>
  <c r="N152" i="2"/>
  <c r="G152" i="2"/>
  <c r="R175" i="2"/>
  <c r="Q175" i="2"/>
  <c r="P175" i="2"/>
  <c r="O175" i="2"/>
  <c r="N175" i="2"/>
  <c r="G175" i="2"/>
  <c r="R171" i="2"/>
  <c r="Q171" i="2"/>
  <c r="P171" i="2"/>
  <c r="O171" i="2"/>
  <c r="N171" i="2"/>
  <c r="G171" i="2"/>
  <c r="R179" i="2"/>
  <c r="Q179" i="2"/>
  <c r="P179" i="2"/>
  <c r="O179" i="2"/>
  <c r="N179" i="2"/>
  <c r="R173" i="2"/>
  <c r="Q173" i="2"/>
  <c r="P173" i="2"/>
  <c r="O173" i="2"/>
  <c r="N173" i="2"/>
  <c r="G173" i="2"/>
  <c r="R89" i="2"/>
  <c r="Q89" i="2"/>
  <c r="P89" i="2"/>
  <c r="O89" i="2"/>
  <c r="N89" i="2"/>
  <c r="G89" i="2"/>
  <c r="R38" i="2"/>
  <c r="Q38" i="2"/>
  <c r="P38" i="2"/>
  <c r="O38" i="2"/>
  <c r="N38" i="2"/>
  <c r="R86" i="2"/>
  <c r="Q86" i="2"/>
  <c r="P86" i="2"/>
  <c r="O86" i="2"/>
  <c r="N86" i="2"/>
  <c r="R35" i="2"/>
  <c r="Q35" i="2"/>
  <c r="P35" i="2"/>
  <c r="O35" i="2"/>
  <c r="N35" i="2"/>
  <c r="R87" i="2"/>
  <c r="Q87" i="2"/>
  <c r="P87" i="2"/>
  <c r="O87" i="2"/>
  <c r="N87" i="2"/>
  <c r="R36" i="2"/>
  <c r="Q36" i="2"/>
  <c r="P36" i="2"/>
  <c r="O36" i="2"/>
  <c r="N36" i="2"/>
  <c r="R84" i="2"/>
  <c r="Q84" i="2"/>
  <c r="P84" i="2"/>
  <c r="O84" i="2"/>
  <c r="N84" i="2"/>
  <c r="R33" i="2"/>
  <c r="Q33" i="2"/>
  <c r="P33" i="2"/>
  <c r="O33" i="2"/>
  <c r="N33" i="2"/>
  <c r="R85" i="2"/>
  <c r="Q85" i="2"/>
  <c r="P85" i="2"/>
  <c r="O85" i="2"/>
  <c r="N85" i="2"/>
  <c r="R34" i="2"/>
  <c r="Q34" i="2"/>
  <c r="P34" i="2"/>
  <c r="O34" i="2"/>
  <c r="N34" i="2"/>
  <c r="R177" i="2"/>
  <c r="Q177" i="2"/>
  <c r="P177" i="2"/>
  <c r="O177" i="2"/>
  <c r="N177" i="2"/>
  <c r="R6" i="2"/>
  <c r="Q6" i="2"/>
  <c r="P6" i="2"/>
  <c r="O6" i="2"/>
  <c r="N6" i="2"/>
  <c r="G6" i="2"/>
  <c r="R7" i="2"/>
  <c r="Q7" i="2"/>
  <c r="P7" i="2"/>
  <c r="O7" i="2"/>
  <c r="N7" i="2"/>
  <c r="G7" i="2"/>
  <c r="R5" i="2"/>
  <c r="Q5" i="2"/>
  <c r="P5" i="2"/>
  <c r="O5" i="2"/>
  <c r="N5" i="2"/>
  <c r="G5" i="2"/>
  <c r="R9" i="2"/>
  <c r="Q9" i="2"/>
  <c r="P9" i="2"/>
  <c r="O9" i="2"/>
  <c r="N9" i="2"/>
  <c r="G9" i="2"/>
  <c r="R10" i="2"/>
  <c r="Q10" i="2"/>
  <c r="P10" i="2"/>
  <c r="O10" i="2"/>
  <c r="N10" i="2"/>
  <c r="G10" i="2"/>
  <c r="R8" i="2"/>
  <c r="Q8" i="2"/>
  <c r="P8" i="2"/>
  <c r="O8" i="2"/>
  <c r="N8" i="2"/>
  <c r="G8" i="2"/>
  <c r="R3" i="2"/>
  <c r="Q3" i="2"/>
  <c r="P3" i="2"/>
  <c r="O3" i="2"/>
  <c r="N3" i="2"/>
  <c r="G3" i="2"/>
  <c r="R4" i="2"/>
  <c r="Q4" i="2"/>
  <c r="P4" i="2"/>
  <c r="O4" i="2"/>
  <c r="N4" i="2"/>
  <c r="G4" i="2"/>
  <c r="R156" i="2"/>
  <c r="Q156" i="2"/>
  <c r="P156" i="2"/>
  <c r="O156" i="2"/>
  <c r="N156" i="2"/>
  <c r="G156" i="2"/>
  <c r="R136" i="2"/>
  <c r="Q136" i="2"/>
  <c r="P136" i="2"/>
  <c r="O136" i="2"/>
  <c r="N136" i="2"/>
  <c r="G136" i="2"/>
  <c r="R132" i="2"/>
  <c r="Q132" i="2"/>
  <c r="P132" i="2"/>
  <c r="O132" i="2"/>
  <c r="N132" i="2"/>
  <c r="G132" i="2"/>
  <c r="R116" i="2"/>
  <c r="Q116" i="2"/>
  <c r="P116" i="2"/>
  <c r="O116" i="2"/>
  <c r="N116" i="2"/>
  <c r="G116" i="2"/>
  <c r="R154" i="2"/>
  <c r="Q154" i="2"/>
  <c r="P154" i="2"/>
  <c r="O154" i="2"/>
  <c r="N154" i="2"/>
  <c r="G154" i="2"/>
  <c r="R172" i="2"/>
  <c r="Q172" i="2"/>
  <c r="P172" i="2"/>
  <c r="O172" i="2"/>
  <c r="N172" i="2"/>
  <c r="G172" i="2"/>
  <c r="R164" i="2"/>
  <c r="Q164" i="2"/>
  <c r="P164" i="2"/>
  <c r="O164" i="2"/>
  <c r="N164" i="2"/>
  <c r="G164" i="2"/>
  <c r="R119" i="2"/>
  <c r="Q119" i="2"/>
  <c r="P119" i="2"/>
  <c r="O119" i="2"/>
  <c r="N119" i="2"/>
  <c r="G119" i="2"/>
  <c r="R133" i="2"/>
  <c r="Q133" i="2"/>
  <c r="P133" i="2"/>
  <c r="O133" i="2"/>
  <c r="N133" i="2"/>
  <c r="G133" i="2"/>
  <c r="R117" i="2"/>
  <c r="Q117" i="2"/>
  <c r="P117" i="2"/>
  <c r="O117" i="2"/>
  <c r="N117" i="2"/>
  <c r="G117" i="2"/>
  <c r="R167" i="2"/>
  <c r="Q167" i="2"/>
  <c r="P167" i="2"/>
  <c r="O167" i="2"/>
  <c r="N167" i="2"/>
  <c r="G167" i="2"/>
  <c r="R15" i="2"/>
  <c r="Q15" i="2"/>
  <c r="P15" i="2"/>
  <c r="O15" i="2"/>
  <c r="N15" i="2"/>
  <c r="G15" i="2"/>
  <c r="R16" i="2"/>
  <c r="Q16" i="2"/>
  <c r="P16" i="2"/>
  <c r="O16" i="2"/>
  <c r="N16" i="2"/>
  <c r="G16" i="2"/>
  <c r="R14" i="2"/>
  <c r="Q14" i="2"/>
  <c r="P14" i="2"/>
  <c r="O14" i="2"/>
  <c r="N14" i="2"/>
  <c r="G14" i="2"/>
  <c r="R18" i="2"/>
  <c r="Q18" i="2"/>
  <c r="P18" i="2"/>
  <c r="O18" i="2"/>
  <c r="N18" i="2"/>
  <c r="G18" i="2"/>
  <c r="R19" i="2"/>
  <c r="Q19" i="2"/>
  <c r="P19" i="2"/>
  <c r="O19" i="2"/>
  <c r="N19" i="2"/>
  <c r="G19" i="2"/>
  <c r="R17" i="2"/>
  <c r="Q17" i="2"/>
  <c r="P17" i="2"/>
  <c r="O17" i="2"/>
  <c r="N17" i="2"/>
  <c r="G17" i="2"/>
  <c r="R12" i="2"/>
  <c r="Q12" i="2"/>
  <c r="P12" i="2"/>
  <c r="O12" i="2"/>
  <c r="N12" i="2"/>
  <c r="G12" i="2"/>
  <c r="R13" i="2"/>
  <c r="Q13" i="2"/>
  <c r="P13" i="2"/>
  <c r="O13" i="2"/>
  <c r="N13" i="2"/>
  <c r="G13" i="2"/>
  <c r="R11" i="2"/>
  <c r="Q11" i="2"/>
  <c r="P11" i="2"/>
  <c r="O11" i="2"/>
  <c r="N11" i="2"/>
  <c r="G11" i="2"/>
  <c r="R80" i="2"/>
  <c r="Q80" i="2"/>
  <c r="P80" i="2"/>
  <c r="O80" i="2"/>
  <c r="N80" i="2"/>
  <c r="R32" i="2"/>
  <c r="Q32" i="2"/>
  <c r="P32" i="2"/>
  <c r="O32" i="2"/>
  <c r="N32" i="2"/>
  <c r="R81" i="2"/>
  <c r="Q81" i="2"/>
  <c r="P81" i="2"/>
  <c r="O81" i="2"/>
  <c r="N81" i="2"/>
  <c r="R53" i="2"/>
  <c r="Q53" i="2"/>
  <c r="P53" i="2"/>
  <c r="O53" i="2"/>
  <c r="N53" i="2"/>
  <c r="N83" i="2"/>
  <c r="O83" i="2"/>
  <c r="P83" i="2"/>
  <c r="Q83" i="2"/>
  <c r="R83" i="2"/>
  <c r="N55" i="2"/>
  <c r="O55" i="2"/>
  <c r="P55" i="2"/>
  <c r="Q55" i="2"/>
  <c r="R55" i="2"/>
  <c r="N82" i="2"/>
  <c r="O82" i="2"/>
  <c r="P82" i="2"/>
  <c r="Q82" i="2"/>
  <c r="R82" i="2"/>
  <c r="N54" i="2"/>
  <c r="O54" i="2"/>
  <c r="P54" i="2"/>
  <c r="Q54" i="2"/>
  <c r="R54" i="2"/>
  <c r="R88" i="2"/>
  <c r="Q88" i="2"/>
  <c r="P88" i="2"/>
  <c r="O88" i="2"/>
  <c r="N88" i="2"/>
  <c r="G88" i="2"/>
  <c r="R37" i="2"/>
  <c r="Q37" i="2"/>
  <c r="P37" i="2"/>
  <c r="O37" i="2"/>
  <c r="N37" i="2"/>
  <c r="R91" i="2"/>
  <c r="Q91" i="2"/>
  <c r="P91" i="2"/>
  <c r="O91" i="2"/>
  <c r="N91" i="2"/>
  <c r="G91" i="2"/>
  <c r="R40" i="2"/>
  <c r="Q40" i="2"/>
  <c r="P40" i="2"/>
  <c r="O40" i="2"/>
  <c r="N40" i="2"/>
  <c r="R169" i="2"/>
  <c r="Q169" i="2"/>
  <c r="P169" i="2"/>
  <c r="O169" i="2"/>
  <c r="N169" i="2"/>
  <c r="G169" i="2"/>
  <c r="R165" i="2"/>
  <c r="Q165" i="2"/>
  <c r="P165" i="2"/>
  <c r="O165" i="2"/>
  <c r="N165" i="2"/>
  <c r="G165" i="2"/>
  <c r="R153" i="2"/>
  <c r="Q153" i="2"/>
  <c r="P153" i="2"/>
  <c r="O153" i="2"/>
  <c r="N153" i="2"/>
  <c r="G153" i="2"/>
  <c r="R90" i="2"/>
  <c r="Q90" i="2"/>
  <c r="P90" i="2"/>
  <c r="O90" i="2"/>
  <c r="N90" i="2"/>
  <c r="G90" i="2"/>
  <c r="R39" i="2"/>
  <c r="Q39" i="2"/>
  <c r="P39" i="2"/>
  <c r="O39" i="2"/>
  <c r="N39" i="2"/>
  <c r="R2" i="2"/>
  <c r="Q2" i="2"/>
  <c r="P2" i="2"/>
  <c r="O2" i="2"/>
  <c r="N2" i="2"/>
  <c r="G2" i="2"/>
  <c r="R30" i="1"/>
  <c r="Q30" i="1"/>
  <c r="P30" i="1"/>
  <c r="O30" i="1"/>
  <c r="N30" i="1"/>
  <c r="R29" i="1"/>
  <c r="Q29" i="1"/>
  <c r="P29" i="1"/>
  <c r="O29" i="1"/>
  <c r="N29" i="1"/>
  <c r="R28" i="1"/>
  <c r="Q28" i="1"/>
  <c r="P28" i="1"/>
  <c r="O28" i="1"/>
  <c r="N28" i="1"/>
  <c r="R19" i="1"/>
  <c r="Q19" i="1"/>
  <c r="P19" i="1"/>
  <c r="O19" i="1"/>
  <c r="N19" i="1"/>
  <c r="R8" i="1"/>
  <c r="Q8" i="1"/>
  <c r="P8" i="1"/>
  <c r="O8" i="1"/>
  <c r="N8" i="1"/>
  <c r="R27" i="1"/>
  <c r="Q27" i="1"/>
  <c r="P27" i="1"/>
  <c r="O27" i="1"/>
  <c r="N27" i="1"/>
  <c r="R26" i="1"/>
  <c r="Q26" i="1"/>
  <c r="P26" i="1"/>
  <c r="O26" i="1"/>
  <c r="N26" i="1"/>
  <c r="R25" i="1"/>
  <c r="Q25" i="1"/>
  <c r="P25" i="1"/>
  <c r="O25" i="1"/>
  <c r="N25" i="1"/>
  <c r="R24" i="1"/>
  <c r="Q24" i="1"/>
  <c r="P24" i="1"/>
  <c r="O24" i="1"/>
  <c r="N24" i="1"/>
  <c r="R23" i="1"/>
  <c r="Q23" i="1"/>
  <c r="P23" i="1"/>
  <c r="O23" i="1"/>
  <c r="N23" i="1"/>
  <c r="R21" i="1"/>
  <c r="Q21" i="1"/>
  <c r="P21" i="1"/>
  <c r="O21" i="1"/>
  <c r="N21" i="1"/>
  <c r="R22" i="1"/>
  <c r="Q22" i="1"/>
  <c r="P22" i="1"/>
  <c r="O22" i="1"/>
  <c r="N22" i="1"/>
  <c r="R17" i="1"/>
  <c r="Q17" i="1"/>
  <c r="P17" i="1"/>
  <c r="O17" i="1"/>
  <c r="N17" i="1"/>
  <c r="R20" i="1"/>
  <c r="Q20" i="1"/>
  <c r="P20" i="1"/>
  <c r="O20" i="1"/>
  <c r="N20" i="1"/>
  <c r="R18" i="1"/>
  <c r="Q18" i="1"/>
  <c r="P18" i="1"/>
  <c r="O18" i="1"/>
  <c r="N18" i="1"/>
  <c r="R15" i="1"/>
  <c r="Q15" i="1"/>
  <c r="P15" i="1"/>
  <c r="O15" i="1"/>
  <c r="N15" i="1"/>
  <c r="R13" i="1"/>
  <c r="Q13" i="1"/>
  <c r="P13" i="1"/>
  <c r="O13" i="1"/>
  <c r="N13" i="1"/>
  <c r="R16" i="1"/>
  <c r="Q16" i="1"/>
  <c r="P16" i="1"/>
  <c r="O16" i="1"/>
  <c r="N16" i="1"/>
  <c r="R11" i="1"/>
  <c r="Q11" i="1"/>
  <c r="P11" i="1"/>
  <c r="O11" i="1"/>
  <c r="N11" i="1"/>
  <c r="R14" i="1"/>
  <c r="Q14" i="1"/>
  <c r="P14" i="1"/>
  <c r="O14" i="1"/>
  <c r="N14" i="1"/>
  <c r="R12" i="1"/>
  <c r="Q12" i="1"/>
  <c r="P12" i="1"/>
  <c r="O12" i="1"/>
  <c r="N12" i="1"/>
  <c r="R10" i="1"/>
  <c r="Q10" i="1"/>
  <c r="P10" i="1"/>
  <c r="O10" i="1"/>
  <c r="N10" i="1"/>
  <c r="R9" i="1"/>
  <c r="Q9" i="1"/>
  <c r="P9" i="1"/>
  <c r="O9" i="1"/>
  <c r="N9" i="1"/>
  <c r="R7" i="1"/>
  <c r="Q7" i="1"/>
  <c r="P7" i="1"/>
  <c r="O7" i="1"/>
  <c r="N7" i="1"/>
  <c r="R6" i="1"/>
  <c r="Q6" i="1"/>
  <c r="P6" i="1"/>
  <c r="O6" i="1"/>
  <c r="N6" i="1"/>
  <c r="R5" i="1"/>
  <c r="Q5" i="1"/>
  <c r="P5" i="1"/>
  <c r="O5" i="1"/>
  <c r="N5" i="1"/>
  <c r="R4" i="1"/>
  <c r="Q4" i="1"/>
  <c r="P4" i="1"/>
  <c r="O4" i="1"/>
  <c r="N4" i="1"/>
  <c r="R3" i="1"/>
  <c r="Q3" i="1"/>
  <c r="P3" i="1"/>
  <c r="O3" i="1"/>
  <c r="N3" i="1"/>
  <c r="R2" i="1"/>
  <c r="Q2" i="1"/>
  <c r="P2" i="1"/>
  <c r="O2" i="1"/>
  <c r="N2" i="1"/>
  <c r="F3" i="1"/>
  <c r="F7" i="1"/>
  <c r="F11" i="1"/>
  <c r="F15" i="1"/>
  <c r="F19" i="1"/>
  <c r="F23" i="1"/>
  <c r="F27" i="1"/>
  <c r="F2" i="1"/>
  <c r="F30" i="1"/>
  <c r="F10" i="1"/>
  <c r="F18" i="1"/>
  <c r="F14" i="1"/>
  <c r="F22" i="1"/>
  <c r="F26" i="1"/>
  <c r="F6" i="1"/>
  <c r="F4" i="1"/>
  <c r="F8" i="1"/>
  <c r="F17" i="1"/>
  <c r="F13" i="1"/>
  <c r="F21" i="1"/>
  <c r="F25" i="1"/>
  <c r="F29" i="1"/>
  <c r="F5" i="1"/>
  <c r="F16" i="1"/>
  <c r="F12" i="1"/>
  <c r="F20" i="1"/>
  <c r="F24" i="1"/>
  <c r="F28" i="1"/>
  <c r="F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Kristian Koellner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Kristian Koellner:</t>
        </r>
        <r>
          <rPr>
            <sz val="9"/>
            <color indexed="81"/>
            <rFont val="Tahoma"/>
            <family val="2"/>
          </rPr>
          <t xml:space="preserve">
Select 2 if bundled.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Kristian Koellner:</t>
        </r>
        <r>
          <rPr>
            <sz val="9"/>
            <color indexed="81"/>
            <rFont val="Tahoma"/>
            <family val="2"/>
          </rPr>
          <t xml:space="preserve">
Assume OPGW if unknown.</t>
        </r>
      </text>
    </comment>
    <comment ref="E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Kristian Koellner:</t>
        </r>
        <r>
          <rPr>
            <sz val="9"/>
            <color indexed="81"/>
            <rFont val="Tahoma"/>
            <family val="2"/>
          </rPr>
          <t xml:space="preserve">
Assume delta if unknown.</t>
        </r>
      </text>
    </comment>
    <comment ref="F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Kristian Koellner:</t>
        </r>
        <r>
          <rPr>
            <sz val="9"/>
            <color indexed="81"/>
            <rFont val="Tahoma"/>
            <family val="2"/>
          </rPr>
          <t xml:space="preserve">
Based on LCRA TSC Transmission System Planning Criteria Table 1 values.
</t>
        </r>
      </text>
    </comment>
    <comment ref="M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Kristian Koellner:</t>
        </r>
        <r>
          <rPr>
            <sz val="9"/>
            <color indexed="81"/>
            <rFont val="Tahoma"/>
            <family val="2"/>
          </rPr>
          <t xml:space="preserve">
Enter miles for your planned line in column 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Kristian M. Koellner</author>
  </authors>
  <commentList>
    <comment ref="G24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Kristian M. Koellner:</t>
        </r>
        <r>
          <rPr>
            <sz val="9"/>
            <color indexed="81"/>
            <rFont val="Tahoma"/>
            <family val="2"/>
          </rPr>
          <t xml:space="preserve">
Update with TS criteria values to be updated by TLD/TP.  Add column for conductor temp.</t>
        </r>
      </text>
    </comment>
  </commentList>
</comments>
</file>

<file path=xl/sharedStrings.xml><?xml version="1.0" encoding="utf-8"?>
<sst xmlns="http://schemas.openxmlformats.org/spreadsheetml/2006/main" count="779" uniqueCount="97">
  <si>
    <t>kV</t>
  </si>
  <si>
    <t>Type of Conductor</t>
  </si>
  <si>
    <t>Conductors Per Phase</t>
  </si>
  <si>
    <t>Shield</t>
  </si>
  <si>
    <t>Geometry</t>
  </si>
  <si>
    <t>Amps</t>
  </si>
  <si>
    <t>MVA</t>
  </si>
  <si>
    <t>R / Mile</t>
  </si>
  <si>
    <t>X / Mile</t>
  </si>
  <si>
    <t>B / Mile</t>
  </si>
  <si>
    <t>R0 / Mile</t>
  </si>
  <si>
    <t>X0 / Mile</t>
  </si>
  <si>
    <t>Mileage</t>
  </si>
  <si>
    <t>R</t>
  </si>
  <si>
    <t>X</t>
  </si>
  <si>
    <t>B</t>
  </si>
  <si>
    <t>R0</t>
  </si>
  <si>
    <t>X0</t>
  </si>
  <si>
    <t>336.4  26/7  ACSR    LINNET</t>
  </si>
  <si>
    <t>3/8</t>
  </si>
  <si>
    <t>delta</t>
  </si>
  <si>
    <t>7#8</t>
  </si>
  <si>
    <t>OPGW</t>
  </si>
  <si>
    <t>H</t>
  </si>
  <si>
    <t>vertical</t>
  </si>
  <si>
    <t>795.0  26/7  ACSR    DRAKE</t>
  </si>
  <si>
    <t>477.0  26/7  ACSR    HAWK</t>
  </si>
  <si>
    <t>DBL ckt</t>
  </si>
  <si>
    <t xml:space="preserve">795.0 26/7 ACSS/AW DRAKE </t>
  </si>
  <si>
    <t>959.6  22/7  ACSS/ TW SUWANNEE</t>
  </si>
  <si>
    <t>1433.6 39/19 ACSS/TW MERRIMACK</t>
  </si>
  <si>
    <t>SINGLE ckt</t>
  </si>
  <si>
    <t>1590.0 45/7   ACSR    LAPWING</t>
  </si>
  <si>
    <t>1926.9 42/19 ACSS/TW CUMBERLAND</t>
  </si>
  <si>
    <t>Select the conductor characteristics which match your project using the Excel filters in row 1.</t>
  </si>
  <si>
    <t>If you are not sure about the shield wire, assume OPGW (more projects may begin to include OPGW going forward).</t>
  </si>
  <si>
    <t>If you are not sure about the geometry, assume delta (provides the lowest X0 value among commonly used configurations).</t>
  </si>
  <si>
    <t>Note: The two values above mostly only impact the zero sequence quantities.</t>
  </si>
  <si>
    <t>Enter the mileage for your planned line in column M.</t>
  </si>
  <si>
    <t>The impedance values for the planned line are contained in columns N through R.</t>
  </si>
  <si>
    <t>Be sure to capture zero sequence values for inclusion in the short circuit cases and the Planned tab of the Impedance Report</t>
  </si>
  <si>
    <t>For any questions, please contact Sharron, Gene, Ross, or Kris.</t>
  </si>
  <si>
    <t>These line impedance values are provided by System Protection for use in assessing alternatives related to Planning studies</t>
  </si>
  <si>
    <t>The impedance of a representative 1 mile line has been estimated for varying conductor, structure, shield wire, etc designs.</t>
  </si>
  <si>
    <t>Selected parameters include:</t>
  </si>
  <si>
    <t>Conductors per phase</t>
  </si>
  <si>
    <t>Geometry incl. vertical offset</t>
  </si>
  <si>
    <t>Double circuit</t>
  </si>
  <si>
    <t>Vertical</t>
  </si>
  <si>
    <t>Delta</t>
  </si>
  <si>
    <t>Conductor</t>
  </si>
  <si>
    <t xml:space="preserve">795.0 26/7 ACSS/TW DRAKE </t>
  </si>
  <si>
    <t>3/8" steel</t>
  </si>
  <si>
    <t>7#8 Alumoweld</t>
  </si>
  <si>
    <t>Voltage</t>
  </si>
  <si>
    <t>69-kV</t>
  </si>
  <si>
    <t>138-kV</t>
  </si>
  <si>
    <t>345-kV</t>
  </si>
  <si>
    <t>Assumptions common to each line impedance estimate include:</t>
  </si>
  <si>
    <t>69-kV &amp; 138-kV vertical offset: 50 feet</t>
  </si>
  <si>
    <t>345-kV vertical offset: 95 feet</t>
  </si>
  <si>
    <t>18 inch vertical bundling</t>
  </si>
  <si>
    <t>69-kV and 138-kV ruling span: 700 feet</t>
  </si>
  <si>
    <t>345-kV ruling span: 1,000 feet</t>
  </si>
  <si>
    <t>Shield conductor temp: 25 deg C</t>
  </si>
  <si>
    <t>Phase conductor temp: 75 deg C</t>
  </si>
  <si>
    <t>Soil resistivity: 125 ohm-meters</t>
  </si>
  <si>
    <t>Dual OPGW assumed for double circuit configuration</t>
  </si>
  <si>
    <t>Miles</t>
  </si>
  <si>
    <t>Limiting Amps</t>
  </si>
  <si>
    <t>ENTER MILES HERE</t>
  </si>
  <si>
    <t>1/0     6/1  ACSR    RAVEN</t>
  </si>
  <si>
    <t>4/0     6/1  ACSR    PENGUIN</t>
  </si>
  <si>
    <t>ERCOT ID</t>
  </si>
  <si>
    <t>Ckt</t>
  </si>
  <si>
    <t xml:space="preserve">From </t>
  </si>
  <si>
    <t>From Bus</t>
  </si>
  <si>
    <t xml:space="preserve">To </t>
  </si>
  <si>
    <t>To Bus</t>
  </si>
  <si>
    <t>R1</t>
  </si>
  <si>
    <t>X1</t>
  </si>
  <si>
    <t>B1</t>
  </si>
  <si>
    <t>Length</t>
  </si>
  <si>
    <t>ACTUAL HORIZ. BUNDLED CUMBERLAND DC W/OPGW AND 7#8 ALUM</t>
  </si>
  <si>
    <t>224T558</t>
  </si>
  <si>
    <t xml:space="preserve">ORSTED7B    </t>
  </si>
  <si>
    <t xml:space="preserve">EDISON7A   </t>
  </si>
  <si>
    <t>FOR ESTIMATE USED VERT. BUNDLED CUMBERLAND W/OPGW</t>
  </si>
  <si>
    <t>ACTUAL 1/2 H AND 1/2 VERT 795 ACSR DRAKE W/2 3/8 ON THE H STR AND 1-3/8 ON THE VERT</t>
  </si>
  <si>
    <t xml:space="preserve">GIDEON13    </t>
  </si>
  <si>
    <t xml:space="preserve">BUTLER13   </t>
  </si>
  <si>
    <t>FOR ESTIMATE USED 1/2 H AND 1/2 VERT 795 ACSR DRAKE W/2 3/8 ON THE H STR AND 1-3/8 ON THE VERT</t>
  </si>
  <si>
    <t>VERT</t>
  </si>
  <si>
    <t>ACTUAL VERT. DRAKE ACSR W/3/8 AND OPGW</t>
  </si>
  <si>
    <t>L_MAGNTA9_1Y</t>
  </si>
  <si>
    <t>L_HELENA9_1</t>
  </si>
  <si>
    <t>FOR ESTIMATE USED VERT DRAKE ACSR AND OPGW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</si>
</sst>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0" x14ac:knownFonts="1">
    <font>
      <sz val="10"/>
      <name val="Arial"/>
    </font>
    <font>
      <sz val="10"/>
      <color indexed="8"/>
      <name val="MS Sans Serif"/>
      <family val="2"/>
    </font>
    <font>
      <sz val="8"/>
      <name val="Arial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8"/>
      <color indexed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9"/>
      <name val="Courier New"/>
      <family val="3"/>
    </font>
    <font>
      <b/>
      <sz val="9"/>
      <name val="Courier New"/>
      <family val="3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sz val="9"/>
      <color theme="4"/>
      <name val="Arial"/>
      <family val="2"/>
    </font>
    <font>
      <i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0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1" fillId="0" borderId="0" applyFont="0" applyFill="0" applyBorder="0" applyAlignment="0" applyProtection="0"/>
  </cellStyleXfs>
  <cellXfs count="82">
    <xf numFmtId="0" fontId="0" fillId="0" borderId="0" xfId="0"/>
    <xf numFmtId="0" fontId="3" fillId="0" borderId="1" xfId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2" fontId="4" fillId="3" borderId="1" xfId="1" applyNumberFormat="1" applyFont="1" applyFill="1" applyBorder="1" applyAlignment="1">
      <alignment horizontal="center" wrapText="1"/>
    </xf>
    <xf numFmtId="2" fontId="5" fillId="0" borderId="0" xfId="0" applyNumberFormat="1" applyFont="1" applyAlignment="1">
      <alignment horizontal="center"/>
    </xf>
    <xf numFmtId="0" fontId="3" fillId="0" borderId="2" xfId="1" applyFont="1" applyBorder="1" applyAlignment="1">
      <alignment horizontal="center" vertical="center" wrapText="1"/>
    </xf>
    <xf numFmtId="2" fontId="4" fillId="3" borderId="2" xfId="1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6" fillId="4" borderId="3" xfId="1" applyFont="1" applyFill="1" applyBorder="1" applyAlignment="1">
      <alignment horizontal="center" vertical="center" wrapText="1"/>
    </xf>
    <xf numFmtId="1" fontId="6" fillId="4" borderId="3" xfId="1" applyNumberFormat="1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2" fontId="4" fillId="5" borderId="3" xfId="1" applyNumberFormat="1" applyFont="1" applyFill="1" applyBorder="1" applyAlignment="1">
      <alignment horizontal="center" wrapText="1"/>
    </xf>
    <xf numFmtId="164" fontId="6" fillId="4" borderId="3" xfId="1" applyNumberFormat="1" applyFont="1" applyFill="1" applyBorder="1" applyAlignment="1">
      <alignment horizontal="center" wrapText="1"/>
    </xf>
    <xf numFmtId="0" fontId="3" fillId="6" borderId="1" xfId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center" wrapText="1"/>
    </xf>
    <xf numFmtId="1" fontId="2" fillId="7" borderId="2" xfId="1" applyNumberFormat="1" applyFont="1" applyFill="1" applyBorder="1" applyAlignment="1">
      <alignment horizontal="center" wrapText="1"/>
    </xf>
    <xf numFmtId="1" fontId="2" fillId="7" borderId="2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1" xfId="1" applyFont="1" applyBorder="1" applyAlignment="1">
      <alignment horizontal="center" wrapText="1"/>
    </xf>
    <xf numFmtId="1" fontId="2" fillId="7" borderId="1" xfId="1" applyNumberFormat="1" applyFont="1" applyFill="1" applyBorder="1" applyAlignment="1">
      <alignment horizontal="center" wrapText="1"/>
    </xf>
    <xf numFmtId="1" fontId="2" fillId="7" borderId="1" xfId="0" applyNumberFormat="1" applyFont="1" applyFill="1" applyBorder="1" applyAlignment="1">
      <alignment horizontal="center"/>
    </xf>
    <xf numFmtId="0" fontId="3" fillId="6" borderId="1" xfId="1" applyFont="1" applyFill="1" applyBorder="1" applyAlignment="1">
      <alignment horizontal="center" wrapText="1"/>
    </xf>
    <xf numFmtId="1" fontId="2" fillId="8" borderId="1" xfId="1" applyNumberFormat="1" applyFont="1" applyFill="1" applyBorder="1" applyAlignment="1">
      <alignment horizontal="center" wrapText="1"/>
    </xf>
    <xf numFmtId="1" fontId="2" fillId="8" borderId="1" xfId="0" applyNumberFormat="1" applyFont="1" applyFill="1" applyBorder="1" applyAlignment="1">
      <alignment horizontal="center"/>
    </xf>
    <xf numFmtId="0" fontId="8" fillId="0" borderId="0" xfId="0" applyFont="1"/>
    <xf numFmtId="0" fontId="5" fillId="0" borderId="0" xfId="0" applyFont="1"/>
    <xf numFmtId="0" fontId="0" fillId="0" borderId="0" xfId="0" applyAlignment="1">
      <alignment horizontal="right"/>
    </xf>
    <xf numFmtId="0" fontId="3" fillId="9" borderId="1" xfId="1" applyFont="1" applyFill="1" applyBorder="1" applyAlignment="1">
      <alignment horizontal="center" vertical="center" wrapText="1"/>
    </xf>
    <xf numFmtId="0" fontId="3" fillId="9" borderId="1" xfId="1" applyFont="1" applyFill="1" applyBorder="1" applyAlignment="1">
      <alignment horizontal="center" wrapText="1"/>
    </xf>
    <xf numFmtId="16" fontId="3" fillId="9" borderId="1" xfId="1" applyNumberFormat="1" applyFont="1" applyFill="1" applyBorder="1" applyAlignment="1">
      <alignment horizontal="center" wrapText="1"/>
    </xf>
    <xf numFmtId="1" fontId="2" fillId="9" borderId="1" xfId="1" applyNumberFormat="1" applyFont="1" applyFill="1" applyBorder="1" applyAlignment="1">
      <alignment horizontal="center" wrapText="1"/>
    </xf>
    <xf numFmtId="1" fontId="2" fillId="9" borderId="1" xfId="0" applyNumberFormat="1" applyFont="1" applyFill="1" applyBorder="1" applyAlignment="1">
      <alignment horizontal="center"/>
    </xf>
    <xf numFmtId="0" fontId="2" fillId="9" borderId="0" xfId="0" applyFont="1" applyFill="1" applyAlignment="1">
      <alignment horizontal="center" vertical="center"/>
    </xf>
    <xf numFmtId="0" fontId="3" fillId="10" borderId="1" xfId="1" applyFont="1" applyFill="1" applyBorder="1" applyAlignment="1">
      <alignment horizontal="center" vertical="center" wrapText="1"/>
    </xf>
    <xf numFmtId="0" fontId="3" fillId="10" borderId="1" xfId="1" applyFont="1" applyFill="1" applyBorder="1" applyAlignment="1">
      <alignment horizontal="center" wrapText="1"/>
    </xf>
    <xf numFmtId="16" fontId="3" fillId="10" borderId="1" xfId="1" applyNumberFormat="1" applyFont="1" applyFill="1" applyBorder="1" applyAlignment="1">
      <alignment horizontal="center" wrapText="1"/>
    </xf>
    <xf numFmtId="1" fontId="2" fillId="10" borderId="1" xfId="1" applyNumberFormat="1" applyFont="1" applyFill="1" applyBorder="1" applyAlignment="1">
      <alignment horizontal="center" wrapText="1"/>
    </xf>
    <xf numFmtId="1" fontId="2" fillId="10" borderId="1" xfId="0" applyNumberFormat="1" applyFont="1" applyFill="1" applyBorder="1" applyAlignment="1">
      <alignment horizontal="center"/>
    </xf>
    <xf numFmtId="0" fontId="2" fillId="10" borderId="0" xfId="0" applyFont="1" applyFill="1" applyAlignment="1">
      <alignment horizontal="center" vertical="center"/>
    </xf>
    <xf numFmtId="0" fontId="3" fillId="11" borderId="1" xfId="1" applyFont="1" applyFill="1" applyBorder="1" applyAlignment="1">
      <alignment horizontal="center" vertical="center" wrapText="1"/>
    </xf>
    <xf numFmtId="0" fontId="3" fillId="11" borderId="1" xfId="1" applyFont="1" applyFill="1" applyBorder="1" applyAlignment="1">
      <alignment horizontal="center" wrapText="1"/>
    </xf>
    <xf numFmtId="1" fontId="2" fillId="11" borderId="1" xfId="1" applyNumberFormat="1" applyFont="1" applyFill="1" applyBorder="1" applyAlignment="1">
      <alignment horizontal="center" wrapText="1"/>
    </xf>
    <xf numFmtId="1" fontId="2" fillId="11" borderId="1" xfId="0" applyNumberFormat="1" applyFont="1" applyFill="1" applyBorder="1" applyAlignment="1">
      <alignment horizontal="center"/>
    </xf>
    <xf numFmtId="0" fontId="2" fillId="11" borderId="0" xfId="0" applyFont="1" applyFill="1" applyAlignment="1">
      <alignment horizontal="center" vertical="center"/>
    </xf>
    <xf numFmtId="16" fontId="3" fillId="11" borderId="1" xfId="1" applyNumberFormat="1" applyFont="1" applyFill="1" applyBorder="1" applyAlignment="1">
      <alignment horizontal="center" wrapText="1"/>
    </xf>
    <xf numFmtId="16" fontId="3" fillId="11" borderId="1" xfId="1" quotePrefix="1" applyNumberFormat="1" applyFont="1" applyFill="1" applyBorder="1" applyAlignment="1">
      <alignment horizontal="center" wrapText="1"/>
    </xf>
    <xf numFmtId="16" fontId="3" fillId="9" borderId="1" xfId="1" quotePrefix="1" applyNumberFormat="1" applyFont="1" applyFill="1" applyBorder="1" applyAlignment="1">
      <alignment horizontal="center" wrapText="1"/>
    </xf>
    <xf numFmtId="0" fontId="8" fillId="0" borderId="0" xfId="0" applyFont="1" applyAlignment="1">
      <alignment horizontal="left" indent="1"/>
    </xf>
    <xf numFmtId="9" fontId="2" fillId="9" borderId="0" xfId="2" applyFont="1" applyFill="1" applyAlignment="1">
      <alignment horizontal="center" vertical="center"/>
    </xf>
    <xf numFmtId="0" fontId="12" fillId="0" borderId="0" xfId="0" applyFont="1"/>
    <xf numFmtId="14" fontId="12" fillId="0" borderId="0" xfId="0" applyNumberFormat="1" applyFont="1"/>
    <xf numFmtId="0" fontId="13" fillId="0" borderId="0" xfId="0" applyFont="1" applyAlignment="1">
      <alignment horizontal="center"/>
    </xf>
    <xf numFmtId="164" fontId="3" fillId="10" borderId="5" xfId="1" applyNumberFormat="1" applyFont="1" applyFill="1" applyBorder="1" applyAlignment="1">
      <alignment horizontal="center" wrapText="1"/>
    </xf>
    <xf numFmtId="0" fontId="0" fillId="11" borderId="0" xfId="0" applyFill="1"/>
    <xf numFmtId="0" fontId="0" fillId="9" borderId="0" xfId="0" applyFill="1"/>
    <xf numFmtId="0" fontId="0" fillId="11" borderId="6" xfId="0" applyFill="1" applyBorder="1"/>
    <xf numFmtId="0" fontId="0" fillId="0" borderId="6" xfId="0" applyBorder="1"/>
    <xf numFmtId="0" fontId="14" fillId="0" borderId="0" xfId="0" applyFont="1" applyAlignment="1">
      <alignment horizontal="center" vertical="center" wrapText="1"/>
    </xf>
    <xf numFmtId="0" fontId="15" fillId="0" borderId="3" xfId="1" applyFont="1" applyBorder="1" applyAlignment="1">
      <alignment horizontal="center" vertical="center" wrapText="1"/>
    </xf>
    <xf numFmtId="1" fontId="15" fillId="0" borderId="3" xfId="1" applyNumberFormat="1" applyFont="1" applyBorder="1" applyAlignment="1">
      <alignment horizontal="center" vertical="center" wrapText="1"/>
    </xf>
    <xf numFmtId="164" fontId="15" fillId="12" borderId="3" xfId="1" applyNumberFormat="1" applyFont="1" applyFill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 wrapText="1"/>
    </xf>
    <xf numFmtId="16" fontId="16" fillId="0" borderId="1" xfId="1" quotePrefix="1" applyNumberFormat="1" applyFont="1" applyBorder="1" applyAlignment="1">
      <alignment horizontal="center" vertical="center" wrapText="1"/>
    </xf>
    <xf numFmtId="16" fontId="16" fillId="0" borderId="1" xfId="1" applyNumberFormat="1" applyFont="1" applyBorder="1" applyAlignment="1">
      <alignment horizontal="center" vertical="center" wrapText="1"/>
    </xf>
    <xf numFmtId="1" fontId="17" fillId="0" borderId="1" xfId="1" applyNumberFormat="1" applyFont="1" applyBorder="1" applyAlignment="1">
      <alignment horizontal="center" vertical="center" wrapText="1"/>
    </xf>
    <xf numFmtId="1" fontId="17" fillId="0" borderId="1" xfId="0" applyNumberFormat="1" applyFont="1" applyBorder="1" applyAlignment="1">
      <alignment horizontal="center" vertical="center"/>
    </xf>
    <xf numFmtId="164" fontId="16" fillId="12" borderId="1" xfId="1" applyNumberFormat="1" applyFont="1" applyFill="1" applyBorder="1" applyAlignment="1">
      <alignment horizontal="center" vertical="center" wrapText="1"/>
    </xf>
    <xf numFmtId="0" fontId="18" fillId="0" borderId="1" xfId="1" applyFont="1" applyBorder="1" applyAlignment="1">
      <alignment horizontal="center" vertical="center" wrapText="1"/>
    </xf>
    <xf numFmtId="16" fontId="18" fillId="0" borderId="1" xfId="1" applyNumberFormat="1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1" fontId="17" fillId="0" borderId="0" xfId="0" applyNumberFormat="1" applyFont="1" applyAlignment="1">
      <alignment horizontal="center" vertical="center"/>
    </xf>
    <xf numFmtId="164" fontId="17" fillId="12" borderId="0" xfId="0" applyNumberFormat="1" applyFont="1" applyFill="1" applyAlignment="1">
      <alignment horizontal="center" vertical="center"/>
    </xf>
    <xf numFmtId="2" fontId="15" fillId="13" borderId="3" xfId="1" applyNumberFormat="1" applyFont="1" applyFill="1" applyBorder="1" applyAlignment="1">
      <alignment horizontal="center" vertical="center" wrapText="1"/>
    </xf>
    <xf numFmtId="2" fontId="17" fillId="13" borderId="1" xfId="1" applyNumberFormat="1" applyFont="1" applyFill="1" applyBorder="1" applyAlignment="1">
      <alignment horizontal="center" vertical="center" wrapText="1"/>
    </xf>
    <xf numFmtId="2" fontId="17" fillId="13" borderId="0" xfId="0" applyNumberFormat="1" applyFont="1" applyFill="1" applyAlignment="1">
      <alignment horizontal="center" vertical="center"/>
    </xf>
    <xf numFmtId="0" fontId="19" fillId="0" borderId="0" xfId="0" applyFont="1" applyAlignment="1">
      <alignment horizontal="center"/>
    </xf>
    <xf numFmtId="164" fontId="3" fillId="0" borderId="2" xfId="1" applyNumberFormat="1" applyFont="1" applyBorder="1" applyAlignment="1">
      <alignment horizontal="center" wrapText="1"/>
    </xf>
    <xf numFmtId="164" fontId="3" fillId="0" borderId="1" xfId="1" applyNumberFormat="1" applyFont="1" applyBorder="1" applyAlignment="1">
      <alignment horizontal="center" wrapText="1"/>
    </xf>
    <xf numFmtId="164" fontId="3" fillId="10" borderId="1" xfId="1" applyNumberFormat="1" applyFont="1" applyFill="1" applyBorder="1" applyAlignment="1">
      <alignment horizontal="center" wrapText="1"/>
    </xf>
  </cellXfs>
  <cellStyles count="3">
    <cellStyle name="Normal" xfId="0" builtinId="0"/>
    <cellStyle name="Normal_Sheet1" xfId="1" xr:uid="{00000000-0005-0000-0000-000001000000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</xdr:colOff>
      <xdr:row>41</xdr:row>
      <xdr:rowOff>142875</xdr:rowOff>
    </xdr:from>
    <xdr:to>
      <xdr:col>23</xdr:col>
      <xdr:colOff>581025</xdr:colOff>
      <xdr:row>71</xdr:row>
      <xdr:rowOff>9525</xdr:rowOff>
    </xdr:to>
    <xdr:pic>
      <xdr:nvPicPr>
        <xdr:cNvPr id="4103" name="Picture 7">
          <a:extLst>
            <a:ext uri="{FF2B5EF4-FFF2-40B4-BE49-F238E27FC236}">
              <a16:creationId xmlns:a16="http://schemas.microsoft.com/office/drawing/2014/main" id="{00000000-0008-0000-0200-00000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963525" y="7105650"/>
          <a:ext cx="4219575" cy="4724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9525</xdr:colOff>
      <xdr:row>41</xdr:row>
      <xdr:rowOff>152400</xdr:rowOff>
    </xdr:from>
    <xdr:to>
      <xdr:col>17</xdr:col>
      <xdr:colOff>47625</xdr:colOff>
      <xdr:row>71</xdr:row>
      <xdr:rowOff>38100</xdr:rowOff>
    </xdr:to>
    <xdr:pic>
      <xdr:nvPicPr>
        <xdr:cNvPr id="4104" name="Picture 8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686800" y="7115175"/>
          <a:ext cx="4305300" cy="4743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581025</xdr:colOff>
      <xdr:row>42</xdr:row>
      <xdr:rowOff>0</xdr:rowOff>
    </xdr:from>
    <xdr:to>
      <xdr:col>9</xdr:col>
      <xdr:colOff>600075</xdr:colOff>
      <xdr:row>71</xdr:row>
      <xdr:rowOff>38100</xdr:rowOff>
    </xdr:to>
    <xdr:pic>
      <xdr:nvPicPr>
        <xdr:cNvPr id="4105" name="Picture 9">
          <a:extLst>
            <a:ext uri="{FF2B5EF4-FFF2-40B4-BE49-F238E27FC236}">
              <a16:creationId xmlns:a16="http://schemas.microsoft.com/office/drawing/2014/main" id="{00000000-0008-0000-0200-00000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381501" y="7124700"/>
          <a:ext cx="4295774" cy="4733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41</xdr:row>
      <xdr:rowOff>142875</xdr:rowOff>
    </xdr:from>
    <xdr:to>
      <xdr:col>2</xdr:col>
      <xdr:colOff>542925</xdr:colOff>
      <xdr:row>71</xdr:row>
      <xdr:rowOff>38100</xdr:rowOff>
    </xdr:to>
    <xdr:pic>
      <xdr:nvPicPr>
        <xdr:cNvPr id="4106" name="Picture 10">
          <a:extLst>
            <a:ext uri="{FF2B5EF4-FFF2-40B4-BE49-F238E27FC236}">
              <a16:creationId xmlns:a16="http://schemas.microsoft.com/office/drawing/2014/main" id="{00000000-0008-0000-0200-00000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7105650"/>
          <a:ext cx="4352924" cy="4752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pageSetUpPr fitToPage="1"/>
  </sheetPr>
  <dimension ref="A1:R179"/>
  <sheetViews>
    <sheetView tabSelected="1" zoomScaleNormal="100" zoomScaleSheetLayoutView="70" workbookViewId="0">
      <pane xSplit="5" ySplit="1" topLeftCell="F68" activePane="bottomRight" state="frozen"/>
      <selection pane="topRight" activeCell="F1" sqref="F1"/>
      <selection pane="bottomLeft" activeCell="A2" sqref="A2"/>
      <selection pane="bottomRight" activeCell="E123" sqref="E123"/>
    </sheetView>
  </sheetViews>
  <sheetFormatPr defaultColWidth="9.140625" defaultRowHeight="16.5" customHeight="1" x14ac:dyDescent="0.2"/>
  <cols>
    <col min="1" max="1" width="7.7109375" style="72" bestFit="1" customWidth="1"/>
    <col min="2" max="2" width="32.42578125" style="72" bestFit="1" customWidth="1"/>
    <col min="3" max="3" width="13.140625" style="72" customWidth="1"/>
    <col min="4" max="4" width="10.5703125" style="72" bestFit="1" customWidth="1"/>
    <col min="5" max="5" width="13.42578125" style="72" bestFit="1" customWidth="1"/>
    <col min="6" max="6" width="10.28515625" style="73" bestFit="1" customWidth="1"/>
    <col min="7" max="7" width="9.28515625" style="73" bestFit="1" customWidth="1"/>
    <col min="8" max="10" width="11.28515625" style="72" bestFit="1" customWidth="1"/>
    <col min="11" max="12" width="12.28515625" style="72" bestFit="1" customWidth="1"/>
    <col min="13" max="13" width="11.85546875" style="77" bestFit="1" customWidth="1"/>
    <col min="14" max="18" width="8.42578125" style="74" bestFit="1" customWidth="1"/>
    <col min="19" max="16384" width="9.140625" style="2"/>
  </cols>
  <sheetData>
    <row r="1" spans="1:18" s="60" customFormat="1" ht="24.75" thickBot="1" x14ac:dyDescent="0.25">
      <c r="A1" s="61" t="s">
        <v>0</v>
      </c>
      <c r="B1" s="61" t="s">
        <v>1</v>
      </c>
      <c r="C1" s="61" t="s">
        <v>2</v>
      </c>
      <c r="D1" s="61" t="s">
        <v>3</v>
      </c>
      <c r="E1" s="61" t="s">
        <v>4</v>
      </c>
      <c r="F1" s="62" t="s">
        <v>5</v>
      </c>
      <c r="G1" s="62" t="s">
        <v>6</v>
      </c>
      <c r="H1" s="61" t="s">
        <v>7</v>
      </c>
      <c r="I1" s="61" t="s">
        <v>8</v>
      </c>
      <c r="J1" s="61" t="s">
        <v>9</v>
      </c>
      <c r="K1" s="61" t="s">
        <v>10</v>
      </c>
      <c r="L1" s="61" t="s">
        <v>11</v>
      </c>
      <c r="M1" s="75" t="s">
        <v>12</v>
      </c>
      <c r="N1" s="63" t="s">
        <v>13</v>
      </c>
      <c r="O1" s="63" t="s">
        <v>14</v>
      </c>
      <c r="P1" s="63" t="s">
        <v>15</v>
      </c>
      <c r="Q1" s="63" t="s">
        <v>16</v>
      </c>
      <c r="R1" s="63" t="s">
        <v>17</v>
      </c>
    </row>
    <row r="2" spans="1:18" ht="16.5" hidden="1" customHeight="1" thickTop="1" x14ac:dyDescent="0.2">
      <c r="A2" s="64">
        <v>69</v>
      </c>
      <c r="B2" s="64" t="s">
        <v>18</v>
      </c>
      <c r="C2" s="64">
        <v>1</v>
      </c>
      <c r="D2" s="65" t="s">
        <v>19</v>
      </c>
      <c r="E2" s="66" t="s">
        <v>20</v>
      </c>
      <c r="F2" s="67">
        <v>540</v>
      </c>
      <c r="G2" s="68">
        <f t="shared" ref="G2:G33" si="0">3*F2*A2/(SQRT(3))/1000</f>
        <v>64.536213090016375</v>
      </c>
      <c r="H2" s="64">
        <v>6.8700000000000002E-3</v>
      </c>
      <c r="I2" s="64">
        <v>1.7170000000000001E-2</v>
      </c>
      <c r="J2" s="64">
        <v>2.5000000000000001E-4</v>
      </c>
      <c r="K2" s="64">
        <v>1.4590000000000001E-2</v>
      </c>
      <c r="L2" s="64">
        <v>5.3920000000000003E-2</v>
      </c>
      <c r="M2" s="76">
        <v>1</v>
      </c>
      <c r="N2" s="69">
        <f t="shared" ref="N2:N33" si="1">PRODUCT(H2,M2)</f>
        <v>6.8700000000000002E-3</v>
      </c>
      <c r="O2" s="69">
        <f t="shared" ref="O2:O33" si="2">PRODUCT(I2,M2)</f>
        <v>1.7170000000000001E-2</v>
      </c>
      <c r="P2" s="69">
        <f t="shared" ref="P2:P33" si="3">PRODUCT(J2,M2)</f>
        <v>2.5000000000000001E-4</v>
      </c>
      <c r="Q2" s="69">
        <f t="shared" ref="Q2:Q33" si="4">PRODUCT(K2,M2)</f>
        <v>1.4590000000000001E-2</v>
      </c>
      <c r="R2" s="69">
        <f t="shared" ref="R2:R33" si="5">PRODUCT(L2,M2)</f>
        <v>5.3920000000000003E-2</v>
      </c>
    </row>
    <row r="3" spans="1:18" ht="16.5" hidden="1" customHeight="1" x14ac:dyDescent="0.2">
      <c r="A3" s="64">
        <v>69</v>
      </c>
      <c r="B3" s="64" t="s">
        <v>18</v>
      </c>
      <c r="C3" s="64">
        <v>1</v>
      </c>
      <c r="D3" s="64" t="s">
        <v>21</v>
      </c>
      <c r="E3" s="66" t="s">
        <v>20</v>
      </c>
      <c r="F3" s="67">
        <v>540</v>
      </c>
      <c r="G3" s="68">
        <f t="shared" si="0"/>
        <v>64.536213090016375</v>
      </c>
      <c r="H3" s="64">
        <v>6.8700000000000002E-3</v>
      </c>
      <c r="I3" s="64">
        <v>1.7170000000000001E-2</v>
      </c>
      <c r="J3" s="64">
        <v>2.5000000000000001E-4</v>
      </c>
      <c r="K3" s="64">
        <v>1.6639999999999999E-2</v>
      </c>
      <c r="L3" s="64">
        <v>5.0520000000000002E-2</v>
      </c>
      <c r="M3" s="76">
        <v>1</v>
      </c>
      <c r="N3" s="69">
        <f t="shared" si="1"/>
        <v>6.8700000000000002E-3</v>
      </c>
      <c r="O3" s="69">
        <f t="shared" si="2"/>
        <v>1.7170000000000001E-2</v>
      </c>
      <c r="P3" s="69">
        <f t="shared" si="3"/>
        <v>2.5000000000000001E-4</v>
      </c>
      <c r="Q3" s="69">
        <f t="shared" si="4"/>
        <v>1.6639999999999999E-2</v>
      </c>
      <c r="R3" s="69">
        <f t="shared" si="5"/>
        <v>5.0520000000000002E-2</v>
      </c>
    </row>
    <row r="4" spans="1:18" ht="16.5" hidden="1" customHeight="1" x14ac:dyDescent="0.2">
      <c r="A4" s="64">
        <v>69</v>
      </c>
      <c r="B4" s="64" t="s">
        <v>18</v>
      </c>
      <c r="C4" s="64">
        <v>1</v>
      </c>
      <c r="D4" s="70" t="s">
        <v>22</v>
      </c>
      <c r="E4" s="71" t="s">
        <v>20</v>
      </c>
      <c r="F4" s="67">
        <v>540</v>
      </c>
      <c r="G4" s="68">
        <f t="shared" si="0"/>
        <v>64.536213090016375</v>
      </c>
      <c r="H4" s="64">
        <v>6.8700000000000002E-3</v>
      </c>
      <c r="I4" s="64">
        <v>1.7160000000000002E-2</v>
      </c>
      <c r="J4" s="64">
        <v>2.5000000000000001E-4</v>
      </c>
      <c r="K4" s="64">
        <v>1.336E-2</v>
      </c>
      <c r="L4" s="64">
        <v>4.249E-2</v>
      </c>
      <c r="M4" s="76">
        <v>1</v>
      </c>
      <c r="N4" s="69">
        <f t="shared" si="1"/>
        <v>6.8700000000000002E-3</v>
      </c>
      <c r="O4" s="69">
        <f t="shared" si="2"/>
        <v>1.7160000000000002E-2</v>
      </c>
      <c r="P4" s="69">
        <f t="shared" si="3"/>
        <v>2.5000000000000001E-4</v>
      </c>
      <c r="Q4" s="69">
        <f t="shared" si="4"/>
        <v>1.336E-2</v>
      </c>
      <c r="R4" s="69">
        <f t="shared" si="5"/>
        <v>4.249E-2</v>
      </c>
    </row>
    <row r="5" spans="1:18" ht="16.5" hidden="1" customHeight="1" x14ac:dyDescent="0.2">
      <c r="A5" s="64">
        <v>69</v>
      </c>
      <c r="B5" s="64" t="s">
        <v>18</v>
      </c>
      <c r="C5" s="64">
        <v>1</v>
      </c>
      <c r="D5" s="65" t="s">
        <v>19</v>
      </c>
      <c r="E5" s="66" t="s">
        <v>23</v>
      </c>
      <c r="F5" s="67">
        <v>540</v>
      </c>
      <c r="G5" s="68">
        <f t="shared" si="0"/>
        <v>64.536213090016375</v>
      </c>
      <c r="H5" s="64">
        <v>6.8700000000000002E-3</v>
      </c>
      <c r="I5" s="64">
        <v>1.6820000000000002E-2</v>
      </c>
      <c r="J5" s="64">
        <v>2.5000000000000001E-4</v>
      </c>
      <c r="K5" s="64">
        <v>1.6740000000000001E-2</v>
      </c>
      <c r="L5" s="64">
        <v>5.2170000000000001E-2</v>
      </c>
      <c r="M5" s="76">
        <v>1</v>
      </c>
      <c r="N5" s="69">
        <f t="shared" si="1"/>
        <v>6.8700000000000002E-3</v>
      </c>
      <c r="O5" s="69">
        <f t="shared" si="2"/>
        <v>1.6820000000000002E-2</v>
      </c>
      <c r="P5" s="69">
        <f t="shared" si="3"/>
        <v>2.5000000000000001E-4</v>
      </c>
      <c r="Q5" s="69">
        <f t="shared" si="4"/>
        <v>1.6740000000000001E-2</v>
      </c>
      <c r="R5" s="69">
        <f t="shared" si="5"/>
        <v>5.2170000000000001E-2</v>
      </c>
    </row>
    <row r="6" spans="1:18" ht="16.5" hidden="1" customHeight="1" x14ac:dyDescent="0.2">
      <c r="A6" s="64">
        <v>69</v>
      </c>
      <c r="B6" s="64" t="s">
        <v>18</v>
      </c>
      <c r="C6" s="64">
        <v>1</v>
      </c>
      <c r="D6" s="64" t="s">
        <v>21</v>
      </c>
      <c r="E6" s="66" t="s">
        <v>23</v>
      </c>
      <c r="F6" s="67">
        <v>540</v>
      </c>
      <c r="G6" s="68">
        <f t="shared" si="0"/>
        <v>64.536213090016375</v>
      </c>
      <c r="H6" s="64">
        <v>6.8799999999999998E-3</v>
      </c>
      <c r="I6" s="64">
        <v>1.6820000000000002E-2</v>
      </c>
      <c r="J6" s="64">
        <v>2.5000000000000001E-4</v>
      </c>
      <c r="K6" s="64">
        <v>1.9359999999999999E-2</v>
      </c>
      <c r="L6" s="64">
        <v>4.512E-2</v>
      </c>
      <c r="M6" s="76">
        <v>1</v>
      </c>
      <c r="N6" s="69">
        <f t="shared" si="1"/>
        <v>6.8799999999999998E-3</v>
      </c>
      <c r="O6" s="69">
        <f t="shared" si="2"/>
        <v>1.6820000000000002E-2</v>
      </c>
      <c r="P6" s="69">
        <f t="shared" si="3"/>
        <v>2.5000000000000001E-4</v>
      </c>
      <c r="Q6" s="69">
        <f t="shared" si="4"/>
        <v>1.9359999999999999E-2</v>
      </c>
      <c r="R6" s="69">
        <f t="shared" si="5"/>
        <v>4.512E-2</v>
      </c>
    </row>
    <row r="7" spans="1:18" ht="16.5" hidden="1" customHeight="1" x14ac:dyDescent="0.2">
      <c r="A7" s="64">
        <v>69</v>
      </c>
      <c r="B7" s="64" t="s">
        <v>18</v>
      </c>
      <c r="C7" s="64">
        <v>1</v>
      </c>
      <c r="D7" s="70" t="s">
        <v>22</v>
      </c>
      <c r="E7" s="66" t="s">
        <v>23</v>
      </c>
      <c r="F7" s="67">
        <v>540</v>
      </c>
      <c r="G7" s="68">
        <f t="shared" si="0"/>
        <v>64.536213090016375</v>
      </c>
      <c r="H7" s="64">
        <v>6.8900000000000003E-3</v>
      </c>
      <c r="I7" s="64">
        <v>1.6789999999999999E-2</v>
      </c>
      <c r="J7" s="64">
        <v>2.5000000000000001E-4</v>
      </c>
      <c r="K7" s="64">
        <v>1.282E-2</v>
      </c>
      <c r="L7" s="64">
        <v>3.4529999999999998E-2</v>
      </c>
      <c r="M7" s="76">
        <v>1</v>
      </c>
      <c r="N7" s="69">
        <f t="shared" si="1"/>
        <v>6.8900000000000003E-3</v>
      </c>
      <c r="O7" s="69">
        <f t="shared" si="2"/>
        <v>1.6789999999999999E-2</v>
      </c>
      <c r="P7" s="69">
        <f t="shared" si="3"/>
        <v>2.5000000000000001E-4</v>
      </c>
      <c r="Q7" s="69">
        <f t="shared" si="4"/>
        <v>1.282E-2</v>
      </c>
      <c r="R7" s="69">
        <f t="shared" si="5"/>
        <v>3.4529999999999998E-2</v>
      </c>
    </row>
    <row r="8" spans="1:18" ht="16.5" hidden="1" customHeight="1" x14ac:dyDescent="0.2">
      <c r="A8" s="64">
        <v>69</v>
      </c>
      <c r="B8" s="64" t="s">
        <v>18</v>
      </c>
      <c r="C8" s="64">
        <v>1</v>
      </c>
      <c r="D8" s="65" t="s">
        <v>19</v>
      </c>
      <c r="E8" s="66" t="s">
        <v>24</v>
      </c>
      <c r="F8" s="67">
        <v>540</v>
      </c>
      <c r="G8" s="68">
        <f t="shared" si="0"/>
        <v>64.536213090016375</v>
      </c>
      <c r="H8" s="64">
        <v>6.8799999999999998E-3</v>
      </c>
      <c r="I8" s="64">
        <v>1.677E-2</v>
      </c>
      <c r="J8" s="64">
        <v>2.5999999999999998E-4</v>
      </c>
      <c r="K8" s="64">
        <v>1.4630000000000001E-2</v>
      </c>
      <c r="L8" s="64">
        <v>5.4699999999999999E-2</v>
      </c>
      <c r="M8" s="76">
        <v>1</v>
      </c>
      <c r="N8" s="69">
        <f t="shared" si="1"/>
        <v>6.8799999999999998E-3</v>
      </c>
      <c r="O8" s="69">
        <f t="shared" si="2"/>
        <v>1.677E-2</v>
      </c>
      <c r="P8" s="69">
        <f t="shared" si="3"/>
        <v>2.5999999999999998E-4</v>
      </c>
      <c r="Q8" s="69">
        <f t="shared" si="4"/>
        <v>1.4630000000000001E-2</v>
      </c>
      <c r="R8" s="69">
        <f t="shared" si="5"/>
        <v>5.4699999999999999E-2</v>
      </c>
    </row>
    <row r="9" spans="1:18" ht="16.5" hidden="1" customHeight="1" x14ac:dyDescent="0.2">
      <c r="A9" s="64">
        <v>69</v>
      </c>
      <c r="B9" s="64" t="s">
        <v>18</v>
      </c>
      <c r="C9" s="64">
        <v>1</v>
      </c>
      <c r="D9" s="64" t="s">
        <v>21</v>
      </c>
      <c r="E9" s="66" t="s">
        <v>24</v>
      </c>
      <c r="F9" s="67">
        <v>540</v>
      </c>
      <c r="G9" s="68">
        <f t="shared" si="0"/>
        <v>64.536213090016375</v>
      </c>
      <c r="H9" s="64">
        <v>6.8900000000000003E-3</v>
      </c>
      <c r="I9" s="64">
        <v>1.677E-2</v>
      </c>
      <c r="J9" s="64">
        <v>2.5999999999999998E-4</v>
      </c>
      <c r="K9" s="64">
        <v>1.6719999999999999E-2</v>
      </c>
      <c r="L9" s="64">
        <v>5.1240000000000001E-2</v>
      </c>
      <c r="M9" s="76">
        <v>1</v>
      </c>
      <c r="N9" s="69">
        <f t="shared" si="1"/>
        <v>6.8900000000000003E-3</v>
      </c>
      <c r="O9" s="69">
        <f t="shared" si="2"/>
        <v>1.677E-2</v>
      </c>
      <c r="P9" s="69">
        <f t="shared" si="3"/>
        <v>2.5999999999999998E-4</v>
      </c>
      <c r="Q9" s="69">
        <f t="shared" si="4"/>
        <v>1.6719999999999999E-2</v>
      </c>
      <c r="R9" s="69">
        <f t="shared" si="5"/>
        <v>5.1240000000000001E-2</v>
      </c>
    </row>
    <row r="10" spans="1:18" ht="16.5" hidden="1" customHeight="1" x14ac:dyDescent="0.2">
      <c r="A10" s="64">
        <v>69</v>
      </c>
      <c r="B10" s="64" t="s">
        <v>18</v>
      </c>
      <c r="C10" s="64">
        <v>1</v>
      </c>
      <c r="D10" s="70" t="s">
        <v>22</v>
      </c>
      <c r="E10" s="66" t="s">
        <v>24</v>
      </c>
      <c r="F10" s="67">
        <v>540</v>
      </c>
      <c r="G10" s="68">
        <f t="shared" si="0"/>
        <v>64.536213090016375</v>
      </c>
      <c r="H10" s="64">
        <v>6.8900000000000003E-3</v>
      </c>
      <c r="I10" s="64">
        <v>1.6729999999999998E-2</v>
      </c>
      <c r="J10" s="64">
        <v>2.5999999999999998E-4</v>
      </c>
      <c r="K10" s="64">
        <v>1.342E-2</v>
      </c>
      <c r="L10" s="64">
        <v>4.2970000000000001E-2</v>
      </c>
      <c r="M10" s="76">
        <v>1</v>
      </c>
      <c r="N10" s="69">
        <f t="shared" si="1"/>
        <v>6.8900000000000003E-3</v>
      </c>
      <c r="O10" s="69">
        <f t="shared" si="2"/>
        <v>1.6729999999999998E-2</v>
      </c>
      <c r="P10" s="69">
        <f t="shared" si="3"/>
        <v>2.5999999999999998E-4</v>
      </c>
      <c r="Q10" s="69">
        <f t="shared" si="4"/>
        <v>1.342E-2</v>
      </c>
      <c r="R10" s="69">
        <f t="shared" si="5"/>
        <v>4.2970000000000001E-2</v>
      </c>
    </row>
    <row r="11" spans="1:18" ht="16.5" hidden="1" customHeight="1" x14ac:dyDescent="0.2">
      <c r="A11" s="64">
        <v>69</v>
      </c>
      <c r="B11" s="64" t="s">
        <v>25</v>
      </c>
      <c r="C11" s="64">
        <v>1</v>
      </c>
      <c r="D11" s="65" t="s">
        <v>19</v>
      </c>
      <c r="E11" s="71" t="s">
        <v>20</v>
      </c>
      <c r="F11" s="67">
        <v>933</v>
      </c>
      <c r="G11" s="68">
        <f t="shared" si="0"/>
        <v>111.50423483886162</v>
      </c>
      <c r="H11" s="64">
        <v>2.9199999999999999E-3</v>
      </c>
      <c r="I11" s="64">
        <v>1.6080000000000001E-2</v>
      </c>
      <c r="J11" s="64">
        <v>2.7E-4</v>
      </c>
      <c r="K11" s="64">
        <v>1.2630000000000001E-2</v>
      </c>
      <c r="L11" s="64">
        <v>5.2830000000000002E-2</v>
      </c>
      <c r="M11" s="76">
        <v>1</v>
      </c>
      <c r="N11" s="69">
        <f t="shared" si="1"/>
        <v>2.9199999999999999E-3</v>
      </c>
      <c r="O11" s="69">
        <f t="shared" si="2"/>
        <v>1.6080000000000001E-2</v>
      </c>
      <c r="P11" s="69">
        <f t="shared" si="3"/>
        <v>2.7E-4</v>
      </c>
      <c r="Q11" s="69">
        <f t="shared" si="4"/>
        <v>1.2630000000000001E-2</v>
      </c>
      <c r="R11" s="69">
        <f t="shared" si="5"/>
        <v>5.2830000000000002E-2</v>
      </c>
    </row>
    <row r="12" spans="1:18" ht="16.5" hidden="1" customHeight="1" x14ac:dyDescent="0.2">
      <c r="A12" s="64">
        <v>69</v>
      </c>
      <c r="B12" s="64" t="s">
        <v>25</v>
      </c>
      <c r="C12" s="64">
        <v>1</v>
      </c>
      <c r="D12" s="64" t="s">
        <v>21</v>
      </c>
      <c r="E12" s="71" t="s">
        <v>20</v>
      </c>
      <c r="F12" s="67">
        <v>933</v>
      </c>
      <c r="G12" s="68">
        <f t="shared" si="0"/>
        <v>111.50423483886162</v>
      </c>
      <c r="H12" s="64">
        <v>2.9299999999999999E-3</v>
      </c>
      <c r="I12" s="64">
        <v>1.6070000000000001E-2</v>
      </c>
      <c r="J12" s="64">
        <v>2.7E-4</v>
      </c>
      <c r="K12" s="64">
        <v>1.2670000000000001E-2</v>
      </c>
      <c r="L12" s="64">
        <v>4.9450000000000001E-2</v>
      </c>
      <c r="M12" s="76">
        <v>1</v>
      </c>
      <c r="N12" s="69">
        <f t="shared" si="1"/>
        <v>2.9299999999999999E-3</v>
      </c>
      <c r="O12" s="69">
        <f t="shared" si="2"/>
        <v>1.6070000000000001E-2</v>
      </c>
      <c r="P12" s="69">
        <f t="shared" si="3"/>
        <v>2.7E-4</v>
      </c>
      <c r="Q12" s="69">
        <f t="shared" si="4"/>
        <v>1.2670000000000001E-2</v>
      </c>
      <c r="R12" s="69">
        <f t="shared" si="5"/>
        <v>4.9450000000000001E-2</v>
      </c>
    </row>
    <row r="13" spans="1:18" ht="16.5" hidden="1" customHeight="1" x14ac:dyDescent="0.2">
      <c r="A13" s="64">
        <v>69</v>
      </c>
      <c r="B13" s="64" t="s">
        <v>25</v>
      </c>
      <c r="C13" s="64">
        <v>1</v>
      </c>
      <c r="D13" s="70" t="s">
        <v>22</v>
      </c>
      <c r="E13" s="71" t="s">
        <v>20</v>
      </c>
      <c r="F13" s="67">
        <v>933</v>
      </c>
      <c r="G13" s="68">
        <f t="shared" si="0"/>
        <v>111.50423483886162</v>
      </c>
      <c r="H13" s="64">
        <v>2.9299999999999999E-3</v>
      </c>
      <c r="I13" s="64">
        <v>1.6060000000000001E-2</v>
      </c>
      <c r="J13" s="64">
        <v>2.7E-4</v>
      </c>
      <c r="K13" s="64">
        <v>9.4000000000000004E-3</v>
      </c>
      <c r="L13" s="64">
        <v>4.1450000000000001E-2</v>
      </c>
      <c r="M13" s="76">
        <v>1</v>
      </c>
      <c r="N13" s="69">
        <f t="shared" si="1"/>
        <v>2.9299999999999999E-3</v>
      </c>
      <c r="O13" s="69">
        <f t="shared" si="2"/>
        <v>1.6060000000000001E-2</v>
      </c>
      <c r="P13" s="69">
        <f t="shared" si="3"/>
        <v>2.7E-4</v>
      </c>
      <c r="Q13" s="69">
        <f t="shared" si="4"/>
        <v>9.4000000000000004E-3</v>
      </c>
      <c r="R13" s="69">
        <f t="shared" si="5"/>
        <v>4.1450000000000001E-2</v>
      </c>
    </row>
    <row r="14" spans="1:18" ht="16.5" hidden="1" customHeight="1" x14ac:dyDescent="0.2">
      <c r="A14" s="64">
        <v>69</v>
      </c>
      <c r="B14" s="64" t="s">
        <v>25</v>
      </c>
      <c r="C14" s="64">
        <v>1</v>
      </c>
      <c r="D14" s="65" t="s">
        <v>19</v>
      </c>
      <c r="E14" s="66" t="s">
        <v>23</v>
      </c>
      <c r="F14" s="67">
        <v>933</v>
      </c>
      <c r="G14" s="68">
        <f t="shared" si="0"/>
        <v>111.50423483886162</v>
      </c>
      <c r="H14" s="64">
        <v>2.9199999999999999E-3</v>
      </c>
      <c r="I14" s="64">
        <v>1.5730000000000001E-2</v>
      </c>
      <c r="J14" s="64">
        <v>2.7E-4</v>
      </c>
      <c r="K14" s="64">
        <v>1.2760000000000001E-2</v>
      </c>
      <c r="L14" s="64">
        <v>5.1090000000000003E-2</v>
      </c>
      <c r="M14" s="76">
        <v>1</v>
      </c>
      <c r="N14" s="69">
        <f t="shared" si="1"/>
        <v>2.9199999999999999E-3</v>
      </c>
      <c r="O14" s="69">
        <f t="shared" si="2"/>
        <v>1.5730000000000001E-2</v>
      </c>
      <c r="P14" s="69">
        <f t="shared" si="3"/>
        <v>2.7E-4</v>
      </c>
      <c r="Q14" s="69">
        <f t="shared" si="4"/>
        <v>1.2760000000000001E-2</v>
      </c>
      <c r="R14" s="69">
        <f t="shared" si="5"/>
        <v>5.1090000000000003E-2</v>
      </c>
    </row>
    <row r="15" spans="1:18" ht="16.5" hidden="1" customHeight="1" x14ac:dyDescent="0.2">
      <c r="A15" s="64">
        <v>69</v>
      </c>
      <c r="B15" s="64" t="s">
        <v>25</v>
      </c>
      <c r="C15" s="64">
        <v>1</v>
      </c>
      <c r="D15" s="64" t="s">
        <v>21</v>
      </c>
      <c r="E15" s="66" t="s">
        <v>23</v>
      </c>
      <c r="F15" s="67">
        <v>933</v>
      </c>
      <c r="G15" s="68">
        <f t="shared" si="0"/>
        <v>111.50423483886162</v>
      </c>
      <c r="H15" s="64">
        <v>2.9299999999999999E-3</v>
      </c>
      <c r="I15" s="64">
        <v>1.5720000000000001E-2</v>
      </c>
      <c r="J15" s="64">
        <v>2.7E-4</v>
      </c>
      <c r="K15" s="64">
        <v>1.536E-2</v>
      </c>
      <c r="L15" s="64">
        <v>4.4069999999999998E-2</v>
      </c>
      <c r="M15" s="76">
        <v>1</v>
      </c>
      <c r="N15" s="69">
        <f t="shared" si="1"/>
        <v>2.9299999999999999E-3</v>
      </c>
      <c r="O15" s="69">
        <f t="shared" si="2"/>
        <v>1.5720000000000001E-2</v>
      </c>
      <c r="P15" s="69">
        <f t="shared" si="3"/>
        <v>2.7E-4</v>
      </c>
      <c r="Q15" s="69">
        <f t="shared" si="4"/>
        <v>1.536E-2</v>
      </c>
      <c r="R15" s="69">
        <f t="shared" si="5"/>
        <v>4.4069999999999998E-2</v>
      </c>
    </row>
    <row r="16" spans="1:18" ht="16.5" hidden="1" customHeight="1" x14ac:dyDescent="0.2">
      <c r="A16" s="64">
        <v>69</v>
      </c>
      <c r="B16" s="64" t="s">
        <v>25</v>
      </c>
      <c r="C16" s="64">
        <v>1</v>
      </c>
      <c r="D16" s="70" t="s">
        <v>22</v>
      </c>
      <c r="E16" s="66" t="s">
        <v>23</v>
      </c>
      <c r="F16" s="67">
        <v>933</v>
      </c>
      <c r="G16" s="68">
        <f t="shared" si="0"/>
        <v>111.50423483886162</v>
      </c>
      <c r="H16" s="64">
        <v>2.9399999999999999E-3</v>
      </c>
      <c r="I16" s="64">
        <v>1.5699999999999999E-2</v>
      </c>
      <c r="J16" s="64">
        <v>2.7E-4</v>
      </c>
      <c r="K16" s="64">
        <v>8.8500000000000002E-3</v>
      </c>
      <c r="L16" s="64">
        <v>3.356E-2</v>
      </c>
      <c r="M16" s="76">
        <v>1</v>
      </c>
      <c r="N16" s="69">
        <f t="shared" si="1"/>
        <v>2.9399999999999999E-3</v>
      </c>
      <c r="O16" s="69">
        <f t="shared" si="2"/>
        <v>1.5699999999999999E-2</v>
      </c>
      <c r="P16" s="69">
        <f t="shared" si="3"/>
        <v>2.7E-4</v>
      </c>
      <c r="Q16" s="69">
        <f t="shared" si="4"/>
        <v>8.8500000000000002E-3</v>
      </c>
      <c r="R16" s="69">
        <f t="shared" si="5"/>
        <v>3.356E-2</v>
      </c>
    </row>
    <row r="17" spans="1:18" ht="16.5" hidden="1" customHeight="1" x14ac:dyDescent="0.2">
      <c r="A17" s="64">
        <v>69</v>
      </c>
      <c r="B17" s="64" t="s">
        <v>25</v>
      </c>
      <c r="C17" s="64">
        <v>1</v>
      </c>
      <c r="D17" s="65" t="s">
        <v>19</v>
      </c>
      <c r="E17" s="66" t="s">
        <v>24</v>
      </c>
      <c r="F17" s="67">
        <v>933</v>
      </c>
      <c r="G17" s="68">
        <f t="shared" si="0"/>
        <v>111.50423483886162</v>
      </c>
      <c r="H17" s="64">
        <v>2.9299999999999999E-3</v>
      </c>
      <c r="I17" s="64">
        <v>1.5679999999999999E-2</v>
      </c>
      <c r="J17" s="64">
        <v>2.7E-4</v>
      </c>
      <c r="K17" s="64">
        <v>1.068E-2</v>
      </c>
      <c r="L17" s="64">
        <v>5.3600000000000002E-2</v>
      </c>
      <c r="M17" s="76">
        <v>1</v>
      </c>
      <c r="N17" s="69">
        <f t="shared" si="1"/>
        <v>2.9299999999999999E-3</v>
      </c>
      <c r="O17" s="69">
        <f t="shared" si="2"/>
        <v>1.5679999999999999E-2</v>
      </c>
      <c r="P17" s="69">
        <f t="shared" si="3"/>
        <v>2.7E-4</v>
      </c>
      <c r="Q17" s="69">
        <f t="shared" si="4"/>
        <v>1.068E-2</v>
      </c>
      <c r="R17" s="69">
        <f t="shared" si="5"/>
        <v>5.3600000000000002E-2</v>
      </c>
    </row>
    <row r="18" spans="1:18" ht="16.5" hidden="1" customHeight="1" x14ac:dyDescent="0.2">
      <c r="A18" s="64">
        <v>69</v>
      </c>
      <c r="B18" s="64" t="s">
        <v>25</v>
      </c>
      <c r="C18" s="64">
        <v>1</v>
      </c>
      <c r="D18" s="64" t="s">
        <v>21</v>
      </c>
      <c r="E18" s="66" t="s">
        <v>24</v>
      </c>
      <c r="F18" s="67">
        <v>933</v>
      </c>
      <c r="G18" s="68">
        <f t="shared" si="0"/>
        <v>111.50423483886162</v>
      </c>
      <c r="H18" s="64">
        <v>2.9399999999999999E-3</v>
      </c>
      <c r="I18" s="64">
        <v>1.567E-2</v>
      </c>
      <c r="J18" s="64">
        <v>2.7E-4</v>
      </c>
      <c r="K18" s="64">
        <v>1.2749999999999999E-2</v>
      </c>
      <c r="L18" s="64">
        <v>5.0169999999999999E-2</v>
      </c>
      <c r="M18" s="76">
        <v>1</v>
      </c>
      <c r="N18" s="69">
        <f t="shared" si="1"/>
        <v>2.9399999999999999E-3</v>
      </c>
      <c r="O18" s="69">
        <f t="shared" si="2"/>
        <v>1.567E-2</v>
      </c>
      <c r="P18" s="69">
        <f t="shared" si="3"/>
        <v>2.7E-4</v>
      </c>
      <c r="Q18" s="69">
        <f t="shared" si="4"/>
        <v>1.2749999999999999E-2</v>
      </c>
      <c r="R18" s="69">
        <f t="shared" si="5"/>
        <v>5.0169999999999999E-2</v>
      </c>
    </row>
    <row r="19" spans="1:18" ht="16.5" hidden="1" customHeight="1" x14ac:dyDescent="0.2">
      <c r="A19" s="64">
        <v>69</v>
      </c>
      <c r="B19" s="64" t="s">
        <v>25</v>
      </c>
      <c r="C19" s="64">
        <v>1</v>
      </c>
      <c r="D19" s="70" t="s">
        <v>22</v>
      </c>
      <c r="E19" s="66" t="s">
        <v>24</v>
      </c>
      <c r="F19" s="67">
        <v>933</v>
      </c>
      <c r="G19" s="68">
        <f t="shared" si="0"/>
        <v>111.50423483886162</v>
      </c>
      <c r="H19" s="64">
        <v>2.9399999999999999E-3</v>
      </c>
      <c r="I19" s="64">
        <v>1.5640000000000001E-2</v>
      </c>
      <c r="J19" s="64">
        <v>2.7E-4</v>
      </c>
      <c r="K19" s="64">
        <v>9.4599999999999997E-3</v>
      </c>
      <c r="L19" s="64">
        <v>4.1950000000000001E-2</v>
      </c>
      <c r="M19" s="76">
        <v>1</v>
      </c>
      <c r="N19" s="69">
        <f t="shared" si="1"/>
        <v>2.9399999999999999E-3</v>
      </c>
      <c r="O19" s="69">
        <f t="shared" si="2"/>
        <v>1.5640000000000001E-2</v>
      </c>
      <c r="P19" s="69">
        <f t="shared" si="3"/>
        <v>2.7E-4</v>
      </c>
      <c r="Q19" s="69">
        <f t="shared" si="4"/>
        <v>9.4599999999999997E-3</v>
      </c>
      <c r="R19" s="69">
        <f t="shared" si="5"/>
        <v>4.1950000000000001E-2</v>
      </c>
    </row>
    <row r="20" spans="1:18" ht="16.5" hidden="1" customHeight="1" thickTop="1" x14ac:dyDescent="0.2">
      <c r="A20" s="64">
        <v>138</v>
      </c>
      <c r="B20" s="64" t="s">
        <v>26</v>
      </c>
      <c r="C20" s="64">
        <v>1</v>
      </c>
      <c r="D20" s="70" t="s">
        <v>22</v>
      </c>
      <c r="E20" s="64" t="s">
        <v>23</v>
      </c>
      <c r="F20" s="67">
        <v>672</v>
      </c>
      <c r="G20" s="68">
        <f t="shared" si="0"/>
        <v>160.62346369070741</v>
      </c>
      <c r="H20" s="64">
        <v>1.2199999999999999E-3</v>
      </c>
      <c r="I20" s="64">
        <v>4.0899999999999999E-3</v>
      </c>
      <c r="J20" s="64">
        <v>1.0499999999999999E-3</v>
      </c>
      <c r="K20" s="64">
        <v>2.6900000000000001E-3</v>
      </c>
      <c r="L20" s="64">
        <v>8.5599999999999999E-3</v>
      </c>
      <c r="M20" s="76">
        <v>1</v>
      </c>
      <c r="N20" s="69">
        <f t="shared" si="1"/>
        <v>1.2199999999999999E-3</v>
      </c>
      <c r="O20" s="69">
        <f t="shared" si="2"/>
        <v>4.0899999999999999E-3</v>
      </c>
      <c r="P20" s="69">
        <f t="shared" si="3"/>
        <v>1.0499999999999999E-3</v>
      </c>
      <c r="Q20" s="69">
        <f t="shared" si="4"/>
        <v>2.6900000000000001E-3</v>
      </c>
      <c r="R20" s="69">
        <f t="shared" si="5"/>
        <v>8.5599999999999999E-3</v>
      </c>
    </row>
    <row r="21" spans="1:18" ht="16.5" hidden="1" customHeight="1" x14ac:dyDescent="0.2">
      <c r="A21" s="64">
        <v>138</v>
      </c>
      <c r="B21" s="64" t="s">
        <v>26</v>
      </c>
      <c r="C21" s="64">
        <v>1</v>
      </c>
      <c r="D21" s="70" t="s">
        <v>22</v>
      </c>
      <c r="E21" s="66" t="s">
        <v>27</v>
      </c>
      <c r="F21" s="67">
        <v>672</v>
      </c>
      <c r="G21" s="68">
        <f t="shared" si="0"/>
        <v>160.62346369070741</v>
      </c>
      <c r="H21" s="64">
        <v>1.2199999999999999E-3</v>
      </c>
      <c r="I21" s="64">
        <v>4.0699999999999998E-3</v>
      </c>
      <c r="J21" s="64">
        <v>1.06E-3</v>
      </c>
      <c r="K21" s="64">
        <v>2.5400000000000002E-3</v>
      </c>
      <c r="L21" s="64">
        <v>9.4800000000000006E-3</v>
      </c>
      <c r="M21" s="76">
        <v>1</v>
      </c>
      <c r="N21" s="69">
        <f t="shared" si="1"/>
        <v>1.2199999999999999E-3</v>
      </c>
      <c r="O21" s="69">
        <f t="shared" si="2"/>
        <v>4.0699999999999998E-3</v>
      </c>
      <c r="P21" s="69">
        <f t="shared" si="3"/>
        <v>1.06E-3</v>
      </c>
      <c r="Q21" s="69">
        <f t="shared" si="4"/>
        <v>2.5400000000000002E-3</v>
      </c>
      <c r="R21" s="69">
        <f t="shared" si="5"/>
        <v>9.4800000000000006E-3</v>
      </c>
    </row>
    <row r="22" spans="1:18" ht="16.5" hidden="1" customHeight="1" x14ac:dyDescent="0.2">
      <c r="A22" s="64">
        <v>138</v>
      </c>
      <c r="B22" s="64" t="s">
        <v>26</v>
      </c>
      <c r="C22" s="64">
        <v>1</v>
      </c>
      <c r="D22" s="70" t="s">
        <v>22</v>
      </c>
      <c r="E22" s="70" t="s">
        <v>20</v>
      </c>
      <c r="F22" s="67">
        <v>672</v>
      </c>
      <c r="G22" s="68">
        <f t="shared" si="0"/>
        <v>160.62346369070741</v>
      </c>
      <c r="H22" s="64">
        <v>1.2099999999999999E-3</v>
      </c>
      <c r="I22" s="64">
        <v>4.1799999999999997E-3</v>
      </c>
      <c r="J22" s="64">
        <v>1.0200000000000001E-3</v>
      </c>
      <c r="K22" s="64">
        <v>2.8300000000000001E-3</v>
      </c>
      <c r="L22" s="64">
        <v>1.0529999999999999E-2</v>
      </c>
      <c r="M22" s="76">
        <v>1</v>
      </c>
      <c r="N22" s="69">
        <f t="shared" si="1"/>
        <v>1.2099999999999999E-3</v>
      </c>
      <c r="O22" s="69">
        <f t="shared" si="2"/>
        <v>4.1799999999999997E-3</v>
      </c>
      <c r="P22" s="69">
        <f t="shared" si="3"/>
        <v>1.0200000000000001E-3</v>
      </c>
      <c r="Q22" s="69">
        <f t="shared" si="4"/>
        <v>2.8300000000000001E-3</v>
      </c>
      <c r="R22" s="69">
        <f t="shared" si="5"/>
        <v>1.0529999999999999E-2</v>
      </c>
    </row>
    <row r="23" spans="1:18" ht="16.5" hidden="1" customHeight="1" x14ac:dyDescent="0.2">
      <c r="A23" s="64">
        <v>138</v>
      </c>
      <c r="B23" s="64" t="s">
        <v>26</v>
      </c>
      <c r="C23" s="64">
        <v>1</v>
      </c>
      <c r="D23" s="70" t="s">
        <v>22</v>
      </c>
      <c r="E23" s="64" t="s">
        <v>24</v>
      </c>
      <c r="F23" s="67">
        <v>672</v>
      </c>
      <c r="G23" s="68">
        <f t="shared" si="0"/>
        <v>160.62346369070741</v>
      </c>
      <c r="H23" s="64">
        <v>1.2199999999999999E-3</v>
      </c>
      <c r="I23" s="64">
        <v>4.0699999999999998E-3</v>
      </c>
      <c r="J23" s="64">
        <v>1.0499999999999999E-3</v>
      </c>
      <c r="K23" s="64">
        <v>2.8500000000000001E-3</v>
      </c>
      <c r="L23" s="64">
        <v>1.0659999999999999E-2</v>
      </c>
      <c r="M23" s="76">
        <v>1</v>
      </c>
      <c r="N23" s="69">
        <f t="shared" si="1"/>
        <v>1.2199999999999999E-3</v>
      </c>
      <c r="O23" s="69">
        <f t="shared" si="2"/>
        <v>4.0699999999999998E-3</v>
      </c>
      <c r="P23" s="69">
        <f t="shared" si="3"/>
        <v>1.0499999999999999E-3</v>
      </c>
      <c r="Q23" s="69">
        <f t="shared" si="4"/>
        <v>2.8500000000000001E-3</v>
      </c>
      <c r="R23" s="69">
        <f t="shared" si="5"/>
        <v>1.0659999999999999E-2</v>
      </c>
    </row>
    <row r="24" spans="1:18" ht="16.5" hidden="1" customHeight="1" x14ac:dyDescent="0.2">
      <c r="A24" s="64">
        <v>138</v>
      </c>
      <c r="B24" s="64" t="s">
        <v>26</v>
      </c>
      <c r="C24" s="64">
        <v>1</v>
      </c>
      <c r="D24" s="64" t="s">
        <v>21</v>
      </c>
      <c r="E24" s="64" t="s">
        <v>23</v>
      </c>
      <c r="F24" s="67">
        <v>672</v>
      </c>
      <c r="G24" s="68">
        <f t="shared" si="0"/>
        <v>160.62346369070741</v>
      </c>
      <c r="H24" s="64">
        <v>1.2199999999999999E-3</v>
      </c>
      <c r="I24" s="64">
        <v>4.0899999999999999E-3</v>
      </c>
      <c r="J24" s="64">
        <v>1.0499999999999999E-3</v>
      </c>
      <c r="K24" s="64">
        <v>4.3200000000000001E-3</v>
      </c>
      <c r="L24" s="64">
        <v>1.119E-2</v>
      </c>
      <c r="M24" s="76">
        <v>1</v>
      </c>
      <c r="N24" s="69">
        <f t="shared" si="1"/>
        <v>1.2199999999999999E-3</v>
      </c>
      <c r="O24" s="69">
        <f t="shared" si="2"/>
        <v>4.0899999999999999E-3</v>
      </c>
      <c r="P24" s="69">
        <f t="shared" si="3"/>
        <v>1.0499999999999999E-3</v>
      </c>
      <c r="Q24" s="69">
        <f t="shared" si="4"/>
        <v>4.3200000000000001E-3</v>
      </c>
      <c r="R24" s="69">
        <f t="shared" si="5"/>
        <v>1.119E-2</v>
      </c>
    </row>
    <row r="25" spans="1:18" ht="16.5" hidden="1" customHeight="1" x14ac:dyDescent="0.2">
      <c r="A25" s="64">
        <v>138</v>
      </c>
      <c r="B25" s="64" t="s">
        <v>26</v>
      </c>
      <c r="C25" s="64">
        <v>1</v>
      </c>
      <c r="D25" s="64" t="s">
        <v>21</v>
      </c>
      <c r="E25" s="66" t="s">
        <v>27</v>
      </c>
      <c r="F25" s="67">
        <v>672</v>
      </c>
      <c r="G25" s="68">
        <f t="shared" si="0"/>
        <v>160.62346369070741</v>
      </c>
      <c r="H25" s="64">
        <v>1.2199999999999999E-3</v>
      </c>
      <c r="I25" s="64">
        <v>4.0800000000000003E-3</v>
      </c>
      <c r="J25" s="64">
        <v>1.06E-3</v>
      </c>
      <c r="K25" s="64">
        <v>3.9899999999999996E-3</v>
      </c>
      <c r="L25" s="64">
        <v>1.157E-2</v>
      </c>
      <c r="M25" s="76">
        <v>1</v>
      </c>
      <c r="N25" s="69">
        <f t="shared" si="1"/>
        <v>1.2199999999999999E-3</v>
      </c>
      <c r="O25" s="69">
        <f t="shared" si="2"/>
        <v>4.0800000000000003E-3</v>
      </c>
      <c r="P25" s="69">
        <f t="shared" si="3"/>
        <v>1.06E-3</v>
      </c>
      <c r="Q25" s="69">
        <f t="shared" si="4"/>
        <v>3.9899999999999996E-3</v>
      </c>
      <c r="R25" s="69">
        <f t="shared" si="5"/>
        <v>1.157E-2</v>
      </c>
    </row>
    <row r="26" spans="1:18" ht="16.5" hidden="1" customHeight="1" x14ac:dyDescent="0.2">
      <c r="A26" s="64">
        <v>138</v>
      </c>
      <c r="B26" s="64" t="s">
        <v>26</v>
      </c>
      <c r="C26" s="64">
        <v>1</v>
      </c>
      <c r="D26" s="64" t="s">
        <v>21</v>
      </c>
      <c r="E26" s="70" t="s">
        <v>20</v>
      </c>
      <c r="F26" s="67">
        <v>672</v>
      </c>
      <c r="G26" s="68">
        <f t="shared" si="0"/>
        <v>160.62346369070741</v>
      </c>
      <c r="H26" s="64">
        <v>1.2099999999999999E-3</v>
      </c>
      <c r="I26" s="64">
        <v>4.1799999999999997E-3</v>
      </c>
      <c r="J26" s="64">
        <v>1.0200000000000001E-3</v>
      </c>
      <c r="K26" s="64">
        <v>3.65E-3</v>
      </c>
      <c r="L26" s="64">
        <v>1.2529999999999999E-2</v>
      </c>
      <c r="M26" s="76">
        <v>1</v>
      </c>
      <c r="N26" s="69">
        <f t="shared" si="1"/>
        <v>1.2099999999999999E-3</v>
      </c>
      <c r="O26" s="69">
        <f t="shared" si="2"/>
        <v>4.1799999999999997E-3</v>
      </c>
      <c r="P26" s="69">
        <f t="shared" si="3"/>
        <v>1.0200000000000001E-3</v>
      </c>
      <c r="Q26" s="69">
        <f t="shared" si="4"/>
        <v>3.65E-3</v>
      </c>
      <c r="R26" s="69">
        <f t="shared" si="5"/>
        <v>1.2529999999999999E-2</v>
      </c>
    </row>
    <row r="27" spans="1:18" ht="16.5" hidden="1" customHeight="1" x14ac:dyDescent="0.2">
      <c r="A27" s="64">
        <v>138</v>
      </c>
      <c r="B27" s="64" t="s">
        <v>26</v>
      </c>
      <c r="C27" s="64">
        <v>1</v>
      </c>
      <c r="D27" s="64" t="s">
        <v>21</v>
      </c>
      <c r="E27" s="64" t="s">
        <v>24</v>
      </c>
      <c r="F27" s="67">
        <v>672</v>
      </c>
      <c r="G27" s="68">
        <f t="shared" si="0"/>
        <v>160.62346369070741</v>
      </c>
      <c r="H27" s="64">
        <v>1.2199999999999999E-3</v>
      </c>
      <c r="I27" s="64">
        <v>4.0800000000000003E-3</v>
      </c>
      <c r="J27" s="64">
        <v>1.0499999999999999E-3</v>
      </c>
      <c r="K27" s="64">
        <v>3.6700000000000001E-3</v>
      </c>
      <c r="L27" s="64">
        <v>1.2710000000000001E-2</v>
      </c>
      <c r="M27" s="76">
        <v>1</v>
      </c>
      <c r="N27" s="69">
        <f t="shared" si="1"/>
        <v>1.2199999999999999E-3</v>
      </c>
      <c r="O27" s="69">
        <f t="shared" si="2"/>
        <v>4.0800000000000003E-3</v>
      </c>
      <c r="P27" s="69">
        <f t="shared" si="3"/>
        <v>1.0499999999999999E-3</v>
      </c>
      <c r="Q27" s="69">
        <f t="shared" si="4"/>
        <v>3.6700000000000001E-3</v>
      </c>
      <c r="R27" s="69">
        <f t="shared" si="5"/>
        <v>1.2710000000000001E-2</v>
      </c>
    </row>
    <row r="28" spans="1:18" ht="16.5" hidden="1" customHeight="1" x14ac:dyDescent="0.2">
      <c r="A28" s="64">
        <v>138</v>
      </c>
      <c r="B28" s="64" t="s">
        <v>26</v>
      </c>
      <c r="C28" s="64">
        <v>1</v>
      </c>
      <c r="D28" s="65" t="s">
        <v>19</v>
      </c>
      <c r="E28" s="66" t="s">
        <v>23</v>
      </c>
      <c r="F28" s="67">
        <v>672</v>
      </c>
      <c r="G28" s="68">
        <f t="shared" si="0"/>
        <v>160.62346369070741</v>
      </c>
      <c r="H28" s="64">
        <v>1.2099999999999999E-3</v>
      </c>
      <c r="I28" s="64">
        <v>4.1000000000000003E-3</v>
      </c>
      <c r="J28" s="64">
        <v>1.0499999999999999E-3</v>
      </c>
      <c r="K28" s="64">
        <v>3.6700000000000001E-3</v>
      </c>
      <c r="L28" s="64">
        <v>1.294E-2</v>
      </c>
      <c r="M28" s="76">
        <v>1</v>
      </c>
      <c r="N28" s="69">
        <f t="shared" si="1"/>
        <v>1.2099999999999999E-3</v>
      </c>
      <c r="O28" s="69">
        <f t="shared" si="2"/>
        <v>4.1000000000000003E-3</v>
      </c>
      <c r="P28" s="69">
        <f t="shared" si="3"/>
        <v>1.0499999999999999E-3</v>
      </c>
      <c r="Q28" s="69">
        <f t="shared" si="4"/>
        <v>3.6700000000000001E-3</v>
      </c>
      <c r="R28" s="69">
        <f t="shared" si="5"/>
        <v>1.294E-2</v>
      </c>
    </row>
    <row r="29" spans="1:18" ht="16.5" hidden="1" customHeight="1" x14ac:dyDescent="0.2">
      <c r="A29" s="64">
        <v>138</v>
      </c>
      <c r="B29" s="64" t="s">
        <v>26</v>
      </c>
      <c r="C29" s="64">
        <v>1</v>
      </c>
      <c r="D29" s="65" t="s">
        <v>19</v>
      </c>
      <c r="E29" s="66" t="s">
        <v>27</v>
      </c>
      <c r="F29" s="67">
        <v>672</v>
      </c>
      <c r="G29" s="68">
        <f t="shared" si="0"/>
        <v>160.62346369070741</v>
      </c>
      <c r="H29" s="64">
        <v>1.2199999999999999E-3</v>
      </c>
      <c r="I29" s="64">
        <v>4.0800000000000003E-3</v>
      </c>
      <c r="J29" s="64">
        <v>1.06E-3</v>
      </c>
      <c r="K29" s="64">
        <v>3.5000000000000001E-3</v>
      </c>
      <c r="L29" s="64">
        <v>1.3100000000000001E-2</v>
      </c>
      <c r="M29" s="76">
        <v>1</v>
      </c>
      <c r="N29" s="69">
        <f t="shared" si="1"/>
        <v>1.2199999999999999E-3</v>
      </c>
      <c r="O29" s="69">
        <f t="shared" si="2"/>
        <v>4.0800000000000003E-3</v>
      </c>
      <c r="P29" s="69">
        <f t="shared" si="3"/>
        <v>1.06E-3</v>
      </c>
      <c r="Q29" s="69">
        <f t="shared" si="4"/>
        <v>3.5000000000000001E-3</v>
      </c>
      <c r="R29" s="69">
        <f t="shared" si="5"/>
        <v>1.3100000000000001E-2</v>
      </c>
    </row>
    <row r="30" spans="1:18" ht="16.5" hidden="1" customHeight="1" x14ac:dyDescent="0.2">
      <c r="A30" s="64">
        <v>138</v>
      </c>
      <c r="B30" s="64" t="s">
        <v>26</v>
      </c>
      <c r="C30" s="64">
        <v>1</v>
      </c>
      <c r="D30" s="65" t="s">
        <v>19</v>
      </c>
      <c r="E30" s="71" t="s">
        <v>20</v>
      </c>
      <c r="F30" s="67">
        <v>672</v>
      </c>
      <c r="G30" s="68">
        <f t="shared" si="0"/>
        <v>160.62346369070741</v>
      </c>
      <c r="H30" s="64">
        <v>1.2099999999999999E-3</v>
      </c>
      <c r="I30" s="64">
        <v>4.1799999999999997E-3</v>
      </c>
      <c r="J30" s="64">
        <v>1.0200000000000001E-3</v>
      </c>
      <c r="K30" s="64">
        <v>3.14E-3</v>
      </c>
      <c r="L30" s="64">
        <v>1.337E-2</v>
      </c>
      <c r="M30" s="76">
        <v>1</v>
      </c>
      <c r="N30" s="69">
        <f t="shared" si="1"/>
        <v>1.2099999999999999E-3</v>
      </c>
      <c r="O30" s="69">
        <f t="shared" si="2"/>
        <v>4.1799999999999997E-3</v>
      </c>
      <c r="P30" s="69">
        <f t="shared" si="3"/>
        <v>1.0200000000000001E-3</v>
      </c>
      <c r="Q30" s="69">
        <f t="shared" si="4"/>
        <v>3.14E-3</v>
      </c>
      <c r="R30" s="69">
        <f t="shared" si="5"/>
        <v>1.337E-2</v>
      </c>
    </row>
    <row r="31" spans="1:18" ht="16.5" hidden="1" customHeight="1" x14ac:dyDescent="0.2">
      <c r="A31" s="64">
        <v>138</v>
      </c>
      <c r="B31" s="64" t="s">
        <v>26</v>
      </c>
      <c r="C31" s="64">
        <v>1</v>
      </c>
      <c r="D31" s="65" t="s">
        <v>19</v>
      </c>
      <c r="E31" s="66" t="s">
        <v>24</v>
      </c>
      <c r="F31" s="67">
        <v>672</v>
      </c>
      <c r="G31" s="68">
        <f t="shared" si="0"/>
        <v>160.62346369070741</v>
      </c>
      <c r="H31" s="64">
        <v>1.2199999999999999E-3</v>
      </c>
      <c r="I31" s="64">
        <v>4.0800000000000003E-3</v>
      </c>
      <c r="J31" s="64">
        <v>1.0499999999999999E-3</v>
      </c>
      <c r="K31" s="64">
        <v>3.15E-3</v>
      </c>
      <c r="L31" s="64">
        <v>1.357E-2</v>
      </c>
      <c r="M31" s="76">
        <v>1</v>
      </c>
      <c r="N31" s="69">
        <f t="shared" si="1"/>
        <v>1.2199999999999999E-3</v>
      </c>
      <c r="O31" s="69">
        <f t="shared" si="2"/>
        <v>4.0800000000000003E-3</v>
      </c>
      <c r="P31" s="69">
        <f t="shared" si="3"/>
        <v>1.0499999999999999E-3</v>
      </c>
      <c r="Q31" s="69">
        <f t="shared" si="4"/>
        <v>3.15E-3</v>
      </c>
      <c r="R31" s="69">
        <f t="shared" si="5"/>
        <v>1.357E-2</v>
      </c>
    </row>
    <row r="32" spans="1:18" ht="16.5" hidden="1" customHeight="1" x14ac:dyDescent="0.2">
      <c r="A32" s="64">
        <v>138</v>
      </c>
      <c r="B32" s="64" t="s">
        <v>25</v>
      </c>
      <c r="C32" s="64">
        <v>1</v>
      </c>
      <c r="D32" s="70" t="s">
        <v>22</v>
      </c>
      <c r="E32" s="64" t="s">
        <v>23</v>
      </c>
      <c r="F32" s="67">
        <v>933</v>
      </c>
      <c r="G32" s="68">
        <f t="shared" si="0"/>
        <v>223.00846967772324</v>
      </c>
      <c r="H32" s="64">
        <v>7.2999999999999996E-4</v>
      </c>
      <c r="I32" s="64">
        <v>3.9199999999999999E-3</v>
      </c>
      <c r="J32" s="64">
        <v>1.09E-3</v>
      </c>
      <c r="K32" s="64">
        <v>2.2100000000000002E-3</v>
      </c>
      <c r="L32" s="64">
        <v>8.3899999999999999E-3</v>
      </c>
      <c r="M32" s="76">
        <v>1</v>
      </c>
      <c r="N32" s="69">
        <f t="shared" si="1"/>
        <v>7.2999999999999996E-4</v>
      </c>
      <c r="O32" s="69">
        <f t="shared" si="2"/>
        <v>3.9199999999999999E-3</v>
      </c>
      <c r="P32" s="69">
        <f t="shared" si="3"/>
        <v>1.09E-3</v>
      </c>
      <c r="Q32" s="69">
        <f t="shared" si="4"/>
        <v>2.2100000000000002E-3</v>
      </c>
      <c r="R32" s="69">
        <f t="shared" si="5"/>
        <v>8.3899999999999999E-3</v>
      </c>
    </row>
    <row r="33" spans="1:18" ht="16.5" hidden="1" customHeight="1" x14ac:dyDescent="0.2">
      <c r="A33" s="64">
        <v>138</v>
      </c>
      <c r="B33" s="64" t="s">
        <v>25</v>
      </c>
      <c r="C33" s="64">
        <v>1</v>
      </c>
      <c r="D33" s="64" t="s">
        <v>21</v>
      </c>
      <c r="E33" s="64" t="s">
        <v>23</v>
      </c>
      <c r="F33" s="67">
        <v>933</v>
      </c>
      <c r="G33" s="68">
        <f t="shared" si="0"/>
        <v>223.00846967772324</v>
      </c>
      <c r="H33" s="64">
        <v>7.2999999999999996E-4</v>
      </c>
      <c r="I33" s="64">
        <v>3.9300000000000003E-3</v>
      </c>
      <c r="J33" s="64">
        <v>1.09E-3</v>
      </c>
      <c r="K33" s="64">
        <v>3.8400000000000001E-3</v>
      </c>
      <c r="L33" s="64">
        <v>1.102E-2</v>
      </c>
      <c r="M33" s="76">
        <v>1</v>
      </c>
      <c r="N33" s="69">
        <f t="shared" si="1"/>
        <v>7.2999999999999996E-4</v>
      </c>
      <c r="O33" s="69">
        <f t="shared" si="2"/>
        <v>3.9300000000000003E-3</v>
      </c>
      <c r="P33" s="69">
        <f t="shared" si="3"/>
        <v>1.09E-3</v>
      </c>
      <c r="Q33" s="69">
        <f t="shared" si="4"/>
        <v>3.8400000000000001E-3</v>
      </c>
      <c r="R33" s="69">
        <f t="shared" si="5"/>
        <v>1.102E-2</v>
      </c>
    </row>
    <row r="34" spans="1:18" ht="16.5" hidden="1" customHeight="1" x14ac:dyDescent="0.2">
      <c r="A34" s="64">
        <v>138</v>
      </c>
      <c r="B34" s="64" t="s">
        <v>25</v>
      </c>
      <c r="C34" s="64">
        <v>1</v>
      </c>
      <c r="D34" s="64" t="s">
        <v>21</v>
      </c>
      <c r="E34" s="66" t="s">
        <v>27</v>
      </c>
      <c r="F34" s="67">
        <v>933</v>
      </c>
      <c r="G34" s="68">
        <f t="shared" ref="G34:G65" si="6">3*F34*A34/(SQRT(3))/1000</f>
        <v>223.00846967772324</v>
      </c>
      <c r="H34" s="64">
        <v>7.3999999999999999E-4</v>
      </c>
      <c r="I34" s="64">
        <v>3.9199999999999999E-3</v>
      </c>
      <c r="J34" s="64">
        <v>1.1000000000000001E-3</v>
      </c>
      <c r="K34" s="64">
        <v>3.5100000000000001E-3</v>
      </c>
      <c r="L34" s="64">
        <v>1.141E-2</v>
      </c>
      <c r="M34" s="76">
        <v>1</v>
      </c>
      <c r="N34" s="69">
        <f t="shared" ref="N34:N65" si="7">PRODUCT(H34,M34)</f>
        <v>7.3999999999999999E-4</v>
      </c>
      <c r="O34" s="69">
        <f t="shared" ref="O34:O65" si="8">PRODUCT(I34,M34)</f>
        <v>3.9199999999999999E-3</v>
      </c>
      <c r="P34" s="69">
        <f t="shared" ref="P34:P65" si="9">PRODUCT(J34,M34)</f>
        <v>1.1000000000000001E-3</v>
      </c>
      <c r="Q34" s="69">
        <f t="shared" ref="Q34:Q65" si="10">PRODUCT(K34,M34)</f>
        <v>3.5100000000000001E-3</v>
      </c>
      <c r="R34" s="69">
        <f t="shared" ref="R34:R65" si="11">PRODUCT(L34,M34)</f>
        <v>1.141E-2</v>
      </c>
    </row>
    <row r="35" spans="1:18" ht="16.5" hidden="1" customHeight="1" x14ac:dyDescent="0.2">
      <c r="A35" s="64">
        <v>138</v>
      </c>
      <c r="B35" s="64" t="s">
        <v>25</v>
      </c>
      <c r="C35" s="64">
        <v>1</v>
      </c>
      <c r="D35" s="64" t="s">
        <v>21</v>
      </c>
      <c r="E35" s="70" t="s">
        <v>20</v>
      </c>
      <c r="F35" s="67">
        <v>933</v>
      </c>
      <c r="G35" s="68">
        <f t="shared" si="6"/>
        <v>223.00846967772324</v>
      </c>
      <c r="H35" s="64">
        <v>7.2999999999999996E-4</v>
      </c>
      <c r="I35" s="64">
        <v>4.0200000000000001E-3</v>
      </c>
      <c r="J35" s="64">
        <v>1.06E-3</v>
      </c>
      <c r="K35" s="64">
        <v>3.1700000000000001E-3</v>
      </c>
      <c r="L35" s="64">
        <v>1.2359999999999999E-2</v>
      </c>
      <c r="M35" s="76">
        <v>1</v>
      </c>
      <c r="N35" s="69">
        <f t="shared" si="7"/>
        <v>7.2999999999999996E-4</v>
      </c>
      <c r="O35" s="69">
        <f t="shared" si="8"/>
        <v>4.0200000000000001E-3</v>
      </c>
      <c r="P35" s="69">
        <f t="shared" si="9"/>
        <v>1.06E-3</v>
      </c>
      <c r="Q35" s="69">
        <f t="shared" si="10"/>
        <v>3.1700000000000001E-3</v>
      </c>
      <c r="R35" s="69">
        <f t="shared" si="11"/>
        <v>1.2359999999999999E-2</v>
      </c>
    </row>
    <row r="36" spans="1:18" ht="16.5" hidden="1" customHeight="1" x14ac:dyDescent="0.2">
      <c r="A36" s="64">
        <v>138</v>
      </c>
      <c r="B36" s="64" t="s">
        <v>25</v>
      </c>
      <c r="C36" s="64">
        <v>1</v>
      </c>
      <c r="D36" s="64" t="s">
        <v>21</v>
      </c>
      <c r="E36" s="64" t="s">
        <v>24</v>
      </c>
      <c r="F36" s="67">
        <v>933</v>
      </c>
      <c r="G36" s="68">
        <f t="shared" si="6"/>
        <v>223.00846967772324</v>
      </c>
      <c r="H36" s="64">
        <v>7.2999999999999996E-4</v>
      </c>
      <c r="I36" s="64">
        <v>3.9199999999999999E-3</v>
      </c>
      <c r="J36" s="64">
        <v>1.1000000000000001E-3</v>
      </c>
      <c r="K36" s="64">
        <v>3.1900000000000001E-3</v>
      </c>
      <c r="L36" s="64">
        <v>1.2540000000000001E-2</v>
      </c>
      <c r="M36" s="76">
        <v>1</v>
      </c>
      <c r="N36" s="69">
        <f t="shared" si="7"/>
        <v>7.2999999999999996E-4</v>
      </c>
      <c r="O36" s="69">
        <f t="shared" si="8"/>
        <v>3.9199999999999999E-3</v>
      </c>
      <c r="P36" s="69">
        <f t="shared" si="9"/>
        <v>1.1000000000000001E-3</v>
      </c>
      <c r="Q36" s="69">
        <f t="shared" si="10"/>
        <v>3.1900000000000001E-3</v>
      </c>
      <c r="R36" s="69">
        <f t="shared" si="11"/>
        <v>1.2540000000000001E-2</v>
      </c>
    </row>
    <row r="37" spans="1:18" ht="16.5" hidden="1" customHeight="1" x14ac:dyDescent="0.2">
      <c r="A37" s="64">
        <v>138</v>
      </c>
      <c r="B37" s="64" t="s">
        <v>25</v>
      </c>
      <c r="C37" s="64">
        <v>1</v>
      </c>
      <c r="D37" s="65" t="s">
        <v>19</v>
      </c>
      <c r="E37" s="66" t="s">
        <v>23</v>
      </c>
      <c r="F37" s="67">
        <v>933</v>
      </c>
      <c r="G37" s="68">
        <f t="shared" si="6"/>
        <v>223.00846967772324</v>
      </c>
      <c r="H37" s="64">
        <v>7.2999999999999996E-4</v>
      </c>
      <c r="I37" s="64">
        <v>3.9300000000000003E-3</v>
      </c>
      <c r="J37" s="64">
        <v>1.09E-3</v>
      </c>
      <c r="K37" s="64">
        <v>3.1900000000000001E-3</v>
      </c>
      <c r="L37" s="64">
        <v>1.277E-2</v>
      </c>
      <c r="M37" s="76">
        <v>1</v>
      </c>
      <c r="N37" s="69">
        <f t="shared" si="7"/>
        <v>7.2999999999999996E-4</v>
      </c>
      <c r="O37" s="69">
        <f t="shared" si="8"/>
        <v>3.9300000000000003E-3</v>
      </c>
      <c r="P37" s="69">
        <f t="shared" si="9"/>
        <v>1.09E-3</v>
      </c>
      <c r="Q37" s="69">
        <f t="shared" si="10"/>
        <v>3.1900000000000001E-3</v>
      </c>
      <c r="R37" s="69">
        <f t="shared" si="11"/>
        <v>1.277E-2</v>
      </c>
    </row>
    <row r="38" spans="1:18" ht="16.5" hidden="1" customHeight="1" x14ac:dyDescent="0.2">
      <c r="A38" s="64">
        <v>138</v>
      </c>
      <c r="B38" s="64" t="s">
        <v>25</v>
      </c>
      <c r="C38" s="64">
        <v>1</v>
      </c>
      <c r="D38" s="65" t="s">
        <v>19</v>
      </c>
      <c r="E38" s="66" t="s">
        <v>27</v>
      </c>
      <c r="F38" s="67">
        <v>933</v>
      </c>
      <c r="G38" s="68">
        <f t="shared" si="6"/>
        <v>223.00846967772324</v>
      </c>
      <c r="H38" s="64">
        <v>7.2999999999999996E-4</v>
      </c>
      <c r="I38" s="64">
        <v>3.9199999999999999E-3</v>
      </c>
      <c r="J38" s="64">
        <v>1.1000000000000001E-3</v>
      </c>
      <c r="K38" s="64">
        <v>3.0200000000000001E-3</v>
      </c>
      <c r="L38" s="64">
        <v>1.2930000000000001E-2</v>
      </c>
      <c r="M38" s="76">
        <v>1</v>
      </c>
      <c r="N38" s="69">
        <f t="shared" si="7"/>
        <v>7.2999999999999996E-4</v>
      </c>
      <c r="O38" s="69">
        <f t="shared" si="8"/>
        <v>3.9199999999999999E-3</v>
      </c>
      <c r="P38" s="69">
        <f t="shared" si="9"/>
        <v>1.1000000000000001E-3</v>
      </c>
      <c r="Q38" s="69">
        <f t="shared" si="10"/>
        <v>3.0200000000000001E-3</v>
      </c>
      <c r="R38" s="69">
        <f t="shared" si="11"/>
        <v>1.2930000000000001E-2</v>
      </c>
    </row>
    <row r="39" spans="1:18" ht="16.5" hidden="1" customHeight="1" x14ac:dyDescent="0.2">
      <c r="A39" s="64">
        <v>138</v>
      </c>
      <c r="B39" s="64" t="s">
        <v>25</v>
      </c>
      <c r="C39" s="64">
        <v>1</v>
      </c>
      <c r="D39" s="65" t="s">
        <v>19</v>
      </c>
      <c r="E39" s="71" t="s">
        <v>20</v>
      </c>
      <c r="F39" s="67">
        <v>933</v>
      </c>
      <c r="G39" s="68">
        <f t="shared" si="6"/>
        <v>223.00846967772324</v>
      </c>
      <c r="H39" s="64">
        <v>7.2999999999999996E-4</v>
      </c>
      <c r="I39" s="64">
        <v>4.0200000000000001E-3</v>
      </c>
      <c r="J39" s="64">
        <v>1.06E-3</v>
      </c>
      <c r="K39" s="64">
        <v>2.66E-3</v>
      </c>
      <c r="L39" s="64">
        <v>1.321E-2</v>
      </c>
      <c r="M39" s="76">
        <v>1</v>
      </c>
      <c r="N39" s="69">
        <f t="shared" si="7"/>
        <v>7.2999999999999996E-4</v>
      </c>
      <c r="O39" s="69">
        <f t="shared" si="8"/>
        <v>4.0200000000000001E-3</v>
      </c>
      <c r="P39" s="69">
        <f t="shared" si="9"/>
        <v>1.06E-3</v>
      </c>
      <c r="Q39" s="69">
        <f t="shared" si="10"/>
        <v>2.66E-3</v>
      </c>
      <c r="R39" s="69">
        <f t="shared" si="11"/>
        <v>1.321E-2</v>
      </c>
    </row>
    <row r="40" spans="1:18" ht="16.5" hidden="1" customHeight="1" x14ac:dyDescent="0.2">
      <c r="A40" s="64">
        <v>138</v>
      </c>
      <c r="B40" s="64" t="s">
        <v>25</v>
      </c>
      <c r="C40" s="64">
        <v>1</v>
      </c>
      <c r="D40" s="65" t="s">
        <v>19</v>
      </c>
      <c r="E40" s="66" t="s">
        <v>24</v>
      </c>
      <c r="F40" s="67">
        <v>933</v>
      </c>
      <c r="G40" s="68">
        <f t="shared" si="6"/>
        <v>223.00846967772324</v>
      </c>
      <c r="H40" s="64">
        <v>7.2999999999999996E-4</v>
      </c>
      <c r="I40" s="64">
        <v>3.9199999999999999E-3</v>
      </c>
      <c r="J40" s="64">
        <v>1.1000000000000001E-3</v>
      </c>
      <c r="K40" s="64">
        <v>2.6700000000000001E-3</v>
      </c>
      <c r="L40" s="64">
        <v>1.34E-2</v>
      </c>
      <c r="M40" s="76">
        <v>1</v>
      </c>
      <c r="N40" s="69">
        <f t="shared" si="7"/>
        <v>7.2999999999999996E-4</v>
      </c>
      <c r="O40" s="69">
        <f t="shared" si="8"/>
        <v>3.9199999999999999E-3</v>
      </c>
      <c r="P40" s="69">
        <f t="shared" si="9"/>
        <v>1.1000000000000001E-3</v>
      </c>
      <c r="Q40" s="69">
        <f t="shared" si="10"/>
        <v>2.6700000000000001E-3</v>
      </c>
      <c r="R40" s="69">
        <f t="shared" si="11"/>
        <v>1.34E-2</v>
      </c>
    </row>
    <row r="41" spans="1:18" ht="16.5" hidden="1" customHeight="1" x14ac:dyDescent="0.2">
      <c r="A41" s="64">
        <v>138</v>
      </c>
      <c r="B41" s="64" t="s">
        <v>28</v>
      </c>
      <c r="C41" s="64">
        <v>1</v>
      </c>
      <c r="D41" s="70" t="s">
        <v>22</v>
      </c>
      <c r="E41" s="64" t="s">
        <v>23</v>
      </c>
      <c r="F41" s="67">
        <v>933</v>
      </c>
      <c r="G41" s="68">
        <f t="shared" si="6"/>
        <v>223.00846967772324</v>
      </c>
      <c r="H41" s="64">
        <v>6.9999999999999999E-4</v>
      </c>
      <c r="I41" s="64">
        <v>3.9199999999999999E-3</v>
      </c>
      <c r="J41" s="64">
        <v>1.09E-3</v>
      </c>
      <c r="K41" s="64">
        <v>2.1800000000000001E-3</v>
      </c>
      <c r="L41" s="64">
        <v>8.3800000000000003E-3</v>
      </c>
      <c r="M41" s="76">
        <v>1</v>
      </c>
      <c r="N41" s="69">
        <f t="shared" si="7"/>
        <v>6.9999999999999999E-4</v>
      </c>
      <c r="O41" s="69">
        <f t="shared" si="8"/>
        <v>3.9199999999999999E-3</v>
      </c>
      <c r="P41" s="69">
        <f t="shared" si="9"/>
        <v>1.09E-3</v>
      </c>
      <c r="Q41" s="69">
        <f t="shared" si="10"/>
        <v>2.1800000000000001E-3</v>
      </c>
      <c r="R41" s="69">
        <f t="shared" si="11"/>
        <v>8.3800000000000003E-3</v>
      </c>
    </row>
    <row r="42" spans="1:18" ht="16.5" hidden="1" customHeight="1" x14ac:dyDescent="0.2">
      <c r="A42" s="64">
        <v>138</v>
      </c>
      <c r="B42" s="64" t="s">
        <v>28</v>
      </c>
      <c r="C42" s="64">
        <v>1</v>
      </c>
      <c r="D42" s="70" t="s">
        <v>22</v>
      </c>
      <c r="E42" s="66" t="s">
        <v>27</v>
      </c>
      <c r="F42" s="67">
        <v>933</v>
      </c>
      <c r="G42" s="68">
        <f t="shared" si="6"/>
        <v>223.00846967772324</v>
      </c>
      <c r="H42" s="64">
        <v>6.9999999999999999E-4</v>
      </c>
      <c r="I42" s="64">
        <v>3.9100000000000003E-3</v>
      </c>
      <c r="J42" s="64">
        <v>1.1000000000000001E-3</v>
      </c>
      <c r="K42" s="64">
        <v>2.0200000000000001E-3</v>
      </c>
      <c r="L42" s="64">
        <v>9.2999999999999992E-3</v>
      </c>
      <c r="M42" s="76">
        <v>1</v>
      </c>
      <c r="N42" s="69">
        <f t="shared" si="7"/>
        <v>6.9999999999999999E-4</v>
      </c>
      <c r="O42" s="69">
        <f t="shared" si="8"/>
        <v>3.9100000000000003E-3</v>
      </c>
      <c r="P42" s="69">
        <f t="shared" si="9"/>
        <v>1.1000000000000001E-3</v>
      </c>
      <c r="Q42" s="69">
        <f t="shared" si="10"/>
        <v>2.0200000000000001E-3</v>
      </c>
      <c r="R42" s="69">
        <f t="shared" si="11"/>
        <v>9.2999999999999992E-3</v>
      </c>
    </row>
    <row r="43" spans="1:18" ht="16.5" hidden="1" customHeight="1" x14ac:dyDescent="0.2">
      <c r="A43" s="64">
        <v>138</v>
      </c>
      <c r="B43" s="64" t="s">
        <v>28</v>
      </c>
      <c r="C43" s="64">
        <v>1</v>
      </c>
      <c r="D43" s="70" t="s">
        <v>22</v>
      </c>
      <c r="E43" s="70" t="s">
        <v>20</v>
      </c>
      <c r="F43" s="67">
        <v>933</v>
      </c>
      <c r="G43" s="68">
        <f t="shared" si="6"/>
        <v>223.00846967772324</v>
      </c>
      <c r="H43" s="64">
        <v>6.8999999999999997E-4</v>
      </c>
      <c r="I43" s="64">
        <v>4.0200000000000001E-3</v>
      </c>
      <c r="J43" s="64">
        <v>1.06E-3</v>
      </c>
      <c r="K43" s="64">
        <v>2.31E-3</v>
      </c>
      <c r="L43" s="64">
        <v>1.0359999999999999E-2</v>
      </c>
      <c r="M43" s="76">
        <v>1</v>
      </c>
      <c r="N43" s="69">
        <f t="shared" si="7"/>
        <v>6.8999999999999997E-4</v>
      </c>
      <c r="O43" s="69">
        <f t="shared" si="8"/>
        <v>4.0200000000000001E-3</v>
      </c>
      <c r="P43" s="69">
        <f t="shared" si="9"/>
        <v>1.06E-3</v>
      </c>
      <c r="Q43" s="69">
        <f t="shared" si="10"/>
        <v>2.31E-3</v>
      </c>
      <c r="R43" s="69">
        <f t="shared" si="11"/>
        <v>1.0359999999999999E-2</v>
      </c>
    </row>
    <row r="44" spans="1:18" ht="16.5" hidden="1" customHeight="1" x14ac:dyDescent="0.2">
      <c r="A44" s="64">
        <v>138</v>
      </c>
      <c r="B44" s="64" t="s">
        <v>28</v>
      </c>
      <c r="C44" s="64">
        <v>1</v>
      </c>
      <c r="D44" s="70" t="s">
        <v>22</v>
      </c>
      <c r="E44" s="64" t="s">
        <v>24</v>
      </c>
      <c r="F44" s="67">
        <v>933</v>
      </c>
      <c r="G44" s="68">
        <f t="shared" si="6"/>
        <v>223.00846967772324</v>
      </c>
      <c r="H44" s="64">
        <v>6.9999999999999999E-4</v>
      </c>
      <c r="I44" s="64">
        <v>3.9100000000000003E-3</v>
      </c>
      <c r="J44" s="64">
        <v>1.1000000000000001E-3</v>
      </c>
      <c r="K44" s="64">
        <v>2.33E-3</v>
      </c>
      <c r="L44" s="64">
        <v>1.048E-2</v>
      </c>
      <c r="M44" s="76">
        <v>1</v>
      </c>
      <c r="N44" s="69">
        <f t="shared" si="7"/>
        <v>6.9999999999999999E-4</v>
      </c>
      <c r="O44" s="69">
        <f t="shared" si="8"/>
        <v>3.9100000000000003E-3</v>
      </c>
      <c r="P44" s="69">
        <f t="shared" si="9"/>
        <v>1.1000000000000001E-3</v>
      </c>
      <c r="Q44" s="69">
        <f t="shared" si="10"/>
        <v>2.33E-3</v>
      </c>
      <c r="R44" s="69">
        <f t="shared" si="11"/>
        <v>1.048E-2</v>
      </c>
    </row>
    <row r="45" spans="1:18" ht="16.5" hidden="1" customHeight="1" x14ac:dyDescent="0.2">
      <c r="A45" s="64">
        <v>138</v>
      </c>
      <c r="B45" s="64" t="s">
        <v>28</v>
      </c>
      <c r="C45" s="64">
        <v>1</v>
      </c>
      <c r="D45" s="64" t="s">
        <v>21</v>
      </c>
      <c r="E45" s="64" t="s">
        <v>23</v>
      </c>
      <c r="F45" s="67">
        <v>933</v>
      </c>
      <c r="G45" s="68">
        <f t="shared" si="6"/>
        <v>223.00846967772324</v>
      </c>
      <c r="H45" s="64">
        <v>6.8999999999999997E-4</v>
      </c>
      <c r="I45" s="64">
        <v>3.9300000000000003E-3</v>
      </c>
      <c r="J45" s="64">
        <v>1.09E-3</v>
      </c>
      <c r="K45" s="64">
        <v>3.81E-3</v>
      </c>
      <c r="L45" s="64">
        <v>1.1010000000000001E-2</v>
      </c>
      <c r="M45" s="76">
        <v>1</v>
      </c>
      <c r="N45" s="69">
        <f t="shared" si="7"/>
        <v>6.8999999999999997E-4</v>
      </c>
      <c r="O45" s="69">
        <f t="shared" si="8"/>
        <v>3.9300000000000003E-3</v>
      </c>
      <c r="P45" s="69">
        <f t="shared" si="9"/>
        <v>1.09E-3</v>
      </c>
      <c r="Q45" s="69">
        <f t="shared" si="10"/>
        <v>3.81E-3</v>
      </c>
      <c r="R45" s="69">
        <f t="shared" si="11"/>
        <v>1.1010000000000001E-2</v>
      </c>
    </row>
    <row r="46" spans="1:18" ht="16.5" hidden="1" customHeight="1" x14ac:dyDescent="0.2">
      <c r="A46" s="64">
        <v>138</v>
      </c>
      <c r="B46" s="64" t="s">
        <v>28</v>
      </c>
      <c r="C46" s="64">
        <v>1</v>
      </c>
      <c r="D46" s="64" t="s">
        <v>21</v>
      </c>
      <c r="E46" s="66" t="s">
        <v>27</v>
      </c>
      <c r="F46" s="67">
        <v>933</v>
      </c>
      <c r="G46" s="68">
        <f t="shared" si="6"/>
        <v>223.00846967772324</v>
      </c>
      <c r="H46" s="64">
        <v>6.9999999999999999E-4</v>
      </c>
      <c r="I46" s="64">
        <v>3.9199999999999999E-3</v>
      </c>
      <c r="J46" s="64">
        <v>1.1000000000000001E-3</v>
      </c>
      <c r="K46" s="64">
        <v>3.48E-3</v>
      </c>
      <c r="L46" s="64">
        <v>1.14E-2</v>
      </c>
      <c r="M46" s="76">
        <v>1</v>
      </c>
      <c r="N46" s="69">
        <f t="shared" si="7"/>
        <v>6.9999999999999999E-4</v>
      </c>
      <c r="O46" s="69">
        <f t="shared" si="8"/>
        <v>3.9199999999999999E-3</v>
      </c>
      <c r="P46" s="69">
        <f t="shared" si="9"/>
        <v>1.1000000000000001E-3</v>
      </c>
      <c r="Q46" s="69">
        <f t="shared" si="10"/>
        <v>3.48E-3</v>
      </c>
      <c r="R46" s="69">
        <f t="shared" si="11"/>
        <v>1.14E-2</v>
      </c>
    </row>
    <row r="47" spans="1:18" ht="16.5" hidden="1" customHeight="1" x14ac:dyDescent="0.2">
      <c r="A47" s="64">
        <v>138</v>
      </c>
      <c r="B47" s="64" t="s">
        <v>28</v>
      </c>
      <c r="C47" s="64">
        <v>1</v>
      </c>
      <c r="D47" s="64" t="s">
        <v>21</v>
      </c>
      <c r="E47" s="70" t="s">
        <v>20</v>
      </c>
      <c r="F47" s="67">
        <v>933</v>
      </c>
      <c r="G47" s="68">
        <f t="shared" si="6"/>
        <v>223.00846967772324</v>
      </c>
      <c r="H47" s="64">
        <v>6.8999999999999997E-4</v>
      </c>
      <c r="I47" s="64">
        <v>4.0200000000000001E-3</v>
      </c>
      <c r="J47" s="64">
        <v>1.06E-3</v>
      </c>
      <c r="K47" s="64">
        <v>3.13E-3</v>
      </c>
      <c r="L47" s="64">
        <v>1.2359999999999999E-2</v>
      </c>
      <c r="M47" s="76">
        <v>1</v>
      </c>
      <c r="N47" s="69">
        <f t="shared" si="7"/>
        <v>6.8999999999999997E-4</v>
      </c>
      <c r="O47" s="69">
        <f t="shared" si="8"/>
        <v>4.0200000000000001E-3</v>
      </c>
      <c r="P47" s="69">
        <f t="shared" si="9"/>
        <v>1.06E-3</v>
      </c>
      <c r="Q47" s="69">
        <f t="shared" si="10"/>
        <v>3.13E-3</v>
      </c>
      <c r="R47" s="69">
        <f t="shared" si="11"/>
        <v>1.2359999999999999E-2</v>
      </c>
    </row>
    <row r="48" spans="1:18" ht="16.5" hidden="1" customHeight="1" x14ac:dyDescent="0.2">
      <c r="A48" s="64">
        <v>138</v>
      </c>
      <c r="B48" s="64" t="s">
        <v>28</v>
      </c>
      <c r="C48" s="64">
        <v>1</v>
      </c>
      <c r="D48" s="64" t="s">
        <v>21</v>
      </c>
      <c r="E48" s="64" t="s">
        <v>24</v>
      </c>
      <c r="F48" s="67">
        <v>933</v>
      </c>
      <c r="G48" s="68">
        <f t="shared" si="6"/>
        <v>223.00846967772324</v>
      </c>
      <c r="H48" s="64">
        <v>6.9999999999999999E-4</v>
      </c>
      <c r="I48" s="64">
        <v>3.9199999999999999E-3</v>
      </c>
      <c r="J48" s="64">
        <v>1.1000000000000001E-3</v>
      </c>
      <c r="K48" s="64">
        <v>3.15E-3</v>
      </c>
      <c r="L48" s="64">
        <v>1.2540000000000001E-2</v>
      </c>
      <c r="M48" s="76">
        <v>1</v>
      </c>
      <c r="N48" s="69">
        <f t="shared" si="7"/>
        <v>6.9999999999999999E-4</v>
      </c>
      <c r="O48" s="69">
        <f t="shared" si="8"/>
        <v>3.9199999999999999E-3</v>
      </c>
      <c r="P48" s="69">
        <f t="shared" si="9"/>
        <v>1.1000000000000001E-3</v>
      </c>
      <c r="Q48" s="69">
        <f t="shared" si="10"/>
        <v>3.15E-3</v>
      </c>
      <c r="R48" s="69">
        <f t="shared" si="11"/>
        <v>1.2540000000000001E-2</v>
      </c>
    </row>
    <row r="49" spans="1:18" ht="16.5" hidden="1" customHeight="1" x14ac:dyDescent="0.2">
      <c r="A49" s="64">
        <v>138</v>
      </c>
      <c r="B49" s="64" t="s">
        <v>28</v>
      </c>
      <c r="C49" s="64">
        <v>1</v>
      </c>
      <c r="D49" s="65" t="s">
        <v>19</v>
      </c>
      <c r="E49" s="66" t="s">
        <v>23</v>
      </c>
      <c r="F49" s="67">
        <v>933</v>
      </c>
      <c r="G49" s="68">
        <f t="shared" si="6"/>
        <v>223.00846967772324</v>
      </c>
      <c r="H49" s="64">
        <v>6.8999999999999997E-4</v>
      </c>
      <c r="I49" s="64">
        <v>3.9300000000000003E-3</v>
      </c>
      <c r="J49" s="64">
        <v>1.09E-3</v>
      </c>
      <c r="K49" s="64">
        <v>3.16E-3</v>
      </c>
      <c r="L49" s="64">
        <v>1.277E-2</v>
      </c>
      <c r="M49" s="76">
        <v>1</v>
      </c>
      <c r="N49" s="69">
        <f t="shared" si="7"/>
        <v>6.8999999999999997E-4</v>
      </c>
      <c r="O49" s="69">
        <f t="shared" si="8"/>
        <v>3.9300000000000003E-3</v>
      </c>
      <c r="P49" s="69">
        <f t="shared" si="9"/>
        <v>1.09E-3</v>
      </c>
      <c r="Q49" s="69">
        <f t="shared" si="10"/>
        <v>3.16E-3</v>
      </c>
      <c r="R49" s="69">
        <f t="shared" si="11"/>
        <v>1.277E-2</v>
      </c>
    </row>
    <row r="50" spans="1:18" ht="16.5" hidden="1" customHeight="1" x14ac:dyDescent="0.2">
      <c r="A50" s="64">
        <v>138</v>
      </c>
      <c r="B50" s="64" t="s">
        <v>28</v>
      </c>
      <c r="C50" s="64">
        <v>1</v>
      </c>
      <c r="D50" s="65" t="s">
        <v>19</v>
      </c>
      <c r="E50" s="66" t="s">
        <v>27</v>
      </c>
      <c r="F50" s="67">
        <v>933</v>
      </c>
      <c r="G50" s="68">
        <f t="shared" si="6"/>
        <v>223.00846967772324</v>
      </c>
      <c r="H50" s="64">
        <v>6.9999999999999999E-4</v>
      </c>
      <c r="I50" s="64">
        <v>3.9199999999999999E-3</v>
      </c>
      <c r="J50" s="64">
        <v>1.1000000000000001E-3</v>
      </c>
      <c r="K50" s="64">
        <v>2.98E-3</v>
      </c>
      <c r="L50" s="64">
        <v>1.2930000000000001E-2</v>
      </c>
      <c r="M50" s="76">
        <v>1</v>
      </c>
      <c r="N50" s="69">
        <f t="shared" si="7"/>
        <v>6.9999999999999999E-4</v>
      </c>
      <c r="O50" s="69">
        <f t="shared" si="8"/>
        <v>3.9199999999999999E-3</v>
      </c>
      <c r="P50" s="69">
        <f t="shared" si="9"/>
        <v>1.1000000000000001E-3</v>
      </c>
      <c r="Q50" s="69">
        <f t="shared" si="10"/>
        <v>2.98E-3</v>
      </c>
      <c r="R50" s="69">
        <f t="shared" si="11"/>
        <v>1.2930000000000001E-2</v>
      </c>
    </row>
    <row r="51" spans="1:18" ht="16.5" hidden="1" customHeight="1" x14ac:dyDescent="0.2">
      <c r="A51" s="64">
        <v>138</v>
      </c>
      <c r="B51" s="64" t="s">
        <v>28</v>
      </c>
      <c r="C51" s="64">
        <v>1</v>
      </c>
      <c r="D51" s="65" t="s">
        <v>19</v>
      </c>
      <c r="E51" s="71" t="s">
        <v>20</v>
      </c>
      <c r="F51" s="67">
        <v>933</v>
      </c>
      <c r="G51" s="68">
        <f t="shared" si="6"/>
        <v>223.00846967772324</v>
      </c>
      <c r="H51" s="64">
        <v>6.8999999999999997E-4</v>
      </c>
      <c r="I51" s="64">
        <v>4.0200000000000001E-3</v>
      </c>
      <c r="J51" s="64">
        <v>1.06E-3</v>
      </c>
      <c r="K51" s="64">
        <v>2.6199999999999999E-3</v>
      </c>
      <c r="L51" s="64">
        <v>1.321E-2</v>
      </c>
      <c r="M51" s="76">
        <v>1</v>
      </c>
      <c r="N51" s="69">
        <f t="shared" si="7"/>
        <v>6.8999999999999997E-4</v>
      </c>
      <c r="O51" s="69">
        <f t="shared" si="8"/>
        <v>4.0200000000000001E-3</v>
      </c>
      <c r="P51" s="69">
        <f t="shared" si="9"/>
        <v>1.06E-3</v>
      </c>
      <c r="Q51" s="69">
        <f t="shared" si="10"/>
        <v>2.6199999999999999E-3</v>
      </c>
      <c r="R51" s="69">
        <f t="shared" si="11"/>
        <v>1.321E-2</v>
      </c>
    </row>
    <row r="52" spans="1:18" ht="16.5" hidden="1" customHeight="1" x14ac:dyDescent="0.2">
      <c r="A52" s="64">
        <v>138</v>
      </c>
      <c r="B52" s="64" t="s">
        <v>28</v>
      </c>
      <c r="C52" s="64">
        <v>1</v>
      </c>
      <c r="D52" s="65" t="s">
        <v>19</v>
      </c>
      <c r="E52" s="66" t="s">
        <v>24</v>
      </c>
      <c r="F52" s="67">
        <v>933</v>
      </c>
      <c r="G52" s="68">
        <f t="shared" si="6"/>
        <v>223.00846967772324</v>
      </c>
      <c r="H52" s="64">
        <v>6.8999999999999997E-4</v>
      </c>
      <c r="I52" s="64">
        <v>3.9199999999999999E-3</v>
      </c>
      <c r="J52" s="64">
        <v>1.1000000000000001E-3</v>
      </c>
      <c r="K52" s="64">
        <v>2.63E-3</v>
      </c>
      <c r="L52" s="64">
        <v>1.34E-2</v>
      </c>
      <c r="M52" s="76">
        <v>1</v>
      </c>
      <c r="N52" s="69">
        <f t="shared" si="7"/>
        <v>6.8999999999999997E-4</v>
      </c>
      <c r="O52" s="69">
        <f t="shared" si="8"/>
        <v>3.9199999999999999E-3</v>
      </c>
      <c r="P52" s="69">
        <f t="shared" si="9"/>
        <v>1.1000000000000001E-3</v>
      </c>
      <c r="Q52" s="69">
        <f t="shared" si="10"/>
        <v>2.63E-3</v>
      </c>
      <c r="R52" s="69">
        <f t="shared" si="11"/>
        <v>1.34E-2</v>
      </c>
    </row>
    <row r="53" spans="1:18" ht="16.5" hidden="1" customHeight="1" x14ac:dyDescent="0.2">
      <c r="A53" s="64">
        <v>138</v>
      </c>
      <c r="B53" s="64" t="s">
        <v>25</v>
      </c>
      <c r="C53" s="64">
        <v>1</v>
      </c>
      <c r="D53" s="70" t="s">
        <v>22</v>
      </c>
      <c r="E53" s="66" t="s">
        <v>27</v>
      </c>
      <c r="F53" s="67">
        <v>933</v>
      </c>
      <c r="G53" s="68">
        <f t="shared" si="6"/>
        <v>223.00846967772324</v>
      </c>
      <c r="H53" s="64">
        <v>7.2999999999999996E-4</v>
      </c>
      <c r="I53" s="64">
        <v>3.9100000000000003E-3</v>
      </c>
      <c r="J53" s="64">
        <v>1.1000000000000001E-3</v>
      </c>
      <c r="K53" s="64">
        <v>2.0600000000000002E-3</v>
      </c>
      <c r="L53" s="64">
        <v>9.3100000000000006E-3</v>
      </c>
      <c r="M53" s="76">
        <v>1</v>
      </c>
      <c r="N53" s="69">
        <f t="shared" si="7"/>
        <v>7.2999999999999996E-4</v>
      </c>
      <c r="O53" s="69">
        <f t="shared" si="8"/>
        <v>3.9100000000000003E-3</v>
      </c>
      <c r="P53" s="69">
        <f t="shared" si="9"/>
        <v>1.1000000000000001E-3</v>
      </c>
      <c r="Q53" s="69">
        <f t="shared" si="10"/>
        <v>2.0600000000000002E-3</v>
      </c>
      <c r="R53" s="69">
        <f t="shared" si="11"/>
        <v>9.3100000000000006E-3</v>
      </c>
    </row>
    <row r="54" spans="1:18" ht="16.5" hidden="1" customHeight="1" x14ac:dyDescent="0.2">
      <c r="A54" s="64">
        <v>138</v>
      </c>
      <c r="B54" s="64" t="s">
        <v>25</v>
      </c>
      <c r="C54" s="64">
        <v>1</v>
      </c>
      <c r="D54" s="70" t="s">
        <v>22</v>
      </c>
      <c r="E54" s="70" t="s">
        <v>20</v>
      </c>
      <c r="F54" s="67">
        <v>933</v>
      </c>
      <c r="G54" s="68">
        <f t="shared" si="6"/>
        <v>223.00846967772324</v>
      </c>
      <c r="H54" s="64">
        <v>7.2999999999999996E-4</v>
      </c>
      <c r="I54" s="64">
        <v>4.0200000000000001E-3</v>
      </c>
      <c r="J54" s="64">
        <v>1.06E-3</v>
      </c>
      <c r="K54" s="64">
        <v>2.3500000000000001E-3</v>
      </c>
      <c r="L54" s="64">
        <v>1.0359999999999999E-2</v>
      </c>
      <c r="M54" s="76">
        <v>1</v>
      </c>
      <c r="N54" s="69">
        <f t="shared" si="7"/>
        <v>7.2999999999999996E-4</v>
      </c>
      <c r="O54" s="69">
        <f t="shared" si="8"/>
        <v>4.0200000000000001E-3</v>
      </c>
      <c r="P54" s="69">
        <f t="shared" si="9"/>
        <v>1.06E-3</v>
      </c>
      <c r="Q54" s="69">
        <f t="shared" si="10"/>
        <v>2.3500000000000001E-3</v>
      </c>
      <c r="R54" s="69">
        <f t="shared" si="11"/>
        <v>1.0359999999999999E-2</v>
      </c>
    </row>
    <row r="55" spans="1:18" ht="16.5" hidden="1" customHeight="1" x14ac:dyDescent="0.2">
      <c r="A55" s="64">
        <v>138</v>
      </c>
      <c r="B55" s="64" t="s">
        <v>25</v>
      </c>
      <c r="C55" s="64">
        <v>1</v>
      </c>
      <c r="D55" s="70" t="s">
        <v>22</v>
      </c>
      <c r="E55" s="64" t="s">
        <v>24</v>
      </c>
      <c r="F55" s="67">
        <v>933</v>
      </c>
      <c r="G55" s="68">
        <f t="shared" si="6"/>
        <v>223.00846967772324</v>
      </c>
      <c r="H55" s="64">
        <v>7.2999999999999996E-4</v>
      </c>
      <c r="I55" s="64">
        <v>3.9100000000000003E-3</v>
      </c>
      <c r="J55" s="64">
        <v>1.1000000000000001E-3</v>
      </c>
      <c r="K55" s="64">
        <v>2.3600000000000001E-3</v>
      </c>
      <c r="L55" s="64">
        <v>1.0489999999999999E-2</v>
      </c>
      <c r="M55" s="76">
        <v>1</v>
      </c>
      <c r="N55" s="69">
        <f t="shared" si="7"/>
        <v>7.2999999999999996E-4</v>
      </c>
      <c r="O55" s="69">
        <f t="shared" si="8"/>
        <v>3.9100000000000003E-3</v>
      </c>
      <c r="P55" s="69">
        <f t="shared" si="9"/>
        <v>1.1000000000000001E-3</v>
      </c>
      <c r="Q55" s="69">
        <f t="shared" si="10"/>
        <v>2.3600000000000001E-3</v>
      </c>
      <c r="R55" s="69">
        <f t="shared" si="11"/>
        <v>1.0489999999999999E-2</v>
      </c>
    </row>
    <row r="56" spans="1:18" ht="16.5" hidden="1" customHeight="1" x14ac:dyDescent="0.2">
      <c r="A56" s="64">
        <v>138</v>
      </c>
      <c r="B56" s="64" t="s">
        <v>26</v>
      </c>
      <c r="C56" s="64">
        <v>2</v>
      </c>
      <c r="D56" s="70" t="s">
        <v>22</v>
      </c>
      <c r="E56" s="64" t="s">
        <v>23</v>
      </c>
      <c r="F56" s="67">
        <f t="shared" ref="F56:F67" si="12">672*2</f>
        <v>1344</v>
      </c>
      <c r="G56" s="68">
        <f t="shared" si="6"/>
        <v>321.24692738141482</v>
      </c>
      <c r="H56" s="64">
        <v>6.0999999999999997E-4</v>
      </c>
      <c r="I56" s="64">
        <v>2.8300000000000001E-3</v>
      </c>
      <c r="J56" s="64">
        <v>1.5100000000000001E-3</v>
      </c>
      <c r="K56" s="64">
        <v>2.0899999999999998E-3</v>
      </c>
      <c r="L56" s="64">
        <v>7.3000000000000001E-3</v>
      </c>
      <c r="M56" s="76">
        <v>1</v>
      </c>
      <c r="N56" s="69">
        <f t="shared" si="7"/>
        <v>6.0999999999999997E-4</v>
      </c>
      <c r="O56" s="69">
        <f t="shared" si="8"/>
        <v>2.8300000000000001E-3</v>
      </c>
      <c r="P56" s="69">
        <f t="shared" si="9"/>
        <v>1.5100000000000001E-3</v>
      </c>
      <c r="Q56" s="69">
        <f t="shared" si="10"/>
        <v>2.0899999999999998E-3</v>
      </c>
      <c r="R56" s="69">
        <f t="shared" si="11"/>
        <v>7.3000000000000001E-3</v>
      </c>
    </row>
    <row r="57" spans="1:18" ht="16.5" hidden="1" customHeight="1" x14ac:dyDescent="0.2">
      <c r="A57" s="64">
        <v>138</v>
      </c>
      <c r="B57" s="64" t="s">
        <v>26</v>
      </c>
      <c r="C57" s="64">
        <v>2</v>
      </c>
      <c r="D57" s="70" t="s">
        <v>22</v>
      </c>
      <c r="E57" s="66" t="s">
        <v>27</v>
      </c>
      <c r="F57" s="67">
        <f t="shared" si="12"/>
        <v>1344</v>
      </c>
      <c r="G57" s="68">
        <f t="shared" si="6"/>
        <v>321.24692738141482</v>
      </c>
      <c r="H57" s="64">
        <v>6.0999999999999997E-4</v>
      </c>
      <c r="I57" s="64">
        <v>2.81E-3</v>
      </c>
      <c r="J57" s="64">
        <v>1.5299999999999999E-3</v>
      </c>
      <c r="K57" s="64">
        <v>1.9400000000000001E-3</v>
      </c>
      <c r="L57" s="64">
        <v>8.2199999999999999E-3</v>
      </c>
      <c r="M57" s="76">
        <v>1</v>
      </c>
      <c r="N57" s="69">
        <f t="shared" si="7"/>
        <v>6.0999999999999997E-4</v>
      </c>
      <c r="O57" s="69">
        <f t="shared" si="8"/>
        <v>2.81E-3</v>
      </c>
      <c r="P57" s="69">
        <f t="shared" si="9"/>
        <v>1.5299999999999999E-3</v>
      </c>
      <c r="Q57" s="69">
        <f t="shared" si="10"/>
        <v>1.9400000000000001E-3</v>
      </c>
      <c r="R57" s="69">
        <f t="shared" si="11"/>
        <v>8.2199999999999999E-3</v>
      </c>
    </row>
    <row r="58" spans="1:18" ht="16.5" hidden="1" customHeight="1" x14ac:dyDescent="0.2">
      <c r="A58" s="64">
        <v>138</v>
      </c>
      <c r="B58" s="64" t="s">
        <v>26</v>
      </c>
      <c r="C58" s="64">
        <v>2</v>
      </c>
      <c r="D58" s="70" t="s">
        <v>22</v>
      </c>
      <c r="E58" s="70" t="s">
        <v>20</v>
      </c>
      <c r="F58" s="67">
        <f t="shared" si="12"/>
        <v>1344</v>
      </c>
      <c r="G58" s="68">
        <f t="shared" si="6"/>
        <v>321.24692738141482</v>
      </c>
      <c r="H58" s="64">
        <v>6.0999999999999997E-4</v>
      </c>
      <c r="I58" s="64">
        <v>2.9199999999999999E-3</v>
      </c>
      <c r="J58" s="64">
        <v>1.4499999999999999E-3</v>
      </c>
      <c r="K58" s="64">
        <v>2.2300000000000002E-3</v>
      </c>
      <c r="L58" s="64">
        <v>9.2700000000000005E-3</v>
      </c>
      <c r="M58" s="76">
        <v>1</v>
      </c>
      <c r="N58" s="69">
        <f t="shared" si="7"/>
        <v>6.0999999999999997E-4</v>
      </c>
      <c r="O58" s="69">
        <f t="shared" si="8"/>
        <v>2.9199999999999999E-3</v>
      </c>
      <c r="P58" s="69">
        <f t="shared" si="9"/>
        <v>1.4499999999999999E-3</v>
      </c>
      <c r="Q58" s="69">
        <f t="shared" si="10"/>
        <v>2.2300000000000002E-3</v>
      </c>
      <c r="R58" s="69">
        <f t="shared" si="11"/>
        <v>9.2700000000000005E-3</v>
      </c>
    </row>
    <row r="59" spans="1:18" ht="16.5" hidden="1" customHeight="1" x14ac:dyDescent="0.2">
      <c r="A59" s="64">
        <v>138</v>
      </c>
      <c r="B59" s="64" t="s">
        <v>26</v>
      </c>
      <c r="C59" s="64">
        <v>2</v>
      </c>
      <c r="D59" s="70" t="s">
        <v>22</v>
      </c>
      <c r="E59" s="64" t="s">
        <v>24</v>
      </c>
      <c r="F59" s="67">
        <f t="shared" si="12"/>
        <v>1344</v>
      </c>
      <c r="G59" s="68">
        <f t="shared" si="6"/>
        <v>321.24692738141482</v>
      </c>
      <c r="H59" s="64">
        <v>6.0999999999999997E-4</v>
      </c>
      <c r="I59" s="64">
        <v>2.81E-3</v>
      </c>
      <c r="J59" s="64">
        <v>1.5200000000000001E-3</v>
      </c>
      <c r="K59" s="64">
        <v>2.2399999999999998E-3</v>
      </c>
      <c r="L59" s="64">
        <v>9.4000000000000004E-3</v>
      </c>
      <c r="M59" s="76">
        <v>1</v>
      </c>
      <c r="N59" s="69">
        <f t="shared" si="7"/>
        <v>6.0999999999999997E-4</v>
      </c>
      <c r="O59" s="69">
        <f t="shared" si="8"/>
        <v>2.81E-3</v>
      </c>
      <c r="P59" s="69">
        <f t="shared" si="9"/>
        <v>1.5200000000000001E-3</v>
      </c>
      <c r="Q59" s="69">
        <f t="shared" si="10"/>
        <v>2.2399999999999998E-3</v>
      </c>
      <c r="R59" s="69">
        <f t="shared" si="11"/>
        <v>9.4000000000000004E-3</v>
      </c>
    </row>
    <row r="60" spans="1:18" ht="16.5" hidden="1" customHeight="1" x14ac:dyDescent="0.2">
      <c r="A60" s="64">
        <v>138</v>
      </c>
      <c r="B60" s="64" t="s">
        <v>26</v>
      </c>
      <c r="C60" s="64">
        <v>2</v>
      </c>
      <c r="D60" s="64" t="s">
        <v>21</v>
      </c>
      <c r="E60" s="64" t="s">
        <v>23</v>
      </c>
      <c r="F60" s="67">
        <f t="shared" si="12"/>
        <v>1344</v>
      </c>
      <c r="G60" s="68">
        <f t="shared" si="6"/>
        <v>321.24692738141482</v>
      </c>
      <c r="H60" s="64">
        <v>6.0999999999999997E-4</v>
      </c>
      <c r="I60" s="64">
        <v>2.8400000000000001E-3</v>
      </c>
      <c r="J60" s="64">
        <v>3.7200000000000002E-3</v>
      </c>
      <c r="K60" s="64">
        <v>3.7200000000000002E-3</v>
      </c>
      <c r="L60" s="64">
        <v>9.9299999999999996E-3</v>
      </c>
      <c r="M60" s="76">
        <v>1</v>
      </c>
      <c r="N60" s="69">
        <f t="shared" si="7"/>
        <v>6.0999999999999997E-4</v>
      </c>
      <c r="O60" s="69">
        <f t="shared" si="8"/>
        <v>2.8400000000000001E-3</v>
      </c>
      <c r="P60" s="69">
        <f t="shared" si="9"/>
        <v>3.7200000000000002E-3</v>
      </c>
      <c r="Q60" s="69">
        <f t="shared" si="10"/>
        <v>3.7200000000000002E-3</v>
      </c>
      <c r="R60" s="69">
        <f t="shared" si="11"/>
        <v>9.9299999999999996E-3</v>
      </c>
    </row>
    <row r="61" spans="1:18" ht="16.5" hidden="1" customHeight="1" x14ac:dyDescent="0.2">
      <c r="A61" s="64">
        <v>138</v>
      </c>
      <c r="B61" s="64" t="s">
        <v>26</v>
      </c>
      <c r="C61" s="64">
        <v>2</v>
      </c>
      <c r="D61" s="64" t="s">
        <v>21</v>
      </c>
      <c r="E61" s="66" t="s">
        <v>27</v>
      </c>
      <c r="F61" s="67">
        <f t="shared" si="12"/>
        <v>1344</v>
      </c>
      <c r="G61" s="68">
        <f t="shared" si="6"/>
        <v>321.24692738141482</v>
      </c>
      <c r="H61" s="64">
        <v>6.0999999999999997E-4</v>
      </c>
      <c r="I61" s="64">
        <v>2.82E-3</v>
      </c>
      <c r="J61" s="64">
        <v>1.5299999999999999E-3</v>
      </c>
      <c r="K61" s="64">
        <v>3.3899999999999998E-3</v>
      </c>
      <c r="L61" s="64">
        <v>1.0319999999999999E-2</v>
      </c>
      <c r="M61" s="76">
        <v>1</v>
      </c>
      <c r="N61" s="69">
        <f t="shared" si="7"/>
        <v>6.0999999999999997E-4</v>
      </c>
      <c r="O61" s="69">
        <f t="shared" si="8"/>
        <v>2.82E-3</v>
      </c>
      <c r="P61" s="69">
        <f t="shared" si="9"/>
        <v>1.5299999999999999E-3</v>
      </c>
      <c r="Q61" s="69">
        <f t="shared" si="10"/>
        <v>3.3899999999999998E-3</v>
      </c>
      <c r="R61" s="69">
        <f t="shared" si="11"/>
        <v>1.0319999999999999E-2</v>
      </c>
    </row>
    <row r="62" spans="1:18" ht="16.5" hidden="1" customHeight="1" x14ac:dyDescent="0.2">
      <c r="A62" s="64">
        <v>138</v>
      </c>
      <c r="B62" s="64" t="s">
        <v>26</v>
      </c>
      <c r="C62" s="64">
        <v>2</v>
      </c>
      <c r="D62" s="64" t="s">
        <v>21</v>
      </c>
      <c r="E62" s="70" t="s">
        <v>20</v>
      </c>
      <c r="F62" s="67">
        <f t="shared" si="12"/>
        <v>1344</v>
      </c>
      <c r="G62" s="68">
        <f t="shared" si="6"/>
        <v>321.24692738141482</v>
      </c>
      <c r="H62" s="64">
        <v>6.0999999999999997E-4</v>
      </c>
      <c r="I62" s="64">
        <v>2.9199999999999999E-3</v>
      </c>
      <c r="J62" s="64">
        <v>1.4499999999999999E-3</v>
      </c>
      <c r="K62" s="64">
        <v>3.0400000000000002E-3</v>
      </c>
      <c r="L62" s="64">
        <v>1.1270000000000001E-2</v>
      </c>
      <c r="M62" s="76">
        <v>1</v>
      </c>
      <c r="N62" s="69">
        <f t="shared" si="7"/>
        <v>6.0999999999999997E-4</v>
      </c>
      <c r="O62" s="69">
        <f t="shared" si="8"/>
        <v>2.9199999999999999E-3</v>
      </c>
      <c r="P62" s="69">
        <f t="shared" si="9"/>
        <v>1.4499999999999999E-3</v>
      </c>
      <c r="Q62" s="69">
        <f t="shared" si="10"/>
        <v>3.0400000000000002E-3</v>
      </c>
      <c r="R62" s="69">
        <f t="shared" si="11"/>
        <v>1.1270000000000001E-2</v>
      </c>
    </row>
    <row r="63" spans="1:18" ht="16.5" hidden="1" customHeight="1" x14ac:dyDescent="0.2">
      <c r="A63" s="64">
        <v>138</v>
      </c>
      <c r="B63" s="64" t="s">
        <v>26</v>
      </c>
      <c r="C63" s="64">
        <v>2</v>
      </c>
      <c r="D63" s="64" t="s">
        <v>21</v>
      </c>
      <c r="E63" s="64" t="s">
        <v>24</v>
      </c>
      <c r="F63" s="67">
        <f t="shared" si="12"/>
        <v>1344</v>
      </c>
      <c r="G63" s="68">
        <f t="shared" si="6"/>
        <v>321.24692738141482</v>
      </c>
      <c r="H63" s="64">
        <v>6.0999999999999997E-4</v>
      </c>
      <c r="I63" s="64">
        <v>2.82E-3</v>
      </c>
      <c r="J63" s="64">
        <v>1.5200000000000001E-3</v>
      </c>
      <c r="K63" s="64">
        <v>3.0599999999999998E-3</v>
      </c>
      <c r="L63" s="64">
        <v>1.145E-2</v>
      </c>
      <c r="M63" s="76">
        <v>1</v>
      </c>
      <c r="N63" s="69">
        <f t="shared" si="7"/>
        <v>6.0999999999999997E-4</v>
      </c>
      <c r="O63" s="69">
        <f t="shared" si="8"/>
        <v>2.82E-3</v>
      </c>
      <c r="P63" s="69">
        <f t="shared" si="9"/>
        <v>1.5200000000000001E-3</v>
      </c>
      <c r="Q63" s="69">
        <f t="shared" si="10"/>
        <v>3.0599999999999998E-3</v>
      </c>
      <c r="R63" s="69">
        <f t="shared" si="11"/>
        <v>1.145E-2</v>
      </c>
    </row>
    <row r="64" spans="1:18" ht="16.5" hidden="1" customHeight="1" x14ac:dyDescent="0.2">
      <c r="A64" s="64">
        <v>138</v>
      </c>
      <c r="B64" s="64" t="s">
        <v>26</v>
      </c>
      <c r="C64" s="64">
        <v>2</v>
      </c>
      <c r="D64" s="65" t="s">
        <v>19</v>
      </c>
      <c r="E64" s="66" t="s">
        <v>23</v>
      </c>
      <c r="F64" s="67">
        <f t="shared" si="12"/>
        <v>1344</v>
      </c>
      <c r="G64" s="68">
        <f t="shared" si="6"/>
        <v>321.24692738141482</v>
      </c>
      <c r="H64" s="64">
        <v>6.0999999999999997E-4</v>
      </c>
      <c r="I64" s="64">
        <v>2.8400000000000001E-3</v>
      </c>
      <c r="J64" s="64">
        <v>1.5100000000000001E-3</v>
      </c>
      <c r="K64" s="64">
        <v>3.0699999999999998E-3</v>
      </c>
      <c r="L64" s="64">
        <v>1.1679999999999999E-2</v>
      </c>
      <c r="M64" s="76">
        <v>1</v>
      </c>
      <c r="N64" s="69">
        <f t="shared" si="7"/>
        <v>6.0999999999999997E-4</v>
      </c>
      <c r="O64" s="69">
        <f t="shared" si="8"/>
        <v>2.8400000000000001E-3</v>
      </c>
      <c r="P64" s="69">
        <f t="shared" si="9"/>
        <v>1.5100000000000001E-3</v>
      </c>
      <c r="Q64" s="69">
        <f t="shared" si="10"/>
        <v>3.0699999999999998E-3</v>
      </c>
      <c r="R64" s="69">
        <f t="shared" si="11"/>
        <v>1.1679999999999999E-2</v>
      </c>
    </row>
    <row r="65" spans="1:18" ht="16.5" hidden="1" customHeight="1" x14ac:dyDescent="0.2">
      <c r="A65" s="64">
        <v>138</v>
      </c>
      <c r="B65" s="64" t="s">
        <v>26</v>
      </c>
      <c r="C65" s="64">
        <v>2</v>
      </c>
      <c r="D65" s="65" t="s">
        <v>19</v>
      </c>
      <c r="E65" s="66" t="s">
        <v>27</v>
      </c>
      <c r="F65" s="67">
        <f t="shared" si="12"/>
        <v>1344</v>
      </c>
      <c r="G65" s="68">
        <f t="shared" si="6"/>
        <v>321.24692738141482</v>
      </c>
      <c r="H65" s="64">
        <v>6.0999999999999997E-4</v>
      </c>
      <c r="I65" s="64">
        <v>2.82E-3</v>
      </c>
      <c r="J65" s="64">
        <v>1.5299999999999999E-3</v>
      </c>
      <c r="K65" s="64">
        <v>2.8900000000000002E-3</v>
      </c>
      <c r="L65" s="64">
        <v>1.184E-2</v>
      </c>
      <c r="M65" s="76">
        <v>1</v>
      </c>
      <c r="N65" s="69">
        <f t="shared" si="7"/>
        <v>6.0999999999999997E-4</v>
      </c>
      <c r="O65" s="69">
        <f t="shared" si="8"/>
        <v>2.82E-3</v>
      </c>
      <c r="P65" s="69">
        <f t="shared" si="9"/>
        <v>1.5299999999999999E-3</v>
      </c>
      <c r="Q65" s="69">
        <f t="shared" si="10"/>
        <v>2.8900000000000002E-3</v>
      </c>
      <c r="R65" s="69">
        <f t="shared" si="11"/>
        <v>1.184E-2</v>
      </c>
    </row>
    <row r="66" spans="1:18" ht="16.5" hidden="1" customHeight="1" x14ac:dyDescent="0.2">
      <c r="A66" s="64">
        <v>138</v>
      </c>
      <c r="B66" s="64" t="s">
        <v>26</v>
      </c>
      <c r="C66" s="64">
        <v>2</v>
      </c>
      <c r="D66" s="65" t="s">
        <v>19</v>
      </c>
      <c r="E66" s="71" t="s">
        <v>20</v>
      </c>
      <c r="F66" s="67">
        <f t="shared" si="12"/>
        <v>1344</v>
      </c>
      <c r="G66" s="68">
        <f t="shared" ref="G66:G97" si="13">3*F66*A66/(SQRT(3))/1000</f>
        <v>321.24692738141482</v>
      </c>
      <c r="H66" s="64">
        <v>6.0999999999999997E-4</v>
      </c>
      <c r="I66" s="64">
        <v>2.9299999999999999E-3</v>
      </c>
      <c r="J66" s="64">
        <v>1.4499999999999999E-3</v>
      </c>
      <c r="K66" s="64">
        <v>2.5300000000000001E-3</v>
      </c>
      <c r="L66" s="64">
        <v>1.2120000000000001E-2</v>
      </c>
      <c r="M66" s="76">
        <v>1</v>
      </c>
      <c r="N66" s="69">
        <f t="shared" ref="N66:N97" si="14">PRODUCT(H66,M66)</f>
        <v>6.0999999999999997E-4</v>
      </c>
      <c r="O66" s="69">
        <f t="shared" ref="O66:O97" si="15">PRODUCT(I66,M66)</f>
        <v>2.9299999999999999E-3</v>
      </c>
      <c r="P66" s="69">
        <f t="shared" ref="P66:P97" si="16">PRODUCT(J66,M66)</f>
        <v>1.4499999999999999E-3</v>
      </c>
      <c r="Q66" s="69">
        <f t="shared" ref="Q66:Q97" si="17">PRODUCT(K66,M66)</f>
        <v>2.5300000000000001E-3</v>
      </c>
      <c r="R66" s="69">
        <f t="shared" ref="R66:R97" si="18">PRODUCT(L66,M66)</f>
        <v>1.2120000000000001E-2</v>
      </c>
    </row>
    <row r="67" spans="1:18" ht="16.5" hidden="1" customHeight="1" x14ac:dyDescent="0.2">
      <c r="A67" s="64">
        <v>138</v>
      </c>
      <c r="B67" s="64" t="s">
        <v>26</v>
      </c>
      <c r="C67" s="64">
        <v>2</v>
      </c>
      <c r="D67" s="65" t="s">
        <v>19</v>
      </c>
      <c r="E67" s="66" t="s">
        <v>24</v>
      </c>
      <c r="F67" s="67">
        <f t="shared" si="12"/>
        <v>1344</v>
      </c>
      <c r="G67" s="68">
        <f t="shared" si="13"/>
        <v>321.24692738141482</v>
      </c>
      <c r="H67" s="64">
        <v>6.0999999999999997E-4</v>
      </c>
      <c r="I67" s="64">
        <v>2.82E-3</v>
      </c>
      <c r="J67" s="64">
        <v>1.5200000000000001E-3</v>
      </c>
      <c r="K67" s="64">
        <v>2.5400000000000002E-3</v>
      </c>
      <c r="L67" s="64">
        <v>1.231E-2</v>
      </c>
      <c r="M67" s="76">
        <v>1</v>
      </c>
      <c r="N67" s="69">
        <f t="shared" si="14"/>
        <v>6.0999999999999997E-4</v>
      </c>
      <c r="O67" s="69">
        <f t="shared" si="15"/>
        <v>2.82E-3</v>
      </c>
      <c r="P67" s="69">
        <f t="shared" si="16"/>
        <v>1.5200000000000001E-3</v>
      </c>
      <c r="Q67" s="69">
        <f t="shared" si="17"/>
        <v>2.5400000000000002E-3</v>
      </c>
      <c r="R67" s="69">
        <f t="shared" si="18"/>
        <v>1.231E-2</v>
      </c>
    </row>
    <row r="68" spans="1:18" ht="16.5" customHeight="1" thickTop="1" x14ac:dyDescent="0.2">
      <c r="A68" s="64">
        <v>138</v>
      </c>
      <c r="B68" s="64" t="s">
        <v>29</v>
      </c>
      <c r="C68" s="64">
        <v>1</v>
      </c>
      <c r="D68" s="70" t="s">
        <v>22</v>
      </c>
      <c r="E68" s="64" t="s">
        <v>23</v>
      </c>
      <c r="F68" s="67">
        <v>1595</v>
      </c>
      <c r="G68" s="68">
        <f t="shared" si="13"/>
        <v>381.24170325398563</v>
      </c>
      <c r="H68" s="64">
        <v>5.9999999999999995E-4</v>
      </c>
      <c r="I68" s="64">
        <v>3.9300000000000003E-3</v>
      </c>
      <c r="J68" s="64">
        <v>1.09E-3</v>
      </c>
      <c r="K68" s="64">
        <v>2.0799999999999998E-3</v>
      </c>
      <c r="L68" s="64">
        <v>8.3800000000000003E-3</v>
      </c>
      <c r="M68" s="76">
        <v>1</v>
      </c>
      <c r="N68" s="69">
        <f t="shared" si="14"/>
        <v>5.9999999999999995E-4</v>
      </c>
      <c r="O68" s="69">
        <f t="shared" si="15"/>
        <v>3.9300000000000003E-3</v>
      </c>
      <c r="P68" s="69">
        <f t="shared" si="16"/>
        <v>1.09E-3</v>
      </c>
      <c r="Q68" s="69">
        <f t="shared" si="17"/>
        <v>2.0799999999999998E-3</v>
      </c>
      <c r="R68" s="69">
        <f t="shared" si="18"/>
        <v>8.3800000000000003E-3</v>
      </c>
    </row>
    <row r="69" spans="1:18" ht="16.5" customHeight="1" x14ac:dyDescent="0.2">
      <c r="A69" s="64">
        <v>138</v>
      </c>
      <c r="B69" s="64" t="s">
        <v>29</v>
      </c>
      <c r="C69" s="64">
        <v>1</v>
      </c>
      <c r="D69" s="70" t="s">
        <v>22</v>
      </c>
      <c r="E69" s="66" t="s">
        <v>27</v>
      </c>
      <c r="F69" s="67">
        <v>1595</v>
      </c>
      <c r="G69" s="68">
        <f t="shared" si="13"/>
        <v>381.24170325398563</v>
      </c>
      <c r="H69" s="64">
        <v>5.9000000000000003E-4</v>
      </c>
      <c r="I69" s="64">
        <v>3.9100000000000003E-3</v>
      </c>
      <c r="J69" s="64">
        <v>1.1000000000000001E-3</v>
      </c>
      <c r="K69" s="64">
        <v>1.92E-3</v>
      </c>
      <c r="L69" s="64">
        <v>9.2999999999999992E-3</v>
      </c>
      <c r="M69" s="76">
        <v>1</v>
      </c>
      <c r="N69" s="69">
        <f t="shared" si="14"/>
        <v>5.9000000000000003E-4</v>
      </c>
      <c r="O69" s="69">
        <f t="shared" si="15"/>
        <v>3.9100000000000003E-3</v>
      </c>
      <c r="P69" s="69">
        <f t="shared" si="16"/>
        <v>1.1000000000000001E-3</v>
      </c>
      <c r="Q69" s="69">
        <f t="shared" si="17"/>
        <v>1.92E-3</v>
      </c>
      <c r="R69" s="69">
        <f t="shared" si="18"/>
        <v>9.2999999999999992E-3</v>
      </c>
    </row>
    <row r="70" spans="1:18" ht="16.5" customHeight="1" x14ac:dyDescent="0.2">
      <c r="A70" s="64">
        <v>138</v>
      </c>
      <c r="B70" s="64" t="s">
        <v>29</v>
      </c>
      <c r="C70" s="64">
        <v>1</v>
      </c>
      <c r="D70" s="70" t="s">
        <v>22</v>
      </c>
      <c r="E70" s="70" t="s">
        <v>20</v>
      </c>
      <c r="F70" s="67">
        <v>1595</v>
      </c>
      <c r="G70" s="68">
        <f t="shared" si="13"/>
        <v>381.24170325398563</v>
      </c>
      <c r="H70" s="64">
        <v>5.9000000000000003E-4</v>
      </c>
      <c r="I70" s="64">
        <v>4.0200000000000001E-3</v>
      </c>
      <c r="J70" s="64">
        <v>1.06E-3</v>
      </c>
      <c r="K70" s="64">
        <v>2.2100000000000002E-3</v>
      </c>
      <c r="L70" s="64">
        <v>1.0359999999999999E-2</v>
      </c>
      <c r="M70" s="76">
        <v>1</v>
      </c>
      <c r="N70" s="69">
        <f t="shared" si="14"/>
        <v>5.9000000000000003E-4</v>
      </c>
      <c r="O70" s="69">
        <f t="shared" si="15"/>
        <v>4.0200000000000001E-3</v>
      </c>
      <c r="P70" s="69">
        <f t="shared" si="16"/>
        <v>1.06E-3</v>
      </c>
      <c r="Q70" s="69">
        <f t="shared" si="17"/>
        <v>2.2100000000000002E-3</v>
      </c>
      <c r="R70" s="69">
        <f t="shared" si="18"/>
        <v>1.0359999999999999E-2</v>
      </c>
    </row>
    <row r="71" spans="1:18" ht="16.5" customHeight="1" x14ac:dyDescent="0.2">
      <c r="A71" s="64">
        <v>138</v>
      </c>
      <c r="B71" s="64" t="s">
        <v>29</v>
      </c>
      <c r="C71" s="64">
        <v>1</v>
      </c>
      <c r="D71" s="70" t="s">
        <v>22</v>
      </c>
      <c r="E71" s="64" t="s">
        <v>24</v>
      </c>
      <c r="F71" s="67">
        <v>1595</v>
      </c>
      <c r="G71" s="68">
        <f t="shared" si="13"/>
        <v>381.24170325398563</v>
      </c>
      <c r="H71" s="64">
        <v>5.9000000000000003E-4</v>
      </c>
      <c r="I71" s="64">
        <v>3.9100000000000003E-3</v>
      </c>
      <c r="J71" s="64">
        <v>1.1000000000000001E-3</v>
      </c>
      <c r="K71" s="64">
        <v>2.2300000000000002E-3</v>
      </c>
      <c r="L71" s="64">
        <v>1.048E-2</v>
      </c>
      <c r="M71" s="76">
        <v>1</v>
      </c>
      <c r="N71" s="69">
        <f t="shared" si="14"/>
        <v>5.9000000000000003E-4</v>
      </c>
      <c r="O71" s="69">
        <f t="shared" si="15"/>
        <v>3.9100000000000003E-3</v>
      </c>
      <c r="P71" s="69">
        <f t="shared" si="16"/>
        <v>1.1000000000000001E-3</v>
      </c>
      <c r="Q71" s="69">
        <f t="shared" si="17"/>
        <v>2.2300000000000002E-3</v>
      </c>
      <c r="R71" s="69">
        <f t="shared" si="18"/>
        <v>1.048E-2</v>
      </c>
    </row>
    <row r="72" spans="1:18" ht="16.5" hidden="1" customHeight="1" x14ac:dyDescent="0.2">
      <c r="A72" s="64">
        <v>138</v>
      </c>
      <c r="B72" s="64" t="s">
        <v>29</v>
      </c>
      <c r="C72" s="64">
        <v>1</v>
      </c>
      <c r="D72" s="64" t="s">
        <v>21</v>
      </c>
      <c r="E72" s="64" t="s">
        <v>23</v>
      </c>
      <c r="F72" s="67">
        <v>1595</v>
      </c>
      <c r="G72" s="68">
        <f t="shared" si="13"/>
        <v>381.24170325398563</v>
      </c>
      <c r="H72" s="64">
        <v>5.9000000000000003E-4</v>
      </c>
      <c r="I72" s="64">
        <v>3.9300000000000003E-3</v>
      </c>
      <c r="J72" s="64">
        <v>1.09E-3</v>
      </c>
      <c r="K72" s="64">
        <v>3.7100000000000002E-3</v>
      </c>
      <c r="L72" s="64">
        <v>1.102E-2</v>
      </c>
      <c r="M72" s="76">
        <v>1</v>
      </c>
      <c r="N72" s="69">
        <f t="shared" si="14"/>
        <v>5.9000000000000003E-4</v>
      </c>
      <c r="O72" s="69">
        <f t="shared" si="15"/>
        <v>3.9300000000000003E-3</v>
      </c>
      <c r="P72" s="69">
        <f t="shared" si="16"/>
        <v>1.09E-3</v>
      </c>
      <c r="Q72" s="69">
        <f t="shared" si="17"/>
        <v>3.7100000000000002E-3</v>
      </c>
      <c r="R72" s="69">
        <f t="shared" si="18"/>
        <v>1.102E-2</v>
      </c>
    </row>
    <row r="73" spans="1:18" ht="16.5" hidden="1" customHeight="1" x14ac:dyDescent="0.2">
      <c r="A73" s="64">
        <v>138</v>
      </c>
      <c r="B73" s="64" t="s">
        <v>29</v>
      </c>
      <c r="C73" s="64">
        <v>1</v>
      </c>
      <c r="D73" s="64" t="s">
        <v>21</v>
      </c>
      <c r="E73" s="66" t="s">
        <v>27</v>
      </c>
      <c r="F73" s="67">
        <v>1595</v>
      </c>
      <c r="G73" s="68">
        <f t="shared" si="13"/>
        <v>381.24170325398563</v>
      </c>
      <c r="H73" s="64">
        <v>5.9999999999999995E-4</v>
      </c>
      <c r="I73" s="64">
        <v>3.9199999999999999E-3</v>
      </c>
      <c r="J73" s="64">
        <v>1.1000000000000001E-3</v>
      </c>
      <c r="K73" s="64">
        <v>3.3700000000000002E-3</v>
      </c>
      <c r="L73" s="64">
        <v>1.141E-2</v>
      </c>
      <c r="M73" s="76">
        <v>1</v>
      </c>
      <c r="N73" s="69">
        <f t="shared" si="14"/>
        <v>5.9999999999999995E-4</v>
      </c>
      <c r="O73" s="69">
        <f t="shared" si="15"/>
        <v>3.9199999999999999E-3</v>
      </c>
      <c r="P73" s="69">
        <f t="shared" si="16"/>
        <v>1.1000000000000001E-3</v>
      </c>
      <c r="Q73" s="69">
        <f t="shared" si="17"/>
        <v>3.3700000000000002E-3</v>
      </c>
      <c r="R73" s="69">
        <f t="shared" si="18"/>
        <v>1.141E-2</v>
      </c>
    </row>
    <row r="74" spans="1:18" ht="16.5" hidden="1" customHeight="1" x14ac:dyDescent="0.2">
      <c r="A74" s="64">
        <v>138</v>
      </c>
      <c r="B74" s="64" t="s">
        <v>29</v>
      </c>
      <c r="C74" s="64">
        <v>1</v>
      </c>
      <c r="D74" s="64" t="s">
        <v>21</v>
      </c>
      <c r="E74" s="70" t="s">
        <v>20</v>
      </c>
      <c r="F74" s="67">
        <v>1595</v>
      </c>
      <c r="G74" s="68">
        <f t="shared" si="13"/>
        <v>381.24170325398563</v>
      </c>
      <c r="H74" s="64">
        <v>5.9000000000000003E-4</v>
      </c>
      <c r="I74" s="64">
        <v>4.0200000000000001E-3</v>
      </c>
      <c r="J74" s="64">
        <v>1.06E-3</v>
      </c>
      <c r="K74" s="64">
        <v>3.0300000000000001E-3</v>
      </c>
      <c r="L74" s="64">
        <v>1.2359999999999999E-2</v>
      </c>
      <c r="M74" s="76">
        <v>1</v>
      </c>
      <c r="N74" s="69">
        <f t="shared" si="14"/>
        <v>5.9000000000000003E-4</v>
      </c>
      <c r="O74" s="69">
        <f t="shared" si="15"/>
        <v>4.0200000000000001E-3</v>
      </c>
      <c r="P74" s="69">
        <f t="shared" si="16"/>
        <v>1.06E-3</v>
      </c>
      <c r="Q74" s="69">
        <f t="shared" si="17"/>
        <v>3.0300000000000001E-3</v>
      </c>
      <c r="R74" s="69">
        <f t="shared" si="18"/>
        <v>1.2359999999999999E-2</v>
      </c>
    </row>
    <row r="75" spans="1:18" ht="16.5" hidden="1" customHeight="1" x14ac:dyDescent="0.2">
      <c r="A75" s="64">
        <v>138</v>
      </c>
      <c r="B75" s="64" t="s">
        <v>29</v>
      </c>
      <c r="C75" s="64">
        <v>1</v>
      </c>
      <c r="D75" s="64" t="s">
        <v>21</v>
      </c>
      <c r="E75" s="64" t="s">
        <v>24</v>
      </c>
      <c r="F75" s="67">
        <v>1595</v>
      </c>
      <c r="G75" s="68">
        <f t="shared" si="13"/>
        <v>381.24170325398563</v>
      </c>
      <c r="H75" s="64">
        <v>5.9000000000000003E-4</v>
      </c>
      <c r="I75" s="64">
        <v>3.9199999999999999E-3</v>
      </c>
      <c r="J75" s="64">
        <v>1.1000000000000001E-3</v>
      </c>
      <c r="K75" s="64">
        <v>3.0500000000000002E-3</v>
      </c>
      <c r="L75" s="64">
        <v>1.2540000000000001E-2</v>
      </c>
      <c r="M75" s="76">
        <v>1</v>
      </c>
      <c r="N75" s="69">
        <f t="shared" si="14"/>
        <v>5.9000000000000003E-4</v>
      </c>
      <c r="O75" s="69">
        <f t="shared" si="15"/>
        <v>3.9199999999999999E-3</v>
      </c>
      <c r="P75" s="69">
        <f t="shared" si="16"/>
        <v>1.1000000000000001E-3</v>
      </c>
      <c r="Q75" s="69">
        <f t="shared" si="17"/>
        <v>3.0500000000000002E-3</v>
      </c>
      <c r="R75" s="69">
        <f t="shared" si="18"/>
        <v>1.2540000000000001E-2</v>
      </c>
    </row>
    <row r="76" spans="1:18" ht="16.5" hidden="1" customHeight="1" x14ac:dyDescent="0.2">
      <c r="A76" s="64">
        <v>138</v>
      </c>
      <c r="B76" s="64" t="s">
        <v>29</v>
      </c>
      <c r="C76" s="64">
        <v>1</v>
      </c>
      <c r="D76" s="65" t="s">
        <v>19</v>
      </c>
      <c r="E76" s="66" t="s">
        <v>23</v>
      </c>
      <c r="F76" s="67">
        <v>1595</v>
      </c>
      <c r="G76" s="68">
        <f t="shared" si="13"/>
        <v>381.24170325398563</v>
      </c>
      <c r="H76" s="64">
        <v>5.9000000000000003E-4</v>
      </c>
      <c r="I76" s="64">
        <v>3.9399999999999999E-3</v>
      </c>
      <c r="J76" s="64">
        <v>1.09E-3</v>
      </c>
      <c r="K76" s="64">
        <v>3.0500000000000002E-3</v>
      </c>
      <c r="L76" s="64">
        <v>1.278E-2</v>
      </c>
      <c r="M76" s="76">
        <v>1</v>
      </c>
      <c r="N76" s="69">
        <f t="shared" si="14"/>
        <v>5.9000000000000003E-4</v>
      </c>
      <c r="O76" s="69">
        <f t="shared" si="15"/>
        <v>3.9399999999999999E-3</v>
      </c>
      <c r="P76" s="69">
        <f t="shared" si="16"/>
        <v>1.09E-3</v>
      </c>
      <c r="Q76" s="69">
        <f t="shared" si="17"/>
        <v>3.0500000000000002E-3</v>
      </c>
      <c r="R76" s="69">
        <f t="shared" si="18"/>
        <v>1.278E-2</v>
      </c>
    </row>
    <row r="77" spans="1:18" ht="16.5" hidden="1" customHeight="1" x14ac:dyDescent="0.2">
      <c r="A77" s="64">
        <v>138</v>
      </c>
      <c r="B77" s="64" t="s">
        <v>29</v>
      </c>
      <c r="C77" s="64">
        <v>1</v>
      </c>
      <c r="D77" s="65" t="s">
        <v>19</v>
      </c>
      <c r="E77" s="66" t="s">
        <v>27</v>
      </c>
      <c r="F77" s="67">
        <v>1595</v>
      </c>
      <c r="G77" s="68">
        <f t="shared" si="13"/>
        <v>381.24170325398563</v>
      </c>
      <c r="H77" s="64">
        <v>5.9000000000000003E-4</v>
      </c>
      <c r="I77" s="64">
        <v>3.9199999999999999E-3</v>
      </c>
      <c r="J77" s="64">
        <v>1.1000000000000001E-3</v>
      </c>
      <c r="K77" s="64">
        <v>2.8800000000000002E-3</v>
      </c>
      <c r="L77" s="64">
        <v>1.294E-2</v>
      </c>
      <c r="M77" s="76">
        <v>1</v>
      </c>
      <c r="N77" s="69">
        <f t="shared" si="14"/>
        <v>5.9000000000000003E-4</v>
      </c>
      <c r="O77" s="69">
        <f t="shared" si="15"/>
        <v>3.9199999999999999E-3</v>
      </c>
      <c r="P77" s="69">
        <f t="shared" si="16"/>
        <v>1.1000000000000001E-3</v>
      </c>
      <c r="Q77" s="69">
        <f t="shared" si="17"/>
        <v>2.8800000000000002E-3</v>
      </c>
      <c r="R77" s="69">
        <f t="shared" si="18"/>
        <v>1.294E-2</v>
      </c>
    </row>
    <row r="78" spans="1:18" ht="16.5" hidden="1" customHeight="1" x14ac:dyDescent="0.2">
      <c r="A78" s="64">
        <v>138</v>
      </c>
      <c r="B78" s="64" t="s">
        <v>29</v>
      </c>
      <c r="C78" s="64">
        <v>1</v>
      </c>
      <c r="D78" s="65" t="s">
        <v>19</v>
      </c>
      <c r="E78" s="71" t="s">
        <v>20</v>
      </c>
      <c r="F78" s="67">
        <v>1595</v>
      </c>
      <c r="G78" s="68">
        <f t="shared" si="13"/>
        <v>381.24170325398563</v>
      </c>
      <c r="H78" s="64">
        <v>5.9000000000000003E-4</v>
      </c>
      <c r="I78" s="64">
        <v>4.0200000000000001E-3</v>
      </c>
      <c r="J78" s="64">
        <v>1.06E-3</v>
      </c>
      <c r="K78" s="64">
        <v>2.5200000000000001E-3</v>
      </c>
      <c r="L78" s="64">
        <v>1.321E-2</v>
      </c>
      <c r="M78" s="76">
        <v>1</v>
      </c>
      <c r="N78" s="69">
        <f t="shared" si="14"/>
        <v>5.9000000000000003E-4</v>
      </c>
      <c r="O78" s="69">
        <f t="shared" si="15"/>
        <v>4.0200000000000001E-3</v>
      </c>
      <c r="P78" s="69">
        <f t="shared" si="16"/>
        <v>1.06E-3</v>
      </c>
      <c r="Q78" s="69">
        <f t="shared" si="17"/>
        <v>2.5200000000000001E-3</v>
      </c>
      <c r="R78" s="69">
        <f t="shared" si="18"/>
        <v>1.321E-2</v>
      </c>
    </row>
    <row r="79" spans="1:18" ht="16.5" hidden="1" customHeight="1" x14ac:dyDescent="0.2">
      <c r="A79" s="64">
        <v>138</v>
      </c>
      <c r="B79" s="64" t="s">
        <v>29</v>
      </c>
      <c r="C79" s="64">
        <v>1</v>
      </c>
      <c r="D79" s="65" t="s">
        <v>19</v>
      </c>
      <c r="E79" s="66" t="s">
        <v>24</v>
      </c>
      <c r="F79" s="67">
        <v>1595</v>
      </c>
      <c r="G79" s="68">
        <f t="shared" si="13"/>
        <v>381.24170325398563</v>
      </c>
      <c r="H79" s="64">
        <v>5.9000000000000003E-4</v>
      </c>
      <c r="I79" s="64">
        <v>3.9199999999999999E-3</v>
      </c>
      <c r="J79" s="64">
        <v>1.1000000000000001E-3</v>
      </c>
      <c r="K79" s="64">
        <v>2.5300000000000001E-3</v>
      </c>
      <c r="L79" s="64">
        <v>1.341E-2</v>
      </c>
      <c r="M79" s="76">
        <v>1</v>
      </c>
      <c r="N79" s="69">
        <f t="shared" si="14"/>
        <v>5.9000000000000003E-4</v>
      </c>
      <c r="O79" s="69">
        <f t="shared" si="15"/>
        <v>3.9199999999999999E-3</v>
      </c>
      <c r="P79" s="69">
        <f t="shared" si="16"/>
        <v>1.1000000000000001E-3</v>
      </c>
      <c r="Q79" s="69">
        <f t="shared" si="17"/>
        <v>2.5300000000000001E-3</v>
      </c>
      <c r="R79" s="69">
        <f t="shared" si="18"/>
        <v>1.341E-2</v>
      </c>
    </row>
    <row r="80" spans="1:18" ht="16.5" hidden="1" customHeight="1" x14ac:dyDescent="0.2">
      <c r="A80" s="64">
        <v>138</v>
      </c>
      <c r="B80" s="64" t="s">
        <v>25</v>
      </c>
      <c r="C80" s="64">
        <v>2</v>
      </c>
      <c r="D80" s="70" t="s">
        <v>22</v>
      </c>
      <c r="E80" s="64" t="s">
        <v>23</v>
      </c>
      <c r="F80" s="67">
        <v>1866</v>
      </c>
      <c r="G80" s="68">
        <f t="shared" si="13"/>
        <v>446.01693935544648</v>
      </c>
      <c r="H80" s="64">
        <v>3.6999999999999999E-4</v>
      </c>
      <c r="I80" s="64">
        <v>2.7499999999999998E-3</v>
      </c>
      <c r="J80" s="64">
        <v>1.56E-3</v>
      </c>
      <c r="K80" s="64">
        <v>1.8500000000000001E-3</v>
      </c>
      <c r="L80" s="64">
        <v>7.2100000000000003E-3</v>
      </c>
      <c r="M80" s="76">
        <v>1</v>
      </c>
      <c r="N80" s="69">
        <f t="shared" si="14"/>
        <v>3.6999999999999999E-4</v>
      </c>
      <c r="O80" s="69">
        <f t="shared" si="15"/>
        <v>2.7499999999999998E-3</v>
      </c>
      <c r="P80" s="69">
        <f t="shared" si="16"/>
        <v>1.56E-3</v>
      </c>
      <c r="Q80" s="69">
        <f t="shared" si="17"/>
        <v>1.8500000000000001E-3</v>
      </c>
      <c r="R80" s="69">
        <f t="shared" si="18"/>
        <v>7.2100000000000003E-3</v>
      </c>
    </row>
    <row r="81" spans="1:18" ht="16.5" hidden="1" customHeight="1" x14ac:dyDescent="0.2">
      <c r="A81" s="64">
        <v>138</v>
      </c>
      <c r="B81" s="64" t="s">
        <v>25</v>
      </c>
      <c r="C81" s="64">
        <v>2</v>
      </c>
      <c r="D81" s="70" t="s">
        <v>22</v>
      </c>
      <c r="E81" s="66" t="s">
        <v>27</v>
      </c>
      <c r="F81" s="67">
        <v>1866</v>
      </c>
      <c r="G81" s="68">
        <f t="shared" si="13"/>
        <v>446.01693935544648</v>
      </c>
      <c r="H81" s="64">
        <v>3.6999999999999999E-4</v>
      </c>
      <c r="I81" s="64">
        <v>2.7299999999999998E-3</v>
      </c>
      <c r="J81" s="64">
        <v>1.58E-3</v>
      </c>
      <c r="K81" s="64">
        <v>1.6999999999999999E-3</v>
      </c>
      <c r="L81" s="64">
        <v>8.1300000000000001E-3</v>
      </c>
      <c r="M81" s="76">
        <v>1</v>
      </c>
      <c r="N81" s="69">
        <f t="shared" si="14"/>
        <v>3.6999999999999999E-4</v>
      </c>
      <c r="O81" s="69">
        <f t="shared" si="15"/>
        <v>2.7299999999999998E-3</v>
      </c>
      <c r="P81" s="69">
        <f t="shared" si="16"/>
        <v>1.58E-3</v>
      </c>
      <c r="Q81" s="69">
        <f t="shared" si="17"/>
        <v>1.6999999999999999E-3</v>
      </c>
      <c r="R81" s="69">
        <f t="shared" si="18"/>
        <v>8.1300000000000001E-3</v>
      </c>
    </row>
    <row r="82" spans="1:18" ht="16.5" hidden="1" customHeight="1" x14ac:dyDescent="0.2">
      <c r="A82" s="64">
        <v>138</v>
      </c>
      <c r="B82" s="64" t="s">
        <v>25</v>
      </c>
      <c r="C82" s="64">
        <v>2</v>
      </c>
      <c r="D82" s="70" t="s">
        <v>22</v>
      </c>
      <c r="E82" s="70" t="s">
        <v>20</v>
      </c>
      <c r="F82" s="67">
        <v>1866</v>
      </c>
      <c r="G82" s="68">
        <f t="shared" si="13"/>
        <v>446.01693935544648</v>
      </c>
      <c r="H82" s="64">
        <v>3.6999999999999999E-4</v>
      </c>
      <c r="I82" s="64">
        <v>2.8400000000000001E-3</v>
      </c>
      <c r="J82" s="64">
        <v>1.49E-3</v>
      </c>
      <c r="K82" s="64">
        <v>1.99E-3</v>
      </c>
      <c r="L82" s="64">
        <v>9.1900000000000003E-3</v>
      </c>
      <c r="M82" s="76">
        <v>1</v>
      </c>
      <c r="N82" s="69">
        <f t="shared" si="14"/>
        <v>3.6999999999999999E-4</v>
      </c>
      <c r="O82" s="69">
        <f t="shared" si="15"/>
        <v>2.8400000000000001E-3</v>
      </c>
      <c r="P82" s="69">
        <f t="shared" si="16"/>
        <v>1.49E-3</v>
      </c>
      <c r="Q82" s="69">
        <f t="shared" si="17"/>
        <v>1.99E-3</v>
      </c>
      <c r="R82" s="69">
        <f t="shared" si="18"/>
        <v>9.1900000000000003E-3</v>
      </c>
    </row>
    <row r="83" spans="1:18" ht="16.5" hidden="1" customHeight="1" x14ac:dyDescent="0.2">
      <c r="A83" s="64">
        <v>138</v>
      </c>
      <c r="B83" s="64" t="s">
        <v>25</v>
      </c>
      <c r="C83" s="64">
        <v>2</v>
      </c>
      <c r="D83" s="70" t="s">
        <v>22</v>
      </c>
      <c r="E83" s="64" t="s">
        <v>24</v>
      </c>
      <c r="F83" s="67">
        <v>1866</v>
      </c>
      <c r="G83" s="68">
        <f t="shared" si="13"/>
        <v>446.01693935544648</v>
      </c>
      <c r="H83" s="64">
        <v>3.6999999999999999E-4</v>
      </c>
      <c r="I83" s="64">
        <v>2.7299999999999998E-3</v>
      </c>
      <c r="J83" s="64">
        <v>1.57E-3</v>
      </c>
      <c r="K83" s="64">
        <v>2E-3</v>
      </c>
      <c r="L83" s="64">
        <v>9.3100000000000006E-3</v>
      </c>
      <c r="M83" s="76">
        <v>1</v>
      </c>
      <c r="N83" s="69">
        <f t="shared" si="14"/>
        <v>3.6999999999999999E-4</v>
      </c>
      <c r="O83" s="69">
        <f t="shared" si="15"/>
        <v>2.7299999999999998E-3</v>
      </c>
      <c r="P83" s="69">
        <f t="shared" si="16"/>
        <v>1.57E-3</v>
      </c>
      <c r="Q83" s="69">
        <f t="shared" si="17"/>
        <v>2E-3</v>
      </c>
      <c r="R83" s="69">
        <f t="shared" si="18"/>
        <v>9.3100000000000006E-3</v>
      </c>
    </row>
    <row r="84" spans="1:18" ht="16.5" hidden="1" customHeight="1" x14ac:dyDescent="0.2">
      <c r="A84" s="64">
        <v>138</v>
      </c>
      <c r="B84" s="64" t="s">
        <v>25</v>
      </c>
      <c r="C84" s="64">
        <v>2</v>
      </c>
      <c r="D84" s="64" t="s">
        <v>21</v>
      </c>
      <c r="E84" s="64" t="s">
        <v>23</v>
      </c>
      <c r="F84" s="67">
        <v>1866</v>
      </c>
      <c r="G84" s="68">
        <f t="shared" si="13"/>
        <v>446.01693935544648</v>
      </c>
      <c r="H84" s="64">
        <v>3.6999999999999999E-4</v>
      </c>
      <c r="I84" s="64">
        <v>2.7599999999999999E-3</v>
      </c>
      <c r="J84" s="64">
        <v>1.5499999999999999E-3</v>
      </c>
      <c r="K84" s="64">
        <v>3.48E-3</v>
      </c>
      <c r="L84" s="64">
        <v>9.8399999999999998E-3</v>
      </c>
      <c r="M84" s="76">
        <v>1</v>
      </c>
      <c r="N84" s="69">
        <f t="shared" si="14"/>
        <v>3.6999999999999999E-4</v>
      </c>
      <c r="O84" s="69">
        <f t="shared" si="15"/>
        <v>2.7599999999999999E-3</v>
      </c>
      <c r="P84" s="69">
        <f t="shared" si="16"/>
        <v>1.5499999999999999E-3</v>
      </c>
      <c r="Q84" s="69">
        <f t="shared" si="17"/>
        <v>3.48E-3</v>
      </c>
      <c r="R84" s="69">
        <f t="shared" si="18"/>
        <v>9.8399999999999998E-3</v>
      </c>
    </row>
    <row r="85" spans="1:18" ht="16.5" hidden="1" customHeight="1" x14ac:dyDescent="0.2">
      <c r="A85" s="64">
        <v>138</v>
      </c>
      <c r="B85" s="64" t="s">
        <v>25</v>
      </c>
      <c r="C85" s="64">
        <v>2</v>
      </c>
      <c r="D85" s="64" t="s">
        <v>21</v>
      </c>
      <c r="E85" s="66" t="s">
        <v>27</v>
      </c>
      <c r="F85" s="67">
        <v>1866</v>
      </c>
      <c r="G85" s="68">
        <f t="shared" si="13"/>
        <v>446.01693935544648</v>
      </c>
      <c r="H85" s="64">
        <v>3.6999999999999999E-4</v>
      </c>
      <c r="I85" s="64">
        <v>2.7399999999999998E-3</v>
      </c>
      <c r="J85" s="64">
        <v>1.58E-3</v>
      </c>
      <c r="K85" s="64">
        <v>3.15E-3</v>
      </c>
      <c r="L85" s="64">
        <v>1.023E-2</v>
      </c>
      <c r="M85" s="76">
        <v>1</v>
      </c>
      <c r="N85" s="69">
        <f t="shared" si="14"/>
        <v>3.6999999999999999E-4</v>
      </c>
      <c r="O85" s="69">
        <f t="shared" si="15"/>
        <v>2.7399999999999998E-3</v>
      </c>
      <c r="P85" s="69">
        <f t="shared" si="16"/>
        <v>1.58E-3</v>
      </c>
      <c r="Q85" s="69">
        <f t="shared" si="17"/>
        <v>3.15E-3</v>
      </c>
      <c r="R85" s="69">
        <f t="shared" si="18"/>
        <v>1.023E-2</v>
      </c>
    </row>
    <row r="86" spans="1:18" ht="16.5" hidden="1" customHeight="1" x14ac:dyDescent="0.2">
      <c r="A86" s="64">
        <v>138</v>
      </c>
      <c r="B86" s="64" t="s">
        <v>25</v>
      </c>
      <c r="C86" s="64">
        <v>2</v>
      </c>
      <c r="D86" s="64" t="s">
        <v>21</v>
      </c>
      <c r="E86" s="70" t="s">
        <v>20</v>
      </c>
      <c r="F86" s="67">
        <v>1866</v>
      </c>
      <c r="G86" s="68">
        <f t="shared" si="13"/>
        <v>446.01693935544648</v>
      </c>
      <c r="H86" s="64">
        <v>3.6999999999999999E-4</v>
      </c>
      <c r="I86" s="64">
        <v>2.8400000000000001E-3</v>
      </c>
      <c r="J86" s="64">
        <v>1.49E-3</v>
      </c>
      <c r="K86" s="64">
        <v>2.8E-3</v>
      </c>
      <c r="L86" s="64">
        <v>1.119E-2</v>
      </c>
      <c r="M86" s="76">
        <v>1</v>
      </c>
      <c r="N86" s="69">
        <f t="shared" si="14"/>
        <v>3.6999999999999999E-4</v>
      </c>
      <c r="O86" s="69">
        <f t="shared" si="15"/>
        <v>2.8400000000000001E-3</v>
      </c>
      <c r="P86" s="69">
        <f t="shared" si="16"/>
        <v>1.49E-3</v>
      </c>
      <c r="Q86" s="69">
        <f t="shared" si="17"/>
        <v>2.8E-3</v>
      </c>
      <c r="R86" s="69">
        <f t="shared" si="18"/>
        <v>1.119E-2</v>
      </c>
    </row>
    <row r="87" spans="1:18" ht="16.5" hidden="1" customHeight="1" x14ac:dyDescent="0.2">
      <c r="A87" s="64">
        <v>138</v>
      </c>
      <c r="B87" s="64" t="s">
        <v>25</v>
      </c>
      <c r="C87" s="64">
        <v>2</v>
      </c>
      <c r="D87" s="64" t="s">
        <v>21</v>
      </c>
      <c r="E87" s="64" t="s">
        <v>24</v>
      </c>
      <c r="F87" s="67">
        <v>1866</v>
      </c>
      <c r="G87" s="68">
        <f t="shared" si="13"/>
        <v>446.01693935544648</v>
      </c>
      <c r="H87" s="64">
        <v>3.6999999999999999E-4</v>
      </c>
      <c r="I87" s="64">
        <v>2.7399999999999998E-3</v>
      </c>
      <c r="J87" s="64">
        <v>1.57E-3</v>
      </c>
      <c r="K87" s="64">
        <v>2.82E-3</v>
      </c>
      <c r="L87" s="64">
        <v>1.137E-2</v>
      </c>
      <c r="M87" s="76">
        <v>1</v>
      </c>
      <c r="N87" s="69">
        <f t="shared" si="14"/>
        <v>3.6999999999999999E-4</v>
      </c>
      <c r="O87" s="69">
        <f t="shared" si="15"/>
        <v>2.7399999999999998E-3</v>
      </c>
      <c r="P87" s="69">
        <f t="shared" si="16"/>
        <v>1.57E-3</v>
      </c>
      <c r="Q87" s="69">
        <f t="shared" si="17"/>
        <v>2.82E-3</v>
      </c>
      <c r="R87" s="69">
        <f t="shared" si="18"/>
        <v>1.137E-2</v>
      </c>
    </row>
    <row r="88" spans="1:18" ht="16.5" hidden="1" customHeight="1" x14ac:dyDescent="0.2">
      <c r="A88" s="64">
        <v>138</v>
      </c>
      <c r="B88" s="64" t="s">
        <v>25</v>
      </c>
      <c r="C88" s="64">
        <v>2</v>
      </c>
      <c r="D88" s="65" t="s">
        <v>19</v>
      </c>
      <c r="E88" s="66" t="s">
        <v>23</v>
      </c>
      <c r="F88" s="67">
        <v>1866</v>
      </c>
      <c r="G88" s="68">
        <f t="shared" si="13"/>
        <v>446.01693935544648</v>
      </c>
      <c r="H88" s="64">
        <v>3.6999999999999999E-4</v>
      </c>
      <c r="I88" s="64">
        <v>2.7599999999999999E-3</v>
      </c>
      <c r="J88" s="64">
        <v>1.56E-3</v>
      </c>
      <c r="K88" s="64">
        <v>2.8300000000000001E-3</v>
      </c>
      <c r="L88" s="64">
        <v>1.1599999999999999E-2</v>
      </c>
      <c r="M88" s="76">
        <v>1</v>
      </c>
      <c r="N88" s="69">
        <f t="shared" si="14"/>
        <v>3.6999999999999999E-4</v>
      </c>
      <c r="O88" s="69">
        <f t="shared" si="15"/>
        <v>2.7599999999999999E-3</v>
      </c>
      <c r="P88" s="69">
        <f t="shared" si="16"/>
        <v>1.56E-3</v>
      </c>
      <c r="Q88" s="69">
        <f t="shared" si="17"/>
        <v>2.8300000000000001E-3</v>
      </c>
      <c r="R88" s="69">
        <f t="shared" si="18"/>
        <v>1.1599999999999999E-2</v>
      </c>
    </row>
    <row r="89" spans="1:18" ht="16.5" hidden="1" customHeight="1" x14ac:dyDescent="0.2">
      <c r="A89" s="64">
        <v>138</v>
      </c>
      <c r="B89" s="64" t="s">
        <v>25</v>
      </c>
      <c r="C89" s="64">
        <v>2</v>
      </c>
      <c r="D89" s="65" t="s">
        <v>19</v>
      </c>
      <c r="E89" s="66" t="s">
        <v>27</v>
      </c>
      <c r="F89" s="67">
        <v>1866</v>
      </c>
      <c r="G89" s="68">
        <f t="shared" si="13"/>
        <v>446.01693935544648</v>
      </c>
      <c r="H89" s="64">
        <v>3.6999999999999999E-4</v>
      </c>
      <c r="I89" s="64">
        <v>2.7399999999999998E-3</v>
      </c>
      <c r="J89" s="64">
        <v>1.58E-3</v>
      </c>
      <c r="K89" s="64">
        <v>2.65E-3</v>
      </c>
      <c r="L89" s="64">
        <v>1.176E-2</v>
      </c>
      <c r="M89" s="76">
        <v>1</v>
      </c>
      <c r="N89" s="69">
        <f t="shared" si="14"/>
        <v>3.6999999999999999E-4</v>
      </c>
      <c r="O89" s="69">
        <f t="shared" si="15"/>
        <v>2.7399999999999998E-3</v>
      </c>
      <c r="P89" s="69">
        <f t="shared" si="16"/>
        <v>1.58E-3</v>
      </c>
      <c r="Q89" s="69">
        <f t="shared" si="17"/>
        <v>2.65E-3</v>
      </c>
      <c r="R89" s="69">
        <f t="shared" si="18"/>
        <v>1.176E-2</v>
      </c>
    </row>
    <row r="90" spans="1:18" ht="16.5" hidden="1" customHeight="1" x14ac:dyDescent="0.2">
      <c r="A90" s="64">
        <v>138</v>
      </c>
      <c r="B90" s="64" t="s">
        <v>25</v>
      </c>
      <c r="C90" s="64">
        <v>2</v>
      </c>
      <c r="D90" s="65" t="s">
        <v>19</v>
      </c>
      <c r="E90" s="71" t="s">
        <v>20</v>
      </c>
      <c r="F90" s="67">
        <v>1866</v>
      </c>
      <c r="G90" s="68">
        <f t="shared" si="13"/>
        <v>446.01693935544648</v>
      </c>
      <c r="H90" s="64">
        <v>3.6999999999999999E-4</v>
      </c>
      <c r="I90" s="64">
        <v>2.8400000000000001E-3</v>
      </c>
      <c r="J90" s="64">
        <v>1.49E-3</v>
      </c>
      <c r="K90" s="64">
        <v>2.2899999999999999E-3</v>
      </c>
      <c r="L90" s="64">
        <v>1.2030000000000001E-2</v>
      </c>
      <c r="M90" s="76">
        <v>1</v>
      </c>
      <c r="N90" s="69">
        <f t="shared" si="14"/>
        <v>3.6999999999999999E-4</v>
      </c>
      <c r="O90" s="69">
        <f t="shared" si="15"/>
        <v>2.8400000000000001E-3</v>
      </c>
      <c r="P90" s="69">
        <f t="shared" si="16"/>
        <v>1.49E-3</v>
      </c>
      <c r="Q90" s="69">
        <f t="shared" si="17"/>
        <v>2.2899999999999999E-3</v>
      </c>
      <c r="R90" s="69">
        <f t="shared" si="18"/>
        <v>1.2030000000000001E-2</v>
      </c>
    </row>
    <row r="91" spans="1:18" ht="16.5" hidden="1" customHeight="1" x14ac:dyDescent="0.2">
      <c r="A91" s="64">
        <v>138</v>
      </c>
      <c r="B91" s="64" t="s">
        <v>25</v>
      </c>
      <c r="C91" s="64">
        <v>2</v>
      </c>
      <c r="D91" s="65" t="s">
        <v>19</v>
      </c>
      <c r="E91" s="66" t="s">
        <v>24</v>
      </c>
      <c r="F91" s="67">
        <v>1866</v>
      </c>
      <c r="G91" s="68">
        <f t="shared" si="13"/>
        <v>446.01693935544648</v>
      </c>
      <c r="H91" s="64">
        <v>3.6999999999999999E-4</v>
      </c>
      <c r="I91" s="64">
        <v>2.7399999999999998E-3</v>
      </c>
      <c r="J91" s="64">
        <v>1.57E-3</v>
      </c>
      <c r="K91" s="64">
        <v>2.3E-3</v>
      </c>
      <c r="L91" s="64">
        <v>1.223E-2</v>
      </c>
      <c r="M91" s="76">
        <v>1</v>
      </c>
      <c r="N91" s="69">
        <f t="shared" si="14"/>
        <v>3.6999999999999999E-4</v>
      </c>
      <c r="O91" s="69">
        <f t="shared" si="15"/>
        <v>2.7399999999999998E-3</v>
      </c>
      <c r="P91" s="69">
        <f t="shared" si="16"/>
        <v>1.57E-3</v>
      </c>
      <c r="Q91" s="69">
        <f t="shared" si="17"/>
        <v>2.3E-3</v>
      </c>
      <c r="R91" s="69">
        <f t="shared" si="18"/>
        <v>1.223E-2</v>
      </c>
    </row>
    <row r="92" spans="1:18" ht="16.5" hidden="1" customHeight="1" x14ac:dyDescent="0.2">
      <c r="A92" s="64">
        <v>138</v>
      </c>
      <c r="B92" s="64" t="s">
        <v>28</v>
      </c>
      <c r="C92" s="64">
        <v>2</v>
      </c>
      <c r="D92" s="70" t="s">
        <v>22</v>
      </c>
      <c r="E92" s="64" t="s">
        <v>23</v>
      </c>
      <c r="F92" s="67">
        <v>1866</v>
      </c>
      <c r="G92" s="68">
        <f t="shared" si="13"/>
        <v>446.01693935544648</v>
      </c>
      <c r="H92" s="64">
        <v>3.5E-4</v>
      </c>
      <c r="I92" s="64">
        <v>2.7499999999999998E-3</v>
      </c>
      <c r="J92" s="64">
        <v>1.56E-3</v>
      </c>
      <c r="K92" s="64">
        <v>1.83E-3</v>
      </c>
      <c r="L92" s="64">
        <v>7.1999999999999998E-3</v>
      </c>
      <c r="M92" s="76">
        <v>1</v>
      </c>
      <c r="N92" s="69">
        <f t="shared" si="14"/>
        <v>3.5E-4</v>
      </c>
      <c r="O92" s="69">
        <f t="shared" si="15"/>
        <v>2.7499999999999998E-3</v>
      </c>
      <c r="P92" s="69">
        <f t="shared" si="16"/>
        <v>1.56E-3</v>
      </c>
      <c r="Q92" s="69">
        <f t="shared" si="17"/>
        <v>1.83E-3</v>
      </c>
      <c r="R92" s="69">
        <f t="shared" si="18"/>
        <v>7.1999999999999998E-3</v>
      </c>
    </row>
    <row r="93" spans="1:18" ht="16.5" hidden="1" customHeight="1" x14ac:dyDescent="0.2">
      <c r="A93" s="64">
        <v>138</v>
      </c>
      <c r="B93" s="64" t="s">
        <v>28</v>
      </c>
      <c r="C93" s="64">
        <v>2</v>
      </c>
      <c r="D93" s="70" t="s">
        <v>22</v>
      </c>
      <c r="E93" s="66" t="s">
        <v>27</v>
      </c>
      <c r="F93" s="67">
        <v>1866</v>
      </c>
      <c r="G93" s="68">
        <f t="shared" si="13"/>
        <v>446.01693935544648</v>
      </c>
      <c r="H93" s="64">
        <v>3.5E-4</v>
      </c>
      <c r="I93" s="64">
        <v>2.7299999999999998E-3</v>
      </c>
      <c r="J93" s="64">
        <v>1.58E-3</v>
      </c>
      <c r="K93" s="64">
        <v>1.6800000000000001E-3</v>
      </c>
      <c r="L93" s="64">
        <v>8.1200000000000005E-3</v>
      </c>
      <c r="M93" s="76">
        <v>1</v>
      </c>
      <c r="N93" s="69">
        <f t="shared" si="14"/>
        <v>3.5E-4</v>
      </c>
      <c r="O93" s="69">
        <f t="shared" si="15"/>
        <v>2.7299999999999998E-3</v>
      </c>
      <c r="P93" s="69">
        <f t="shared" si="16"/>
        <v>1.58E-3</v>
      </c>
      <c r="Q93" s="69">
        <f t="shared" si="17"/>
        <v>1.6800000000000001E-3</v>
      </c>
      <c r="R93" s="69">
        <f t="shared" si="18"/>
        <v>8.1200000000000005E-3</v>
      </c>
    </row>
    <row r="94" spans="1:18" ht="16.5" hidden="1" customHeight="1" x14ac:dyDescent="0.2">
      <c r="A94" s="64">
        <v>138</v>
      </c>
      <c r="B94" s="64" t="s">
        <v>28</v>
      </c>
      <c r="C94" s="64">
        <v>2</v>
      </c>
      <c r="D94" s="70" t="s">
        <v>22</v>
      </c>
      <c r="E94" s="70" t="s">
        <v>20</v>
      </c>
      <c r="F94" s="67">
        <v>1866</v>
      </c>
      <c r="G94" s="68">
        <f t="shared" si="13"/>
        <v>446.01693935544648</v>
      </c>
      <c r="H94" s="64">
        <v>3.5E-4</v>
      </c>
      <c r="I94" s="64">
        <v>2.8400000000000001E-3</v>
      </c>
      <c r="J94" s="64">
        <v>1.49E-3</v>
      </c>
      <c r="K94" s="64">
        <v>1.97E-3</v>
      </c>
      <c r="L94" s="64">
        <v>9.1800000000000007E-3</v>
      </c>
      <c r="M94" s="76">
        <v>1</v>
      </c>
      <c r="N94" s="69">
        <f t="shared" si="14"/>
        <v>3.5E-4</v>
      </c>
      <c r="O94" s="69">
        <f t="shared" si="15"/>
        <v>2.8400000000000001E-3</v>
      </c>
      <c r="P94" s="69">
        <f t="shared" si="16"/>
        <v>1.49E-3</v>
      </c>
      <c r="Q94" s="69">
        <f t="shared" si="17"/>
        <v>1.97E-3</v>
      </c>
      <c r="R94" s="69">
        <f t="shared" si="18"/>
        <v>9.1800000000000007E-3</v>
      </c>
    </row>
    <row r="95" spans="1:18" ht="16.5" hidden="1" customHeight="1" x14ac:dyDescent="0.2">
      <c r="A95" s="64">
        <v>138</v>
      </c>
      <c r="B95" s="64" t="s">
        <v>28</v>
      </c>
      <c r="C95" s="64">
        <v>2</v>
      </c>
      <c r="D95" s="70" t="s">
        <v>22</v>
      </c>
      <c r="E95" s="64" t="s">
        <v>24</v>
      </c>
      <c r="F95" s="67">
        <v>1866</v>
      </c>
      <c r="G95" s="68">
        <f t="shared" si="13"/>
        <v>446.01693935544648</v>
      </c>
      <c r="H95" s="64">
        <v>3.5E-4</v>
      </c>
      <c r="I95" s="64">
        <v>2.7299999999999998E-3</v>
      </c>
      <c r="J95" s="64">
        <v>1.57E-3</v>
      </c>
      <c r="K95" s="64">
        <v>1.98E-3</v>
      </c>
      <c r="L95" s="64">
        <v>9.3100000000000006E-3</v>
      </c>
      <c r="M95" s="76">
        <v>1</v>
      </c>
      <c r="N95" s="69">
        <f t="shared" si="14"/>
        <v>3.5E-4</v>
      </c>
      <c r="O95" s="69">
        <f t="shared" si="15"/>
        <v>2.7299999999999998E-3</v>
      </c>
      <c r="P95" s="69">
        <f t="shared" si="16"/>
        <v>1.57E-3</v>
      </c>
      <c r="Q95" s="69">
        <f t="shared" si="17"/>
        <v>1.98E-3</v>
      </c>
      <c r="R95" s="69">
        <f t="shared" si="18"/>
        <v>9.3100000000000006E-3</v>
      </c>
    </row>
    <row r="96" spans="1:18" ht="16.5" hidden="1" customHeight="1" x14ac:dyDescent="0.2">
      <c r="A96" s="64">
        <v>138</v>
      </c>
      <c r="B96" s="64" t="s">
        <v>28</v>
      </c>
      <c r="C96" s="64">
        <v>2</v>
      </c>
      <c r="D96" s="64" t="s">
        <v>21</v>
      </c>
      <c r="E96" s="64" t="s">
        <v>23</v>
      </c>
      <c r="F96" s="67">
        <v>1866</v>
      </c>
      <c r="G96" s="68">
        <f t="shared" si="13"/>
        <v>446.01693935544648</v>
      </c>
      <c r="H96" s="64">
        <v>3.5E-4</v>
      </c>
      <c r="I96" s="64">
        <v>2.7599999999999999E-3</v>
      </c>
      <c r="J96" s="64">
        <v>1.5499999999999999E-3</v>
      </c>
      <c r="K96" s="64">
        <v>3.46E-3</v>
      </c>
      <c r="L96" s="64">
        <v>9.8399999999999998E-3</v>
      </c>
      <c r="M96" s="76">
        <v>1</v>
      </c>
      <c r="N96" s="69">
        <f t="shared" si="14"/>
        <v>3.5E-4</v>
      </c>
      <c r="O96" s="69">
        <f t="shared" si="15"/>
        <v>2.7599999999999999E-3</v>
      </c>
      <c r="P96" s="69">
        <f t="shared" si="16"/>
        <v>1.5499999999999999E-3</v>
      </c>
      <c r="Q96" s="69">
        <f t="shared" si="17"/>
        <v>3.46E-3</v>
      </c>
      <c r="R96" s="69">
        <f t="shared" si="18"/>
        <v>9.8399999999999998E-3</v>
      </c>
    </row>
    <row r="97" spans="1:18" ht="16.5" hidden="1" customHeight="1" x14ac:dyDescent="0.2">
      <c r="A97" s="64">
        <v>138</v>
      </c>
      <c r="B97" s="64" t="s">
        <v>28</v>
      </c>
      <c r="C97" s="64">
        <v>2</v>
      </c>
      <c r="D97" s="64" t="s">
        <v>21</v>
      </c>
      <c r="E97" s="66" t="s">
        <v>27</v>
      </c>
      <c r="F97" s="67">
        <v>1866</v>
      </c>
      <c r="G97" s="68">
        <f t="shared" si="13"/>
        <v>446.01693935544648</v>
      </c>
      <c r="H97" s="64">
        <v>3.5E-4</v>
      </c>
      <c r="I97" s="64">
        <v>2.7399999999999998E-3</v>
      </c>
      <c r="J97" s="64">
        <v>1.58E-3</v>
      </c>
      <c r="K97" s="64">
        <v>3.13E-3</v>
      </c>
      <c r="L97" s="64">
        <v>1.023E-2</v>
      </c>
      <c r="M97" s="76">
        <v>1</v>
      </c>
      <c r="N97" s="69">
        <f t="shared" si="14"/>
        <v>3.5E-4</v>
      </c>
      <c r="O97" s="69">
        <f t="shared" si="15"/>
        <v>2.7399999999999998E-3</v>
      </c>
      <c r="P97" s="69">
        <f t="shared" si="16"/>
        <v>1.58E-3</v>
      </c>
      <c r="Q97" s="69">
        <f t="shared" si="17"/>
        <v>3.13E-3</v>
      </c>
      <c r="R97" s="69">
        <f t="shared" si="18"/>
        <v>1.023E-2</v>
      </c>
    </row>
    <row r="98" spans="1:18" ht="16.5" hidden="1" customHeight="1" x14ac:dyDescent="0.2">
      <c r="A98" s="64">
        <v>138</v>
      </c>
      <c r="B98" s="64" t="s">
        <v>28</v>
      </c>
      <c r="C98" s="64">
        <v>2</v>
      </c>
      <c r="D98" s="64" t="s">
        <v>21</v>
      </c>
      <c r="E98" s="70" t="s">
        <v>20</v>
      </c>
      <c r="F98" s="67">
        <v>1866</v>
      </c>
      <c r="G98" s="68">
        <f t="shared" ref="G98:G129" si="19">3*F98*A98/(SQRT(3))/1000</f>
        <v>446.01693935544648</v>
      </c>
      <c r="H98" s="64">
        <v>3.5E-4</v>
      </c>
      <c r="I98" s="64">
        <v>2.8400000000000001E-3</v>
      </c>
      <c r="J98" s="64">
        <v>1.49E-3</v>
      </c>
      <c r="K98" s="64">
        <v>2.7899999999999999E-3</v>
      </c>
      <c r="L98" s="64">
        <v>1.1180000000000001E-2</v>
      </c>
      <c r="M98" s="76">
        <v>1</v>
      </c>
      <c r="N98" s="69">
        <f t="shared" ref="N98:N129" si="20">PRODUCT(H98,M98)</f>
        <v>3.5E-4</v>
      </c>
      <c r="O98" s="69">
        <f t="shared" ref="O98:O129" si="21">PRODUCT(I98,M98)</f>
        <v>2.8400000000000001E-3</v>
      </c>
      <c r="P98" s="69">
        <f t="shared" ref="P98:P129" si="22">PRODUCT(J98,M98)</f>
        <v>1.49E-3</v>
      </c>
      <c r="Q98" s="69">
        <f t="shared" ref="Q98:Q129" si="23">PRODUCT(K98,M98)</f>
        <v>2.7899999999999999E-3</v>
      </c>
      <c r="R98" s="69">
        <f t="shared" ref="R98:R129" si="24">PRODUCT(L98,M98)</f>
        <v>1.1180000000000001E-2</v>
      </c>
    </row>
    <row r="99" spans="1:18" ht="16.5" hidden="1" customHeight="1" x14ac:dyDescent="0.2">
      <c r="A99" s="64">
        <v>138</v>
      </c>
      <c r="B99" s="64" t="s">
        <v>28</v>
      </c>
      <c r="C99" s="64">
        <v>2</v>
      </c>
      <c r="D99" s="64" t="s">
        <v>21</v>
      </c>
      <c r="E99" s="64" t="s">
        <v>24</v>
      </c>
      <c r="F99" s="67">
        <v>1866</v>
      </c>
      <c r="G99" s="68">
        <f t="shared" si="19"/>
        <v>446.01693935544648</v>
      </c>
      <c r="H99" s="64">
        <v>3.5E-4</v>
      </c>
      <c r="I99" s="64">
        <v>2.7399999999999998E-3</v>
      </c>
      <c r="J99" s="64">
        <v>1.57E-3</v>
      </c>
      <c r="K99" s="64">
        <v>2.81E-3</v>
      </c>
      <c r="L99" s="64">
        <v>1.137E-2</v>
      </c>
      <c r="M99" s="76">
        <v>1</v>
      </c>
      <c r="N99" s="69">
        <f t="shared" si="20"/>
        <v>3.5E-4</v>
      </c>
      <c r="O99" s="69">
        <f t="shared" si="21"/>
        <v>2.7399999999999998E-3</v>
      </c>
      <c r="P99" s="69">
        <f t="shared" si="22"/>
        <v>1.57E-3</v>
      </c>
      <c r="Q99" s="69">
        <f t="shared" si="23"/>
        <v>2.81E-3</v>
      </c>
      <c r="R99" s="69">
        <f t="shared" si="24"/>
        <v>1.137E-2</v>
      </c>
    </row>
    <row r="100" spans="1:18" ht="16.5" hidden="1" customHeight="1" x14ac:dyDescent="0.2">
      <c r="A100" s="64">
        <v>138</v>
      </c>
      <c r="B100" s="64" t="s">
        <v>28</v>
      </c>
      <c r="C100" s="64">
        <v>2</v>
      </c>
      <c r="D100" s="65" t="s">
        <v>19</v>
      </c>
      <c r="E100" s="66" t="s">
        <v>23</v>
      </c>
      <c r="F100" s="67">
        <v>1866</v>
      </c>
      <c r="G100" s="68">
        <f t="shared" si="19"/>
        <v>446.01693935544648</v>
      </c>
      <c r="H100" s="64">
        <v>3.5E-4</v>
      </c>
      <c r="I100" s="64">
        <v>2.7599999999999999E-3</v>
      </c>
      <c r="J100" s="64">
        <v>1.56E-3</v>
      </c>
      <c r="K100" s="64">
        <v>2.81E-3</v>
      </c>
      <c r="L100" s="64">
        <v>1.159E-2</v>
      </c>
      <c r="M100" s="76">
        <v>1</v>
      </c>
      <c r="N100" s="69">
        <f t="shared" si="20"/>
        <v>3.5E-4</v>
      </c>
      <c r="O100" s="69">
        <f t="shared" si="21"/>
        <v>2.7599999999999999E-3</v>
      </c>
      <c r="P100" s="69">
        <f t="shared" si="22"/>
        <v>1.56E-3</v>
      </c>
      <c r="Q100" s="69">
        <f t="shared" si="23"/>
        <v>2.81E-3</v>
      </c>
      <c r="R100" s="69">
        <f t="shared" si="24"/>
        <v>1.159E-2</v>
      </c>
    </row>
    <row r="101" spans="1:18" ht="16.5" hidden="1" customHeight="1" x14ac:dyDescent="0.2">
      <c r="A101" s="64">
        <v>138</v>
      </c>
      <c r="B101" s="64" t="s">
        <v>28</v>
      </c>
      <c r="C101" s="64">
        <v>2</v>
      </c>
      <c r="D101" s="65" t="s">
        <v>19</v>
      </c>
      <c r="E101" s="66" t="s">
        <v>27</v>
      </c>
      <c r="F101" s="67">
        <v>1866</v>
      </c>
      <c r="G101" s="68">
        <f t="shared" si="19"/>
        <v>446.01693935544648</v>
      </c>
      <c r="H101" s="64">
        <v>3.5E-4</v>
      </c>
      <c r="I101" s="64">
        <v>2.7399999999999998E-3</v>
      </c>
      <c r="J101" s="64">
        <v>1.58E-3</v>
      </c>
      <c r="K101" s="64">
        <v>2.63E-3</v>
      </c>
      <c r="L101" s="64">
        <v>1.176E-2</v>
      </c>
      <c r="M101" s="76">
        <v>1</v>
      </c>
      <c r="N101" s="69">
        <f t="shared" si="20"/>
        <v>3.5E-4</v>
      </c>
      <c r="O101" s="69">
        <f t="shared" si="21"/>
        <v>2.7399999999999998E-3</v>
      </c>
      <c r="P101" s="69">
        <f t="shared" si="22"/>
        <v>1.58E-3</v>
      </c>
      <c r="Q101" s="69">
        <f t="shared" si="23"/>
        <v>2.63E-3</v>
      </c>
      <c r="R101" s="69">
        <f t="shared" si="24"/>
        <v>1.176E-2</v>
      </c>
    </row>
    <row r="102" spans="1:18" ht="16.5" hidden="1" customHeight="1" x14ac:dyDescent="0.2">
      <c r="A102" s="64">
        <v>138</v>
      </c>
      <c r="B102" s="64" t="s">
        <v>28</v>
      </c>
      <c r="C102" s="64">
        <v>2</v>
      </c>
      <c r="D102" s="65" t="s">
        <v>19</v>
      </c>
      <c r="E102" s="71" t="s">
        <v>20</v>
      </c>
      <c r="F102" s="67">
        <v>1866</v>
      </c>
      <c r="G102" s="68">
        <f t="shared" si="19"/>
        <v>446.01693935544648</v>
      </c>
      <c r="H102" s="64">
        <v>3.5E-4</v>
      </c>
      <c r="I102" s="64">
        <v>2.8400000000000001E-3</v>
      </c>
      <c r="J102" s="64">
        <v>1.49E-3</v>
      </c>
      <c r="K102" s="64">
        <v>2.2799999999999999E-3</v>
      </c>
      <c r="L102" s="64">
        <v>1.2030000000000001E-2</v>
      </c>
      <c r="M102" s="76">
        <v>1</v>
      </c>
      <c r="N102" s="69">
        <f t="shared" si="20"/>
        <v>3.5E-4</v>
      </c>
      <c r="O102" s="69">
        <f t="shared" si="21"/>
        <v>2.8400000000000001E-3</v>
      </c>
      <c r="P102" s="69">
        <f t="shared" si="22"/>
        <v>1.49E-3</v>
      </c>
      <c r="Q102" s="69">
        <f t="shared" si="23"/>
        <v>2.2799999999999999E-3</v>
      </c>
      <c r="R102" s="69">
        <f t="shared" si="24"/>
        <v>1.2030000000000001E-2</v>
      </c>
    </row>
    <row r="103" spans="1:18" ht="16.5" hidden="1" customHeight="1" x14ac:dyDescent="0.2">
      <c r="A103" s="64">
        <v>138</v>
      </c>
      <c r="B103" s="64" t="s">
        <v>28</v>
      </c>
      <c r="C103" s="64">
        <v>2</v>
      </c>
      <c r="D103" s="65" t="s">
        <v>19</v>
      </c>
      <c r="E103" s="66" t="s">
        <v>24</v>
      </c>
      <c r="F103" s="67">
        <v>1866</v>
      </c>
      <c r="G103" s="68">
        <f t="shared" si="19"/>
        <v>446.01693935544648</v>
      </c>
      <c r="H103" s="64">
        <v>3.5E-4</v>
      </c>
      <c r="I103" s="64">
        <v>2.7399999999999998E-3</v>
      </c>
      <c r="J103" s="64">
        <v>1.57E-3</v>
      </c>
      <c r="K103" s="64">
        <v>2.2799999999999999E-3</v>
      </c>
      <c r="L103" s="64">
        <v>1.223E-2</v>
      </c>
      <c r="M103" s="76">
        <v>1</v>
      </c>
      <c r="N103" s="69">
        <f t="shared" si="20"/>
        <v>3.5E-4</v>
      </c>
      <c r="O103" s="69">
        <f t="shared" si="21"/>
        <v>2.7399999999999998E-3</v>
      </c>
      <c r="P103" s="69">
        <f t="shared" si="22"/>
        <v>1.57E-3</v>
      </c>
      <c r="Q103" s="69">
        <f t="shared" si="23"/>
        <v>2.2799999999999999E-3</v>
      </c>
      <c r="R103" s="69">
        <f t="shared" si="24"/>
        <v>1.223E-2</v>
      </c>
    </row>
    <row r="104" spans="1:18" ht="16.5" hidden="1" customHeight="1" x14ac:dyDescent="0.2">
      <c r="A104" s="64">
        <v>138</v>
      </c>
      <c r="B104" s="64" t="s">
        <v>30</v>
      </c>
      <c r="C104" s="64">
        <v>1</v>
      </c>
      <c r="D104" s="70" t="s">
        <v>22</v>
      </c>
      <c r="E104" s="64" t="s">
        <v>23</v>
      </c>
      <c r="F104" s="67">
        <v>2000</v>
      </c>
      <c r="G104" s="68">
        <f t="shared" si="19"/>
        <v>478.04602288901015</v>
      </c>
      <c r="H104" s="64">
        <v>4.0999999999999999E-4</v>
      </c>
      <c r="I104" s="64">
        <v>3.81E-3</v>
      </c>
      <c r="J104" s="64">
        <v>1.1299999999999999E-3</v>
      </c>
      <c r="K104" s="64">
        <v>1.8699999999999999E-3</v>
      </c>
      <c r="L104" s="64">
        <v>8.3800000000000003E-3</v>
      </c>
      <c r="M104" s="76">
        <v>1</v>
      </c>
      <c r="N104" s="69">
        <f t="shared" si="20"/>
        <v>4.0999999999999999E-4</v>
      </c>
      <c r="O104" s="69">
        <f t="shared" si="21"/>
        <v>3.81E-3</v>
      </c>
      <c r="P104" s="69">
        <f t="shared" si="22"/>
        <v>1.1299999999999999E-3</v>
      </c>
      <c r="Q104" s="69">
        <f t="shared" si="23"/>
        <v>1.8699999999999999E-3</v>
      </c>
      <c r="R104" s="69">
        <f t="shared" si="24"/>
        <v>8.3800000000000003E-3</v>
      </c>
    </row>
    <row r="105" spans="1:18" ht="16.5" hidden="1" customHeight="1" x14ac:dyDescent="0.2">
      <c r="A105" s="64">
        <v>138</v>
      </c>
      <c r="B105" s="64" t="s">
        <v>30</v>
      </c>
      <c r="C105" s="64">
        <v>1</v>
      </c>
      <c r="D105" s="70" t="s">
        <v>22</v>
      </c>
      <c r="E105" s="66" t="s">
        <v>27</v>
      </c>
      <c r="F105" s="67">
        <v>2000</v>
      </c>
      <c r="G105" s="68">
        <f t="shared" si="19"/>
        <v>478.04602288901015</v>
      </c>
      <c r="H105" s="64">
        <v>4.0999999999999999E-4</v>
      </c>
      <c r="I105" s="64">
        <v>3.79E-3</v>
      </c>
      <c r="J105" s="64">
        <v>1.14E-3</v>
      </c>
      <c r="K105" s="64">
        <v>1.73E-3</v>
      </c>
      <c r="L105" s="64">
        <v>9.2700000000000005E-3</v>
      </c>
      <c r="M105" s="76">
        <v>1</v>
      </c>
      <c r="N105" s="69">
        <f t="shared" si="20"/>
        <v>4.0999999999999999E-4</v>
      </c>
      <c r="O105" s="69">
        <f t="shared" si="21"/>
        <v>3.79E-3</v>
      </c>
      <c r="P105" s="69">
        <f t="shared" si="22"/>
        <v>1.14E-3</v>
      </c>
      <c r="Q105" s="69">
        <f t="shared" si="23"/>
        <v>1.73E-3</v>
      </c>
      <c r="R105" s="69">
        <f t="shared" si="24"/>
        <v>9.2700000000000005E-3</v>
      </c>
    </row>
    <row r="106" spans="1:18" ht="16.5" hidden="1" customHeight="1" x14ac:dyDescent="0.2">
      <c r="A106" s="64">
        <v>138</v>
      </c>
      <c r="B106" s="64" t="s">
        <v>30</v>
      </c>
      <c r="C106" s="64">
        <v>1</v>
      </c>
      <c r="D106" s="70" t="s">
        <v>22</v>
      </c>
      <c r="E106" s="70" t="s">
        <v>20</v>
      </c>
      <c r="F106" s="67">
        <v>2000</v>
      </c>
      <c r="G106" s="68">
        <f t="shared" si="19"/>
        <v>478.04602288901015</v>
      </c>
      <c r="H106" s="64">
        <v>4.0999999999999999E-4</v>
      </c>
      <c r="I106" s="64">
        <v>3.8999999999999998E-3</v>
      </c>
      <c r="J106" s="64">
        <v>1.1000000000000001E-3</v>
      </c>
      <c r="K106" s="64">
        <v>2.0100000000000001E-3</v>
      </c>
      <c r="L106" s="64">
        <v>1.03E-2</v>
      </c>
      <c r="M106" s="76">
        <v>6.95</v>
      </c>
      <c r="N106" s="69">
        <f t="shared" si="20"/>
        <v>2.8495E-3</v>
      </c>
      <c r="O106" s="69">
        <f t="shared" si="21"/>
        <v>2.7105000000000001E-2</v>
      </c>
      <c r="P106" s="69">
        <f t="shared" si="22"/>
        <v>7.6450000000000008E-3</v>
      </c>
      <c r="Q106" s="69">
        <f t="shared" si="23"/>
        <v>1.3969500000000001E-2</v>
      </c>
      <c r="R106" s="69">
        <f t="shared" si="24"/>
        <v>7.1584999999999996E-2</v>
      </c>
    </row>
    <row r="107" spans="1:18" ht="16.5" hidden="1" customHeight="1" x14ac:dyDescent="0.2">
      <c r="A107" s="64">
        <v>138</v>
      </c>
      <c r="B107" s="64" t="s">
        <v>30</v>
      </c>
      <c r="C107" s="64">
        <v>1</v>
      </c>
      <c r="D107" s="70" t="s">
        <v>22</v>
      </c>
      <c r="E107" s="64" t="s">
        <v>24</v>
      </c>
      <c r="F107" s="67">
        <v>2000</v>
      </c>
      <c r="G107" s="68">
        <f t="shared" si="19"/>
        <v>478.04602288901015</v>
      </c>
      <c r="H107" s="64">
        <v>4.0999999999999999E-4</v>
      </c>
      <c r="I107" s="64">
        <v>3.79E-3</v>
      </c>
      <c r="J107" s="64">
        <v>1.1299999999999999E-3</v>
      </c>
      <c r="K107" s="64">
        <v>2.0300000000000001E-3</v>
      </c>
      <c r="L107" s="64">
        <v>1.043E-2</v>
      </c>
      <c r="M107" s="76">
        <v>1</v>
      </c>
      <c r="N107" s="69">
        <f t="shared" si="20"/>
        <v>4.0999999999999999E-4</v>
      </c>
      <c r="O107" s="69">
        <f t="shared" si="21"/>
        <v>3.79E-3</v>
      </c>
      <c r="P107" s="69">
        <f t="shared" si="22"/>
        <v>1.1299999999999999E-3</v>
      </c>
      <c r="Q107" s="69">
        <f t="shared" si="23"/>
        <v>2.0300000000000001E-3</v>
      </c>
      <c r="R107" s="69">
        <f t="shared" si="24"/>
        <v>1.043E-2</v>
      </c>
    </row>
    <row r="108" spans="1:18" ht="16.5" hidden="1" customHeight="1" x14ac:dyDescent="0.2">
      <c r="A108" s="64">
        <v>138</v>
      </c>
      <c r="B108" s="64" t="s">
        <v>30</v>
      </c>
      <c r="C108" s="64">
        <v>1</v>
      </c>
      <c r="D108" s="64" t="s">
        <v>21</v>
      </c>
      <c r="E108" s="64" t="s">
        <v>23</v>
      </c>
      <c r="F108" s="67">
        <v>2000</v>
      </c>
      <c r="G108" s="68">
        <f t="shared" si="19"/>
        <v>478.04602288901015</v>
      </c>
      <c r="H108" s="64">
        <v>4.0999999999999999E-4</v>
      </c>
      <c r="I108" s="64">
        <v>3.81E-3</v>
      </c>
      <c r="J108" s="64">
        <v>1.1299999999999999E-3</v>
      </c>
      <c r="K108" s="64">
        <v>3.48E-3</v>
      </c>
      <c r="L108" s="64">
        <v>1.095E-2</v>
      </c>
      <c r="M108" s="76">
        <v>1</v>
      </c>
      <c r="N108" s="69">
        <f t="shared" si="20"/>
        <v>4.0999999999999999E-4</v>
      </c>
      <c r="O108" s="69">
        <f t="shared" si="21"/>
        <v>3.81E-3</v>
      </c>
      <c r="P108" s="69">
        <f t="shared" si="22"/>
        <v>1.1299999999999999E-3</v>
      </c>
      <c r="Q108" s="69">
        <f t="shared" si="23"/>
        <v>3.48E-3</v>
      </c>
      <c r="R108" s="69">
        <f t="shared" si="24"/>
        <v>1.095E-2</v>
      </c>
    </row>
    <row r="109" spans="1:18" ht="16.5" hidden="1" customHeight="1" x14ac:dyDescent="0.2">
      <c r="A109" s="64">
        <v>138</v>
      </c>
      <c r="B109" s="64" t="s">
        <v>30</v>
      </c>
      <c r="C109" s="64">
        <v>1</v>
      </c>
      <c r="D109" s="64" t="s">
        <v>21</v>
      </c>
      <c r="E109" s="66" t="s">
        <v>27</v>
      </c>
      <c r="F109" s="67">
        <v>2000</v>
      </c>
      <c r="G109" s="68">
        <f t="shared" si="19"/>
        <v>478.04602288901015</v>
      </c>
      <c r="H109" s="64">
        <v>4.0999999999999999E-4</v>
      </c>
      <c r="I109" s="64">
        <v>3.8E-3</v>
      </c>
      <c r="J109" s="64">
        <v>1.14E-3</v>
      </c>
      <c r="K109" s="64">
        <v>3.16E-3</v>
      </c>
      <c r="L109" s="64">
        <v>1.133E-2</v>
      </c>
      <c r="M109" s="76">
        <v>1</v>
      </c>
      <c r="N109" s="69">
        <f t="shared" si="20"/>
        <v>4.0999999999999999E-4</v>
      </c>
      <c r="O109" s="69">
        <f t="shared" si="21"/>
        <v>3.8E-3</v>
      </c>
      <c r="P109" s="69">
        <f t="shared" si="22"/>
        <v>1.14E-3</v>
      </c>
      <c r="Q109" s="69">
        <f t="shared" si="23"/>
        <v>3.16E-3</v>
      </c>
      <c r="R109" s="69">
        <f t="shared" si="24"/>
        <v>1.133E-2</v>
      </c>
    </row>
    <row r="110" spans="1:18" ht="16.5" hidden="1" customHeight="1" x14ac:dyDescent="0.2">
      <c r="A110" s="64">
        <v>138</v>
      </c>
      <c r="B110" s="64" t="s">
        <v>30</v>
      </c>
      <c r="C110" s="64">
        <v>1</v>
      </c>
      <c r="D110" s="64" t="s">
        <v>21</v>
      </c>
      <c r="E110" s="70" t="s">
        <v>20</v>
      </c>
      <c r="F110" s="67">
        <v>2000</v>
      </c>
      <c r="G110" s="68">
        <f t="shared" si="19"/>
        <v>478.04602288901015</v>
      </c>
      <c r="H110" s="64">
        <v>4.0999999999999999E-4</v>
      </c>
      <c r="I110" s="64">
        <v>3.8999999999999998E-3</v>
      </c>
      <c r="J110" s="64">
        <v>1.1000000000000001E-3</v>
      </c>
      <c r="K110" s="64">
        <v>2.82E-3</v>
      </c>
      <c r="L110" s="64">
        <v>1.226E-2</v>
      </c>
      <c r="M110" s="76">
        <v>1</v>
      </c>
      <c r="N110" s="69">
        <f t="shared" si="20"/>
        <v>4.0999999999999999E-4</v>
      </c>
      <c r="O110" s="69">
        <f t="shared" si="21"/>
        <v>3.8999999999999998E-3</v>
      </c>
      <c r="P110" s="69">
        <f t="shared" si="22"/>
        <v>1.1000000000000001E-3</v>
      </c>
      <c r="Q110" s="69">
        <f t="shared" si="23"/>
        <v>2.82E-3</v>
      </c>
      <c r="R110" s="69">
        <f t="shared" si="24"/>
        <v>1.226E-2</v>
      </c>
    </row>
    <row r="111" spans="1:18" ht="16.5" hidden="1" customHeight="1" x14ac:dyDescent="0.2">
      <c r="A111" s="64">
        <v>138</v>
      </c>
      <c r="B111" s="64" t="s">
        <v>30</v>
      </c>
      <c r="C111" s="64">
        <v>1</v>
      </c>
      <c r="D111" s="64" t="s">
        <v>21</v>
      </c>
      <c r="E111" s="64" t="s">
        <v>24</v>
      </c>
      <c r="F111" s="67">
        <v>2000</v>
      </c>
      <c r="G111" s="68">
        <f t="shared" si="19"/>
        <v>478.04602288901015</v>
      </c>
      <c r="H111" s="64">
        <v>4.0999999999999999E-4</v>
      </c>
      <c r="I111" s="64">
        <v>3.8E-3</v>
      </c>
      <c r="J111" s="64">
        <v>1.1299999999999999E-3</v>
      </c>
      <c r="K111" s="64">
        <v>2.8400000000000001E-3</v>
      </c>
      <c r="L111" s="64">
        <v>1.2449999999999999E-2</v>
      </c>
      <c r="M111" s="76">
        <v>1</v>
      </c>
      <c r="N111" s="69">
        <f t="shared" si="20"/>
        <v>4.0999999999999999E-4</v>
      </c>
      <c r="O111" s="69">
        <f t="shared" si="21"/>
        <v>3.8E-3</v>
      </c>
      <c r="P111" s="69">
        <f t="shared" si="22"/>
        <v>1.1299999999999999E-3</v>
      </c>
      <c r="Q111" s="69">
        <f t="shared" si="23"/>
        <v>2.8400000000000001E-3</v>
      </c>
      <c r="R111" s="69">
        <f t="shared" si="24"/>
        <v>1.2449999999999999E-2</v>
      </c>
    </row>
    <row r="112" spans="1:18" ht="16.5" hidden="1" customHeight="1" x14ac:dyDescent="0.2">
      <c r="A112" s="64">
        <v>138</v>
      </c>
      <c r="B112" s="64" t="s">
        <v>30</v>
      </c>
      <c r="C112" s="64">
        <v>1</v>
      </c>
      <c r="D112" s="65" t="s">
        <v>19</v>
      </c>
      <c r="E112" s="66" t="s">
        <v>23</v>
      </c>
      <c r="F112" s="67">
        <v>2000</v>
      </c>
      <c r="G112" s="68">
        <f t="shared" si="19"/>
        <v>478.04602288901015</v>
      </c>
      <c r="H112" s="64">
        <v>4.0999999999999999E-4</v>
      </c>
      <c r="I112" s="64">
        <v>3.82E-3</v>
      </c>
      <c r="J112" s="64">
        <v>1.1299999999999999E-3</v>
      </c>
      <c r="K112" s="64">
        <v>2.8400000000000001E-3</v>
      </c>
      <c r="L112" s="64">
        <v>1.2670000000000001E-2</v>
      </c>
      <c r="M112" s="76">
        <v>1</v>
      </c>
      <c r="N112" s="69">
        <f t="shared" si="20"/>
        <v>4.0999999999999999E-4</v>
      </c>
      <c r="O112" s="69">
        <f t="shared" si="21"/>
        <v>3.82E-3</v>
      </c>
      <c r="P112" s="69">
        <f t="shared" si="22"/>
        <v>1.1299999999999999E-3</v>
      </c>
      <c r="Q112" s="69">
        <f t="shared" si="23"/>
        <v>2.8400000000000001E-3</v>
      </c>
      <c r="R112" s="69">
        <f t="shared" si="24"/>
        <v>1.2670000000000001E-2</v>
      </c>
    </row>
    <row r="113" spans="1:18" ht="16.5" hidden="1" customHeight="1" x14ac:dyDescent="0.2">
      <c r="A113" s="64">
        <v>138</v>
      </c>
      <c r="B113" s="64" t="s">
        <v>30</v>
      </c>
      <c r="C113" s="64">
        <v>1</v>
      </c>
      <c r="D113" s="65" t="s">
        <v>19</v>
      </c>
      <c r="E113" s="66" t="s">
        <v>27</v>
      </c>
      <c r="F113" s="67">
        <v>2000</v>
      </c>
      <c r="G113" s="68">
        <f t="shared" si="19"/>
        <v>478.04602288901015</v>
      </c>
      <c r="H113" s="64">
        <v>4.0999999999999999E-4</v>
      </c>
      <c r="I113" s="64">
        <v>3.8E-3</v>
      </c>
      <c r="J113" s="64">
        <v>1.14E-3</v>
      </c>
      <c r="K113" s="64">
        <v>2.6800000000000001E-3</v>
      </c>
      <c r="L113" s="64">
        <v>1.2829999999999999E-2</v>
      </c>
      <c r="M113" s="76">
        <v>1</v>
      </c>
      <c r="N113" s="69">
        <f t="shared" si="20"/>
        <v>4.0999999999999999E-4</v>
      </c>
      <c r="O113" s="69">
        <f t="shared" si="21"/>
        <v>3.8E-3</v>
      </c>
      <c r="P113" s="69">
        <f t="shared" si="22"/>
        <v>1.14E-3</v>
      </c>
      <c r="Q113" s="69">
        <f t="shared" si="23"/>
        <v>2.6800000000000001E-3</v>
      </c>
      <c r="R113" s="69">
        <f t="shared" si="24"/>
        <v>1.2829999999999999E-2</v>
      </c>
    </row>
    <row r="114" spans="1:18" ht="16.5" hidden="1" customHeight="1" x14ac:dyDescent="0.2">
      <c r="A114" s="64">
        <v>138</v>
      </c>
      <c r="B114" s="64" t="s">
        <v>30</v>
      </c>
      <c r="C114" s="64">
        <v>1</v>
      </c>
      <c r="D114" s="65" t="s">
        <v>19</v>
      </c>
      <c r="E114" s="71" t="s">
        <v>20</v>
      </c>
      <c r="F114" s="67">
        <v>2000</v>
      </c>
      <c r="G114" s="68">
        <f t="shared" si="19"/>
        <v>478.04602288901015</v>
      </c>
      <c r="H114" s="64">
        <v>4.0999999999999999E-4</v>
      </c>
      <c r="I114" s="64">
        <v>3.8999999999999998E-3</v>
      </c>
      <c r="J114" s="64">
        <v>1.1000000000000001E-3</v>
      </c>
      <c r="K114" s="64">
        <v>2.33E-3</v>
      </c>
      <c r="L114" s="64">
        <v>1.3100000000000001E-2</v>
      </c>
      <c r="M114" s="76">
        <v>1</v>
      </c>
      <c r="N114" s="69">
        <f t="shared" si="20"/>
        <v>4.0999999999999999E-4</v>
      </c>
      <c r="O114" s="69">
        <f t="shared" si="21"/>
        <v>3.8999999999999998E-3</v>
      </c>
      <c r="P114" s="69">
        <f t="shared" si="22"/>
        <v>1.1000000000000001E-3</v>
      </c>
      <c r="Q114" s="69">
        <f t="shared" si="23"/>
        <v>2.33E-3</v>
      </c>
      <c r="R114" s="69">
        <f t="shared" si="24"/>
        <v>1.3100000000000001E-2</v>
      </c>
    </row>
    <row r="115" spans="1:18" ht="16.5" hidden="1" customHeight="1" x14ac:dyDescent="0.2">
      <c r="A115" s="64">
        <v>138</v>
      </c>
      <c r="B115" s="64" t="s">
        <v>30</v>
      </c>
      <c r="C115" s="64">
        <v>1</v>
      </c>
      <c r="D115" s="65" t="s">
        <v>19</v>
      </c>
      <c r="E115" s="66" t="s">
        <v>24</v>
      </c>
      <c r="F115" s="67">
        <v>2000</v>
      </c>
      <c r="G115" s="68">
        <f t="shared" si="19"/>
        <v>478.04602288901015</v>
      </c>
      <c r="H115" s="64">
        <v>4.0999999999999999E-4</v>
      </c>
      <c r="I115" s="64">
        <v>3.8E-3</v>
      </c>
      <c r="J115" s="64">
        <v>1.1299999999999999E-3</v>
      </c>
      <c r="K115" s="64">
        <v>2.33E-3</v>
      </c>
      <c r="L115" s="64">
        <v>1.329E-2</v>
      </c>
      <c r="M115" s="76">
        <v>1</v>
      </c>
      <c r="N115" s="69">
        <f t="shared" si="20"/>
        <v>4.0999999999999999E-4</v>
      </c>
      <c r="O115" s="69">
        <f t="shared" si="21"/>
        <v>3.8E-3</v>
      </c>
      <c r="P115" s="69">
        <f t="shared" si="22"/>
        <v>1.1299999999999999E-3</v>
      </c>
      <c r="Q115" s="69">
        <f t="shared" si="23"/>
        <v>2.33E-3</v>
      </c>
      <c r="R115" s="69">
        <f t="shared" si="24"/>
        <v>1.329E-2</v>
      </c>
    </row>
    <row r="116" spans="1:18" ht="16.5" hidden="1" customHeight="1" x14ac:dyDescent="0.2">
      <c r="A116" s="64">
        <v>345</v>
      </c>
      <c r="B116" s="64" t="s">
        <v>25</v>
      </c>
      <c r="C116" s="64">
        <v>1</v>
      </c>
      <c r="D116" s="64" t="s">
        <v>21</v>
      </c>
      <c r="E116" s="66" t="s">
        <v>27</v>
      </c>
      <c r="F116" s="67">
        <v>933</v>
      </c>
      <c r="G116" s="68">
        <f t="shared" si="19"/>
        <v>557.52117419430806</v>
      </c>
      <c r="H116" s="64">
        <v>1.2E-4</v>
      </c>
      <c r="I116" s="64">
        <v>6.8000000000000005E-4</v>
      </c>
      <c r="J116" s="64">
        <v>6.3E-3</v>
      </c>
      <c r="K116" s="64">
        <v>5.0000000000000001E-4</v>
      </c>
      <c r="L116" s="64">
        <v>1.8E-3</v>
      </c>
      <c r="M116" s="76">
        <v>1</v>
      </c>
      <c r="N116" s="69">
        <f t="shared" si="20"/>
        <v>1.2E-4</v>
      </c>
      <c r="O116" s="69">
        <f t="shared" si="21"/>
        <v>6.8000000000000005E-4</v>
      </c>
      <c r="P116" s="69">
        <f t="shared" si="22"/>
        <v>6.3E-3</v>
      </c>
      <c r="Q116" s="69">
        <f t="shared" si="23"/>
        <v>5.0000000000000001E-4</v>
      </c>
      <c r="R116" s="69">
        <f t="shared" si="24"/>
        <v>1.8E-3</v>
      </c>
    </row>
    <row r="117" spans="1:18" ht="16.5" hidden="1" customHeight="1" x14ac:dyDescent="0.2">
      <c r="A117" s="64">
        <v>345</v>
      </c>
      <c r="B117" s="64" t="s">
        <v>25</v>
      </c>
      <c r="C117" s="64">
        <v>1</v>
      </c>
      <c r="D117" s="70" t="s">
        <v>22</v>
      </c>
      <c r="E117" s="66" t="s">
        <v>27</v>
      </c>
      <c r="F117" s="67">
        <v>933</v>
      </c>
      <c r="G117" s="68">
        <f t="shared" si="19"/>
        <v>557.52117419430806</v>
      </c>
      <c r="H117" s="64">
        <v>1.2E-4</v>
      </c>
      <c r="I117" s="64">
        <v>6.8000000000000005E-4</v>
      </c>
      <c r="J117" s="64">
        <v>6.3099999999999996E-3</v>
      </c>
      <c r="K117" s="64">
        <v>3.1E-4</v>
      </c>
      <c r="L117" s="64">
        <v>1.5299999999999999E-3</v>
      </c>
      <c r="M117" s="76">
        <v>1</v>
      </c>
      <c r="N117" s="69">
        <f t="shared" si="20"/>
        <v>1.2E-4</v>
      </c>
      <c r="O117" s="69">
        <f t="shared" si="21"/>
        <v>6.8000000000000005E-4</v>
      </c>
      <c r="P117" s="69">
        <f t="shared" si="22"/>
        <v>6.3099999999999996E-3</v>
      </c>
      <c r="Q117" s="69">
        <f t="shared" si="23"/>
        <v>3.1E-4</v>
      </c>
      <c r="R117" s="69">
        <f t="shared" si="24"/>
        <v>1.5299999999999999E-3</v>
      </c>
    </row>
    <row r="118" spans="1:18" ht="16.5" hidden="1" customHeight="1" x14ac:dyDescent="0.2">
      <c r="A118" s="64">
        <v>345</v>
      </c>
      <c r="B118" s="64" t="s">
        <v>25</v>
      </c>
      <c r="C118" s="64">
        <v>1</v>
      </c>
      <c r="D118" s="64" t="s">
        <v>21</v>
      </c>
      <c r="E118" s="66" t="s">
        <v>31</v>
      </c>
      <c r="F118" s="67">
        <v>933</v>
      </c>
      <c r="G118" s="68">
        <f t="shared" si="19"/>
        <v>557.52117419430806</v>
      </c>
      <c r="H118" s="64">
        <v>1.2E-4</v>
      </c>
      <c r="I118" s="64">
        <v>6.8000000000000005E-4</v>
      </c>
      <c r="J118" s="64">
        <v>6.2700000000000004E-3</v>
      </c>
      <c r="K118" s="64">
        <v>4.6000000000000001E-4</v>
      </c>
      <c r="L118" s="64">
        <v>1.9499999999999999E-3</v>
      </c>
      <c r="M118" s="76">
        <v>1</v>
      </c>
      <c r="N118" s="69">
        <f t="shared" si="20"/>
        <v>1.2E-4</v>
      </c>
      <c r="O118" s="69">
        <f t="shared" si="21"/>
        <v>6.8000000000000005E-4</v>
      </c>
      <c r="P118" s="69">
        <f t="shared" si="22"/>
        <v>6.2700000000000004E-3</v>
      </c>
      <c r="Q118" s="69">
        <f t="shared" si="23"/>
        <v>4.6000000000000001E-4</v>
      </c>
      <c r="R118" s="69">
        <f t="shared" si="24"/>
        <v>1.9499999999999999E-3</v>
      </c>
    </row>
    <row r="119" spans="1:18" ht="16.5" hidden="1" customHeight="1" x14ac:dyDescent="0.2">
      <c r="A119" s="64">
        <v>345</v>
      </c>
      <c r="B119" s="64" t="s">
        <v>25</v>
      </c>
      <c r="C119" s="64">
        <v>1</v>
      </c>
      <c r="D119" s="70" t="s">
        <v>22</v>
      </c>
      <c r="E119" s="66" t="s">
        <v>31</v>
      </c>
      <c r="F119" s="67">
        <v>933</v>
      </c>
      <c r="G119" s="68">
        <f t="shared" si="19"/>
        <v>557.52117419430806</v>
      </c>
      <c r="H119" s="64">
        <v>1.2E-4</v>
      </c>
      <c r="I119" s="64">
        <v>6.8000000000000005E-4</v>
      </c>
      <c r="J119" s="64">
        <v>6.2700000000000004E-3</v>
      </c>
      <c r="K119" s="64">
        <v>3.5E-4</v>
      </c>
      <c r="L119" s="64">
        <v>1.6999999999999999E-3</v>
      </c>
      <c r="M119" s="76">
        <v>1</v>
      </c>
      <c r="N119" s="69">
        <f t="shared" si="20"/>
        <v>1.2E-4</v>
      </c>
      <c r="O119" s="69">
        <f t="shared" si="21"/>
        <v>6.8000000000000005E-4</v>
      </c>
      <c r="P119" s="69">
        <f t="shared" si="22"/>
        <v>6.2700000000000004E-3</v>
      </c>
      <c r="Q119" s="69">
        <f t="shared" si="23"/>
        <v>3.5E-4</v>
      </c>
      <c r="R119" s="69">
        <f t="shared" si="24"/>
        <v>1.6999999999999999E-3</v>
      </c>
    </row>
    <row r="120" spans="1:18" ht="16.5" customHeight="1" x14ac:dyDescent="0.2">
      <c r="A120" s="64">
        <v>138</v>
      </c>
      <c r="B120" s="64" t="s">
        <v>29</v>
      </c>
      <c r="C120" s="64">
        <v>2</v>
      </c>
      <c r="D120" s="70" t="s">
        <v>22</v>
      </c>
      <c r="E120" s="64" t="s">
        <v>23</v>
      </c>
      <c r="F120" s="67">
        <v>3190</v>
      </c>
      <c r="G120" s="68">
        <f t="shared" si="19"/>
        <v>762.48340650797127</v>
      </c>
      <c r="H120" s="64">
        <v>2.9999999999999997E-4</v>
      </c>
      <c r="I120" s="64">
        <v>2.7499999999999998E-3</v>
      </c>
      <c r="J120" s="64">
        <v>1.56E-3</v>
      </c>
      <c r="K120" s="64">
        <v>1.7799999999999999E-3</v>
      </c>
      <c r="L120" s="64">
        <v>7.1999999999999998E-3</v>
      </c>
      <c r="M120" s="76">
        <v>3.8</v>
      </c>
      <c r="N120" s="69">
        <f t="shared" si="20"/>
        <v>1.14E-3</v>
      </c>
      <c r="O120" s="69">
        <f t="shared" si="21"/>
        <v>1.0449999999999999E-2</v>
      </c>
      <c r="P120" s="69">
        <f t="shared" si="22"/>
        <v>5.9279999999999992E-3</v>
      </c>
      <c r="Q120" s="69">
        <f t="shared" si="23"/>
        <v>6.7639999999999992E-3</v>
      </c>
      <c r="R120" s="69">
        <f t="shared" si="24"/>
        <v>2.7359999999999999E-2</v>
      </c>
    </row>
    <row r="121" spans="1:18" ht="16.5" customHeight="1" x14ac:dyDescent="0.2">
      <c r="A121" s="64">
        <v>138</v>
      </c>
      <c r="B121" s="64" t="s">
        <v>29</v>
      </c>
      <c r="C121" s="64">
        <v>2</v>
      </c>
      <c r="D121" s="70" t="s">
        <v>22</v>
      </c>
      <c r="E121" s="66" t="s">
        <v>27</v>
      </c>
      <c r="F121" s="67">
        <v>3190</v>
      </c>
      <c r="G121" s="68">
        <f t="shared" si="19"/>
        <v>762.48340650797127</v>
      </c>
      <c r="H121" s="64">
        <v>2.9999999999999997E-4</v>
      </c>
      <c r="I121" s="64">
        <v>2.7299999999999998E-3</v>
      </c>
      <c r="J121" s="64">
        <v>1.58E-3</v>
      </c>
      <c r="K121" s="64">
        <v>1.6299999999999999E-3</v>
      </c>
      <c r="L121" s="64">
        <v>8.1200000000000005E-3</v>
      </c>
      <c r="M121" s="76">
        <v>9.5</v>
      </c>
      <c r="N121" s="69">
        <f t="shared" si="20"/>
        <v>2.8499999999999997E-3</v>
      </c>
      <c r="O121" s="69">
        <f t="shared" si="21"/>
        <v>2.5935E-2</v>
      </c>
      <c r="P121" s="69">
        <f t="shared" si="22"/>
        <v>1.5010000000000001E-2</v>
      </c>
      <c r="Q121" s="69">
        <f t="shared" si="23"/>
        <v>1.5484999999999999E-2</v>
      </c>
      <c r="R121" s="69">
        <f t="shared" si="24"/>
        <v>7.714E-2</v>
      </c>
    </row>
    <row r="122" spans="1:18" ht="16.5" customHeight="1" x14ac:dyDescent="0.2">
      <c r="A122" s="64">
        <v>138</v>
      </c>
      <c r="B122" s="64" t="s">
        <v>29</v>
      </c>
      <c r="C122" s="64">
        <v>2</v>
      </c>
      <c r="D122" s="70" t="s">
        <v>22</v>
      </c>
      <c r="E122" s="70" t="s">
        <v>20</v>
      </c>
      <c r="F122" s="67">
        <v>3190</v>
      </c>
      <c r="G122" s="68">
        <f t="shared" si="19"/>
        <v>762.48340650797127</v>
      </c>
      <c r="H122" s="64">
        <v>2.9999999999999997E-4</v>
      </c>
      <c r="I122" s="64">
        <v>2.8400000000000001E-3</v>
      </c>
      <c r="J122" s="64">
        <v>1.49E-3</v>
      </c>
      <c r="K122" s="64">
        <v>1.92E-3</v>
      </c>
      <c r="L122" s="64">
        <v>9.1800000000000007E-3</v>
      </c>
      <c r="M122" s="76">
        <v>9.5</v>
      </c>
      <c r="N122" s="69">
        <f t="shared" si="20"/>
        <v>2.8499999999999997E-3</v>
      </c>
      <c r="O122" s="69">
        <f t="shared" si="21"/>
        <v>2.6980000000000001E-2</v>
      </c>
      <c r="P122" s="69">
        <f t="shared" si="22"/>
        <v>1.4155000000000001E-2</v>
      </c>
      <c r="Q122" s="69">
        <f t="shared" si="23"/>
        <v>1.8239999999999999E-2</v>
      </c>
      <c r="R122" s="69">
        <f t="shared" si="24"/>
        <v>8.721000000000001E-2</v>
      </c>
    </row>
    <row r="123" spans="1:18" ht="16.5" customHeight="1" x14ac:dyDescent="0.2">
      <c r="A123" s="64">
        <v>138</v>
      </c>
      <c r="B123" s="64" t="s">
        <v>29</v>
      </c>
      <c r="C123" s="64">
        <v>2</v>
      </c>
      <c r="D123" s="70" t="s">
        <v>22</v>
      </c>
      <c r="E123" s="64" t="s">
        <v>24</v>
      </c>
      <c r="F123" s="67">
        <v>3190</v>
      </c>
      <c r="G123" s="68">
        <f>3*F123*A123/(SQRT(3))/1000</f>
        <v>762.48340650797127</v>
      </c>
      <c r="H123" s="64">
        <v>2.9999999999999997E-4</v>
      </c>
      <c r="I123" s="64">
        <v>2.7299999999999998E-3</v>
      </c>
      <c r="J123" s="64">
        <v>1.57E-3</v>
      </c>
      <c r="K123" s="64">
        <v>1.9300000000000001E-3</v>
      </c>
      <c r="L123" s="64">
        <v>9.3100000000000006E-3</v>
      </c>
      <c r="M123" s="76">
        <v>3.62</v>
      </c>
      <c r="N123" s="69">
        <f t="shared" si="20"/>
        <v>1.0859999999999999E-3</v>
      </c>
      <c r="O123" s="69">
        <f t="shared" si="21"/>
        <v>9.8826000000000001E-3</v>
      </c>
      <c r="P123" s="69">
        <f t="shared" si="22"/>
        <v>5.6833999999999999E-3</v>
      </c>
      <c r="Q123" s="69">
        <f t="shared" si="23"/>
        <v>6.9866000000000008E-3</v>
      </c>
      <c r="R123" s="69">
        <f t="shared" si="24"/>
        <v>3.3702200000000002E-2</v>
      </c>
    </row>
    <row r="124" spans="1:18" ht="16.5" hidden="1" customHeight="1" x14ac:dyDescent="0.2">
      <c r="A124" s="64">
        <v>138</v>
      </c>
      <c r="B124" s="64" t="s">
        <v>29</v>
      </c>
      <c r="C124" s="64">
        <v>2</v>
      </c>
      <c r="D124" s="64" t="s">
        <v>21</v>
      </c>
      <c r="E124" s="64" t="s">
        <v>23</v>
      </c>
      <c r="F124" s="67">
        <v>3190</v>
      </c>
      <c r="G124" s="68">
        <f t="shared" si="19"/>
        <v>762.48340650797127</v>
      </c>
      <c r="H124" s="64">
        <v>2.9999999999999997E-4</v>
      </c>
      <c r="I124" s="64">
        <v>2.7599999999999999E-3</v>
      </c>
      <c r="J124" s="64">
        <v>1.5499999999999999E-3</v>
      </c>
      <c r="K124" s="64">
        <v>3.4099999999999998E-3</v>
      </c>
      <c r="L124" s="64">
        <v>9.8399999999999998E-3</v>
      </c>
      <c r="M124" s="76">
        <v>1</v>
      </c>
      <c r="N124" s="69">
        <f t="shared" si="20"/>
        <v>2.9999999999999997E-4</v>
      </c>
      <c r="O124" s="69">
        <f t="shared" si="21"/>
        <v>2.7599999999999999E-3</v>
      </c>
      <c r="P124" s="69">
        <f t="shared" si="22"/>
        <v>1.5499999999999999E-3</v>
      </c>
      <c r="Q124" s="69">
        <f t="shared" si="23"/>
        <v>3.4099999999999998E-3</v>
      </c>
      <c r="R124" s="69">
        <f t="shared" si="24"/>
        <v>9.8399999999999998E-3</v>
      </c>
    </row>
    <row r="125" spans="1:18" ht="16.5" hidden="1" customHeight="1" x14ac:dyDescent="0.2">
      <c r="A125" s="64">
        <v>138</v>
      </c>
      <c r="B125" s="64" t="s">
        <v>29</v>
      </c>
      <c r="C125" s="64">
        <v>2</v>
      </c>
      <c r="D125" s="64" t="s">
        <v>21</v>
      </c>
      <c r="E125" s="66" t="s">
        <v>27</v>
      </c>
      <c r="F125" s="67">
        <v>3190</v>
      </c>
      <c r="G125" s="68">
        <f t="shared" si="19"/>
        <v>762.48340650797127</v>
      </c>
      <c r="H125" s="64">
        <v>2.9999999999999997E-4</v>
      </c>
      <c r="I125" s="64">
        <v>2.7399999999999998E-3</v>
      </c>
      <c r="J125" s="64">
        <v>1.58E-3</v>
      </c>
      <c r="K125" s="64">
        <v>3.0799999999999998E-3</v>
      </c>
      <c r="L125" s="64">
        <v>1.023E-2</v>
      </c>
      <c r="M125" s="76">
        <v>1</v>
      </c>
      <c r="N125" s="69">
        <f t="shared" si="20"/>
        <v>2.9999999999999997E-4</v>
      </c>
      <c r="O125" s="69">
        <f t="shared" si="21"/>
        <v>2.7399999999999998E-3</v>
      </c>
      <c r="P125" s="69">
        <f t="shared" si="22"/>
        <v>1.58E-3</v>
      </c>
      <c r="Q125" s="69">
        <f t="shared" si="23"/>
        <v>3.0799999999999998E-3</v>
      </c>
      <c r="R125" s="69">
        <f t="shared" si="24"/>
        <v>1.023E-2</v>
      </c>
    </row>
    <row r="126" spans="1:18" ht="16.5" hidden="1" customHeight="1" x14ac:dyDescent="0.2">
      <c r="A126" s="64">
        <v>138</v>
      </c>
      <c r="B126" s="64" t="s">
        <v>29</v>
      </c>
      <c r="C126" s="64">
        <v>2</v>
      </c>
      <c r="D126" s="64" t="s">
        <v>21</v>
      </c>
      <c r="E126" s="70" t="s">
        <v>20</v>
      </c>
      <c r="F126" s="67">
        <v>3190</v>
      </c>
      <c r="G126" s="68">
        <f t="shared" si="19"/>
        <v>762.48340650797127</v>
      </c>
      <c r="H126" s="64">
        <v>2.9999999999999997E-4</v>
      </c>
      <c r="I126" s="64">
        <v>2.8400000000000001E-3</v>
      </c>
      <c r="J126" s="64">
        <v>1.49E-3</v>
      </c>
      <c r="K126" s="64">
        <v>2.7299999999999998E-3</v>
      </c>
      <c r="L126" s="64">
        <v>1.119E-2</v>
      </c>
      <c r="M126" s="76">
        <v>1</v>
      </c>
      <c r="N126" s="69">
        <f t="shared" si="20"/>
        <v>2.9999999999999997E-4</v>
      </c>
      <c r="O126" s="69">
        <f t="shared" si="21"/>
        <v>2.8400000000000001E-3</v>
      </c>
      <c r="P126" s="69">
        <f t="shared" si="22"/>
        <v>1.49E-3</v>
      </c>
      <c r="Q126" s="69">
        <f t="shared" si="23"/>
        <v>2.7299999999999998E-3</v>
      </c>
      <c r="R126" s="69">
        <f t="shared" si="24"/>
        <v>1.119E-2</v>
      </c>
    </row>
    <row r="127" spans="1:18" ht="16.5" hidden="1" customHeight="1" x14ac:dyDescent="0.2">
      <c r="A127" s="64">
        <v>138</v>
      </c>
      <c r="B127" s="64" t="s">
        <v>29</v>
      </c>
      <c r="C127" s="64">
        <v>2</v>
      </c>
      <c r="D127" s="64" t="s">
        <v>21</v>
      </c>
      <c r="E127" s="64" t="s">
        <v>24</v>
      </c>
      <c r="F127" s="67">
        <v>3190</v>
      </c>
      <c r="G127" s="68">
        <f t="shared" si="19"/>
        <v>762.48340650797127</v>
      </c>
      <c r="H127" s="64">
        <v>2.9999999999999997E-4</v>
      </c>
      <c r="I127" s="64">
        <v>2.7399999999999998E-3</v>
      </c>
      <c r="J127" s="64">
        <v>1.57E-3</v>
      </c>
      <c r="K127" s="64">
        <v>2.7599999999999999E-3</v>
      </c>
      <c r="L127" s="64">
        <v>1.137E-2</v>
      </c>
      <c r="M127" s="76">
        <v>1</v>
      </c>
      <c r="N127" s="69">
        <f t="shared" si="20"/>
        <v>2.9999999999999997E-4</v>
      </c>
      <c r="O127" s="69">
        <f t="shared" si="21"/>
        <v>2.7399999999999998E-3</v>
      </c>
      <c r="P127" s="69">
        <f t="shared" si="22"/>
        <v>1.57E-3</v>
      </c>
      <c r="Q127" s="69">
        <f t="shared" si="23"/>
        <v>2.7599999999999999E-3</v>
      </c>
      <c r="R127" s="69">
        <f t="shared" si="24"/>
        <v>1.137E-2</v>
      </c>
    </row>
    <row r="128" spans="1:18" ht="16.5" hidden="1" customHeight="1" x14ac:dyDescent="0.2">
      <c r="A128" s="64">
        <v>138</v>
      </c>
      <c r="B128" s="64" t="s">
        <v>29</v>
      </c>
      <c r="C128" s="64">
        <v>2</v>
      </c>
      <c r="D128" s="65" t="s">
        <v>19</v>
      </c>
      <c r="E128" s="66" t="s">
        <v>23</v>
      </c>
      <c r="F128" s="67">
        <v>3190</v>
      </c>
      <c r="G128" s="68">
        <f t="shared" si="19"/>
        <v>762.48340650797127</v>
      </c>
      <c r="H128" s="64">
        <v>2.9999999999999997E-4</v>
      </c>
      <c r="I128" s="64">
        <v>2.7599999999999999E-3</v>
      </c>
      <c r="J128" s="64">
        <v>1.56E-3</v>
      </c>
      <c r="K128" s="64">
        <v>2.7599999999999999E-3</v>
      </c>
      <c r="L128" s="64">
        <v>1.1599999999999999E-2</v>
      </c>
      <c r="M128" s="76">
        <v>1</v>
      </c>
      <c r="N128" s="69">
        <f t="shared" si="20"/>
        <v>2.9999999999999997E-4</v>
      </c>
      <c r="O128" s="69">
        <f t="shared" si="21"/>
        <v>2.7599999999999999E-3</v>
      </c>
      <c r="P128" s="69">
        <f t="shared" si="22"/>
        <v>1.56E-3</v>
      </c>
      <c r="Q128" s="69">
        <f t="shared" si="23"/>
        <v>2.7599999999999999E-3</v>
      </c>
      <c r="R128" s="69">
        <f t="shared" si="24"/>
        <v>1.1599999999999999E-2</v>
      </c>
    </row>
    <row r="129" spans="1:18" ht="16.5" hidden="1" customHeight="1" x14ac:dyDescent="0.2">
      <c r="A129" s="64">
        <v>138</v>
      </c>
      <c r="B129" s="64" t="s">
        <v>29</v>
      </c>
      <c r="C129" s="64">
        <v>2</v>
      </c>
      <c r="D129" s="65" t="s">
        <v>19</v>
      </c>
      <c r="E129" s="66" t="s">
        <v>27</v>
      </c>
      <c r="F129" s="67">
        <v>3190</v>
      </c>
      <c r="G129" s="68">
        <f t="shared" si="19"/>
        <v>762.48340650797127</v>
      </c>
      <c r="H129" s="64">
        <v>2.9999999999999997E-4</v>
      </c>
      <c r="I129" s="64">
        <v>2.7399999999999998E-3</v>
      </c>
      <c r="J129" s="64">
        <v>1.58E-3</v>
      </c>
      <c r="K129" s="64">
        <v>2.5799999999999998E-3</v>
      </c>
      <c r="L129" s="64">
        <v>1.176E-2</v>
      </c>
      <c r="M129" s="76">
        <v>1</v>
      </c>
      <c r="N129" s="69">
        <f t="shared" si="20"/>
        <v>2.9999999999999997E-4</v>
      </c>
      <c r="O129" s="69">
        <f t="shared" si="21"/>
        <v>2.7399999999999998E-3</v>
      </c>
      <c r="P129" s="69">
        <f t="shared" si="22"/>
        <v>1.58E-3</v>
      </c>
      <c r="Q129" s="69">
        <f t="shared" si="23"/>
        <v>2.5799999999999998E-3</v>
      </c>
      <c r="R129" s="69">
        <f t="shared" si="24"/>
        <v>1.176E-2</v>
      </c>
    </row>
    <row r="130" spans="1:18" ht="16.5" hidden="1" customHeight="1" x14ac:dyDescent="0.2">
      <c r="A130" s="64">
        <v>138</v>
      </c>
      <c r="B130" s="64" t="s">
        <v>29</v>
      </c>
      <c r="C130" s="64">
        <v>2</v>
      </c>
      <c r="D130" s="65" t="s">
        <v>19</v>
      </c>
      <c r="E130" s="71" t="s">
        <v>20</v>
      </c>
      <c r="F130" s="67">
        <v>3190</v>
      </c>
      <c r="G130" s="68">
        <f t="shared" ref="G130:G161" si="25">3*F130*A130/(SQRT(3))/1000</f>
        <v>762.48340650797127</v>
      </c>
      <c r="H130" s="64">
        <v>2.9999999999999997E-4</v>
      </c>
      <c r="I130" s="64">
        <v>2.8400000000000001E-3</v>
      </c>
      <c r="J130" s="64">
        <v>1.49E-3</v>
      </c>
      <c r="K130" s="64">
        <v>2.2200000000000002E-3</v>
      </c>
      <c r="L130" s="64">
        <v>1.2030000000000001E-2</v>
      </c>
      <c r="M130" s="76">
        <v>1</v>
      </c>
      <c r="N130" s="69">
        <f t="shared" ref="N130:N161" si="26">PRODUCT(H130,M130)</f>
        <v>2.9999999999999997E-4</v>
      </c>
      <c r="O130" s="69">
        <f t="shared" ref="O130:O161" si="27">PRODUCT(I130,M130)</f>
        <v>2.8400000000000001E-3</v>
      </c>
      <c r="P130" s="69">
        <f t="shared" ref="P130:P161" si="28">PRODUCT(J130,M130)</f>
        <v>1.49E-3</v>
      </c>
      <c r="Q130" s="69">
        <f t="shared" ref="Q130:Q161" si="29">PRODUCT(K130,M130)</f>
        <v>2.2200000000000002E-3</v>
      </c>
      <c r="R130" s="69">
        <f t="shared" ref="R130:R161" si="30">PRODUCT(L130,M130)</f>
        <v>1.2030000000000001E-2</v>
      </c>
    </row>
    <row r="131" spans="1:18" ht="16.5" hidden="1" customHeight="1" x14ac:dyDescent="0.2">
      <c r="A131" s="64">
        <v>138</v>
      </c>
      <c r="B131" s="64" t="s">
        <v>29</v>
      </c>
      <c r="C131" s="64">
        <v>2</v>
      </c>
      <c r="D131" s="65" t="s">
        <v>19</v>
      </c>
      <c r="E131" s="66" t="s">
        <v>24</v>
      </c>
      <c r="F131" s="67">
        <v>3190</v>
      </c>
      <c r="G131" s="68">
        <f t="shared" si="25"/>
        <v>762.48340650797127</v>
      </c>
      <c r="H131" s="64">
        <v>2.9999999999999997E-4</v>
      </c>
      <c r="I131" s="64">
        <v>2.7399999999999998E-3</v>
      </c>
      <c r="J131" s="64">
        <v>1.57E-3</v>
      </c>
      <c r="K131" s="64">
        <v>2.2300000000000002E-3</v>
      </c>
      <c r="L131" s="64">
        <v>1.223E-2</v>
      </c>
      <c r="M131" s="76">
        <v>1</v>
      </c>
      <c r="N131" s="69">
        <f t="shared" si="26"/>
        <v>2.9999999999999997E-4</v>
      </c>
      <c r="O131" s="69">
        <f t="shared" si="27"/>
        <v>2.7399999999999998E-3</v>
      </c>
      <c r="P131" s="69">
        <f t="shared" si="28"/>
        <v>1.57E-3</v>
      </c>
      <c r="Q131" s="69">
        <f t="shared" si="29"/>
        <v>2.2300000000000002E-3</v>
      </c>
      <c r="R131" s="69">
        <f t="shared" si="30"/>
        <v>1.223E-2</v>
      </c>
    </row>
    <row r="132" spans="1:18" ht="16.5" hidden="1" customHeight="1" x14ac:dyDescent="0.2">
      <c r="A132" s="64">
        <v>345</v>
      </c>
      <c r="B132" s="64" t="s">
        <v>32</v>
      </c>
      <c r="C132" s="64">
        <v>1</v>
      </c>
      <c r="D132" s="64" t="s">
        <v>21</v>
      </c>
      <c r="E132" s="66" t="s">
        <v>27</v>
      </c>
      <c r="F132" s="67">
        <v>1370.3349424425433</v>
      </c>
      <c r="G132" s="68">
        <f t="shared" si="25"/>
        <v>818.85396157562298</v>
      </c>
      <c r="H132" s="64">
        <v>6.0000000000000002E-5</v>
      </c>
      <c r="I132" s="64">
        <v>6.4999999999999997E-4</v>
      </c>
      <c r="J132" s="64">
        <v>6.62E-3</v>
      </c>
      <c r="K132" s="64">
        <v>4.4000000000000002E-4</v>
      </c>
      <c r="L132" s="64">
        <v>1.7799999999999999E-3</v>
      </c>
      <c r="M132" s="76">
        <v>1</v>
      </c>
      <c r="N132" s="69">
        <f t="shared" si="26"/>
        <v>6.0000000000000002E-5</v>
      </c>
      <c r="O132" s="69">
        <f t="shared" si="27"/>
        <v>6.4999999999999997E-4</v>
      </c>
      <c r="P132" s="69">
        <f t="shared" si="28"/>
        <v>6.62E-3</v>
      </c>
      <c r="Q132" s="69">
        <f t="shared" si="29"/>
        <v>4.4000000000000002E-4</v>
      </c>
      <c r="R132" s="69">
        <f t="shared" si="30"/>
        <v>1.7799999999999999E-3</v>
      </c>
    </row>
    <row r="133" spans="1:18" ht="16.5" hidden="1" customHeight="1" x14ac:dyDescent="0.2">
      <c r="A133" s="64">
        <v>345</v>
      </c>
      <c r="B133" s="64" t="s">
        <v>32</v>
      </c>
      <c r="C133" s="64">
        <v>1</v>
      </c>
      <c r="D133" s="70" t="s">
        <v>22</v>
      </c>
      <c r="E133" s="66" t="s">
        <v>27</v>
      </c>
      <c r="F133" s="67">
        <v>1370.3349424425433</v>
      </c>
      <c r="G133" s="68">
        <f t="shared" si="25"/>
        <v>818.85396157562298</v>
      </c>
      <c r="H133" s="64">
        <v>6.0000000000000002E-5</v>
      </c>
      <c r="I133" s="64">
        <v>6.4999999999999997E-4</v>
      </c>
      <c r="J133" s="64">
        <v>6.62E-3</v>
      </c>
      <c r="K133" s="64">
        <v>2.5999999999999998E-4</v>
      </c>
      <c r="L133" s="64">
        <v>1.5200000000000001E-3</v>
      </c>
      <c r="M133" s="76">
        <v>1</v>
      </c>
      <c r="N133" s="69">
        <f t="shared" si="26"/>
        <v>6.0000000000000002E-5</v>
      </c>
      <c r="O133" s="69">
        <f t="shared" si="27"/>
        <v>6.4999999999999997E-4</v>
      </c>
      <c r="P133" s="69">
        <f t="shared" si="28"/>
        <v>6.62E-3</v>
      </c>
      <c r="Q133" s="69">
        <f t="shared" si="29"/>
        <v>2.5999999999999998E-4</v>
      </c>
      <c r="R133" s="69">
        <f t="shared" si="30"/>
        <v>1.5200000000000001E-3</v>
      </c>
    </row>
    <row r="134" spans="1:18" ht="16.5" hidden="1" customHeight="1" x14ac:dyDescent="0.2">
      <c r="A134" s="64">
        <v>345</v>
      </c>
      <c r="B134" s="64" t="s">
        <v>32</v>
      </c>
      <c r="C134" s="64">
        <v>1</v>
      </c>
      <c r="D134" s="64" t="s">
        <v>21</v>
      </c>
      <c r="E134" s="66" t="s">
        <v>31</v>
      </c>
      <c r="F134" s="67">
        <v>1370.3349424425433</v>
      </c>
      <c r="G134" s="68">
        <f t="shared" si="25"/>
        <v>818.85396157562298</v>
      </c>
      <c r="H134" s="64">
        <v>6.0000000000000002E-5</v>
      </c>
      <c r="I134" s="64">
        <v>6.4999999999999997E-4</v>
      </c>
      <c r="J134" s="64">
        <v>6.5799999999999999E-3</v>
      </c>
      <c r="K134" s="64">
        <v>4.0000000000000002E-4</v>
      </c>
      <c r="L134" s="64">
        <v>1.92E-3</v>
      </c>
      <c r="M134" s="76">
        <v>1</v>
      </c>
      <c r="N134" s="69">
        <f t="shared" si="26"/>
        <v>6.0000000000000002E-5</v>
      </c>
      <c r="O134" s="69">
        <f t="shared" si="27"/>
        <v>6.4999999999999997E-4</v>
      </c>
      <c r="P134" s="69">
        <f t="shared" si="28"/>
        <v>6.5799999999999999E-3</v>
      </c>
      <c r="Q134" s="69">
        <f t="shared" si="29"/>
        <v>4.0000000000000002E-4</v>
      </c>
      <c r="R134" s="69">
        <f t="shared" si="30"/>
        <v>1.92E-3</v>
      </c>
    </row>
    <row r="135" spans="1:18" ht="16.5" hidden="1" customHeight="1" x14ac:dyDescent="0.2">
      <c r="A135" s="64">
        <v>345</v>
      </c>
      <c r="B135" s="64" t="s">
        <v>32</v>
      </c>
      <c r="C135" s="64">
        <v>1</v>
      </c>
      <c r="D135" s="70" t="s">
        <v>22</v>
      </c>
      <c r="E135" s="66" t="s">
        <v>31</v>
      </c>
      <c r="F135" s="67">
        <v>1370.3349424425433</v>
      </c>
      <c r="G135" s="68">
        <f t="shared" si="25"/>
        <v>818.85396157562298</v>
      </c>
      <c r="H135" s="64">
        <v>6.0000000000000002E-5</v>
      </c>
      <c r="I135" s="64">
        <v>6.4999999999999997E-4</v>
      </c>
      <c r="J135" s="64">
        <v>6.5900000000000004E-3</v>
      </c>
      <c r="K135" s="64">
        <v>2.9E-4</v>
      </c>
      <c r="L135" s="64">
        <v>1.6800000000000001E-3</v>
      </c>
      <c r="M135" s="76">
        <v>1</v>
      </c>
      <c r="N135" s="69">
        <f t="shared" si="26"/>
        <v>6.0000000000000002E-5</v>
      </c>
      <c r="O135" s="69">
        <f t="shared" si="27"/>
        <v>6.4999999999999997E-4</v>
      </c>
      <c r="P135" s="69">
        <f t="shared" si="28"/>
        <v>6.5900000000000004E-3</v>
      </c>
      <c r="Q135" s="69">
        <f t="shared" si="29"/>
        <v>2.9E-4</v>
      </c>
      <c r="R135" s="69">
        <f t="shared" si="30"/>
        <v>1.6800000000000001E-3</v>
      </c>
    </row>
    <row r="136" spans="1:18" ht="16.5" hidden="1" customHeight="1" x14ac:dyDescent="0.2">
      <c r="A136" s="64">
        <v>345</v>
      </c>
      <c r="B136" s="64" t="s">
        <v>29</v>
      </c>
      <c r="C136" s="64">
        <v>1</v>
      </c>
      <c r="D136" s="64" t="s">
        <v>21</v>
      </c>
      <c r="E136" s="66" t="s">
        <v>27</v>
      </c>
      <c r="F136" s="67">
        <v>1595</v>
      </c>
      <c r="G136" s="68">
        <f t="shared" si="25"/>
        <v>953.10425813496408</v>
      </c>
      <c r="H136" s="64">
        <v>1E-4</v>
      </c>
      <c r="I136" s="64">
        <v>6.8000000000000005E-4</v>
      </c>
      <c r="J136" s="64">
        <v>6.3E-3</v>
      </c>
      <c r="K136" s="64">
        <v>4.8000000000000001E-4</v>
      </c>
      <c r="L136" s="64">
        <v>1.81E-3</v>
      </c>
      <c r="M136" s="76">
        <v>1</v>
      </c>
      <c r="N136" s="69">
        <f t="shared" si="26"/>
        <v>1E-4</v>
      </c>
      <c r="O136" s="69">
        <f t="shared" si="27"/>
        <v>6.8000000000000005E-4</v>
      </c>
      <c r="P136" s="69">
        <f t="shared" si="28"/>
        <v>6.3E-3</v>
      </c>
      <c r="Q136" s="69">
        <f t="shared" si="29"/>
        <v>4.8000000000000001E-4</v>
      </c>
      <c r="R136" s="69">
        <f t="shared" si="30"/>
        <v>1.81E-3</v>
      </c>
    </row>
    <row r="137" spans="1:18" ht="16.5" customHeight="1" x14ac:dyDescent="0.2">
      <c r="A137" s="64">
        <v>345</v>
      </c>
      <c r="B137" s="64" t="s">
        <v>29</v>
      </c>
      <c r="C137" s="64">
        <v>1</v>
      </c>
      <c r="D137" s="70" t="s">
        <v>22</v>
      </c>
      <c r="E137" s="66" t="s">
        <v>27</v>
      </c>
      <c r="F137" s="67">
        <v>1595</v>
      </c>
      <c r="G137" s="68">
        <f t="shared" si="25"/>
        <v>953.10425813496408</v>
      </c>
      <c r="H137" s="64">
        <v>1E-4</v>
      </c>
      <c r="I137" s="64">
        <v>6.8000000000000005E-4</v>
      </c>
      <c r="J137" s="64">
        <v>6.3099999999999996E-3</v>
      </c>
      <c r="K137" s="64">
        <v>2.9E-4</v>
      </c>
      <c r="L137" s="64">
        <v>1.5299999999999999E-3</v>
      </c>
      <c r="M137" s="76">
        <v>9.5</v>
      </c>
      <c r="N137" s="69">
        <f t="shared" si="26"/>
        <v>9.5E-4</v>
      </c>
      <c r="O137" s="69">
        <f t="shared" si="27"/>
        <v>6.4600000000000005E-3</v>
      </c>
      <c r="P137" s="69">
        <f t="shared" si="28"/>
        <v>5.9944999999999998E-2</v>
      </c>
      <c r="Q137" s="69">
        <f t="shared" si="29"/>
        <v>2.7550000000000001E-3</v>
      </c>
      <c r="R137" s="69">
        <f t="shared" si="30"/>
        <v>1.4534999999999999E-2</v>
      </c>
    </row>
    <row r="138" spans="1:18" ht="16.5" hidden="1" customHeight="1" x14ac:dyDescent="0.2">
      <c r="A138" s="64">
        <v>345</v>
      </c>
      <c r="B138" s="64" t="s">
        <v>29</v>
      </c>
      <c r="C138" s="64">
        <v>1</v>
      </c>
      <c r="D138" s="64" t="s">
        <v>21</v>
      </c>
      <c r="E138" s="66" t="s">
        <v>31</v>
      </c>
      <c r="F138" s="67">
        <v>1595</v>
      </c>
      <c r="G138" s="68">
        <f t="shared" si="25"/>
        <v>953.10425813496408</v>
      </c>
      <c r="H138" s="64">
        <v>1E-4</v>
      </c>
      <c r="I138" s="64">
        <v>6.8000000000000005E-4</v>
      </c>
      <c r="J138" s="64">
        <v>6.2700000000000004E-3</v>
      </c>
      <c r="K138" s="64">
        <v>4.4000000000000002E-4</v>
      </c>
      <c r="L138" s="64">
        <v>1.9499999999999999E-3</v>
      </c>
      <c r="M138" s="76">
        <v>1</v>
      </c>
      <c r="N138" s="69">
        <f t="shared" si="26"/>
        <v>1E-4</v>
      </c>
      <c r="O138" s="69">
        <f t="shared" si="27"/>
        <v>6.8000000000000005E-4</v>
      </c>
      <c r="P138" s="69">
        <f t="shared" si="28"/>
        <v>6.2700000000000004E-3</v>
      </c>
      <c r="Q138" s="69">
        <f t="shared" si="29"/>
        <v>4.4000000000000002E-4</v>
      </c>
      <c r="R138" s="69">
        <f t="shared" si="30"/>
        <v>1.9499999999999999E-3</v>
      </c>
    </row>
    <row r="139" spans="1:18" ht="16.5" customHeight="1" x14ac:dyDescent="0.2">
      <c r="A139" s="64">
        <v>345</v>
      </c>
      <c r="B139" s="64" t="s">
        <v>29</v>
      </c>
      <c r="C139" s="64">
        <v>1</v>
      </c>
      <c r="D139" s="70" t="s">
        <v>22</v>
      </c>
      <c r="E139" s="66" t="s">
        <v>31</v>
      </c>
      <c r="F139" s="67">
        <v>1595</v>
      </c>
      <c r="G139" s="68">
        <f t="shared" si="25"/>
        <v>953.10425813496408</v>
      </c>
      <c r="H139" s="64">
        <v>1E-4</v>
      </c>
      <c r="I139" s="64">
        <v>6.8000000000000005E-4</v>
      </c>
      <c r="J139" s="64">
        <v>6.2700000000000004E-3</v>
      </c>
      <c r="K139" s="64">
        <v>3.3E-4</v>
      </c>
      <c r="L139" s="64">
        <v>1.6999999999999999E-3</v>
      </c>
      <c r="M139" s="76">
        <v>9.5</v>
      </c>
      <c r="N139" s="69">
        <f t="shared" si="26"/>
        <v>9.5E-4</v>
      </c>
      <c r="O139" s="69">
        <f t="shared" si="27"/>
        <v>6.4600000000000005E-3</v>
      </c>
      <c r="P139" s="69">
        <f t="shared" si="28"/>
        <v>5.9565000000000007E-2</v>
      </c>
      <c r="Q139" s="69">
        <f t="shared" si="29"/>
        <v>3.1349999999999998E-3</v>
      </c>
      <c r="R139" s="69">
        <f t="shared" si="30"/>
        <v>1.6149999999999998E-2</v>
      </c>
    </row>
    <row r="140" spans="1:18" ht="16.5" hidden="1" customHeight="1" x14ac:dyDescent="0.2">
      <c r="A140" s="64">
        <v>138</v>
      </c>
      <c r="B140" s="64" t="s">
        <v>30</v>
      </c>
      <c r="C140" s="64">
        <v>2</v>
      </c>
      <c r="D140" s="70" t="s">
        <v>22</v>
      </c>
      <c r="E140" s="64" t="s">
        <v>23</v>
      </c>
      <c r="F140" s="67">
        <v>4000</v>
      </c>
      <c r="G140" s="68">
        <f t="shared" si="25"/>
        <v>956.09204577802029</v>
      </c>
      <c r="H140" s="64">
        <v>2.1000000000000001E-4</v>
      </c>
      <c r="I140" s="64">
        <v>2.6900000000000001E-3</v>
      </c>
      <c r="J140" s="64">
        <v>1.5900000000000001E-3</v>
      </c>
      <c r="K140" s="64">
        <v>1.67E-3</v>
      </c>
      <c r="L140" s="64">
        <v>7.26E-3</v>
      </c>
      <c r="M140" s="76">
        <v>9.5</v>
      </c>
      <c r="N140" s="69">
        <f t="shared" si="26"/>
        <v>1.9950000000000002E-3</v>
      </c>
      <c r="O140" s="69">
        <f t="shared" si="27"/>
        <v>2.5555000000000001E-2</v>
      </c>
      <c r="P140" s="69">
        <f t="shared" si="28"/>
        <v>1.5105E-2</v>
      </c>
      <c r="Q140" s="69">
        <f t="shared" si="29"/>
        <v>1.5865000000000001E-2</v>
      </c>
      <c r="R140" s="69">
        <f t="shared" si="30"/>
        <v>6.8970000000000004E-2</v>
      </c>
    </row>
    <row r="141" spans="1:18" ht="16.5" hidden="1" customHeight="1" x14ac:dyDescent="0.2">
      <c r="A141" s="64">
        <v>138</v>
      </c>
      <c r="B141" s="64" t="s">
        <v>30</v>
      </c>
      <c r="C141" s="64">
        <v>2</v>
      </c>
      <c r="D141" s="70" t="s">
        <v>22</v>
      </c>
      <c r="E141" s="66" t="s">
        <v>27</v>
      </c>
      <c r="F141" s="67">
        <v>4000</v>
      </c>
      <c r="G141" s="68">
        <f t="shared" si="25"/>
        <v>956.09204577802029</v>
      </c>
      <c r="H141" s="64">
        <v>2.1000000000000001E-4</v>
      </c>
      <c r="I141" s="64">
        <v>2.6700000000000001E-3</v>
      </c>
      <c r="J141" s="64">
        <v>1.6199999999999999E-3</v>
      </c>
      <c r="K141" s="64">
        <v>1.5200000000000001E-3</v>
      </c>
      <c r="L141" s="64">
        <v>8.1499999999999993E-3</v>
      </c>
      <c r="M141" s="76">
        <v>9.5</v>
      </c>
      <c r="N141" s="69">
        <f t="shared" si="26"/>
        <v>1.9950000000000002E-3</v>
      </c>
      <c r="O141" s="69">
        <f t="shared" si="27"/>
        <v>2.5365000000000002E-2</v>
      </c>
      <c r="P141" s="69">
        <f t="shared" si="28"/>
        <v>1.5389999999999999E-2</v>
      </c>
      <c r="Q141" s="69">
        <f t="shared" si="29"/>
        <v>1.4440000000000001E-2</v>
      </c>
      <c r="R141" s="69">
        <f t="shared" si="30"/>
        <v>7.7424999999999994E-2</v>
      </c>
    </row>
    <row r="142" spans="1:18" ht="16.5" hidden="1" customHeight="1" x14ac:dyDescent="0.2">
      <c r="A142" s="64">
        <v>138</v>
      </c>
      <c r="B142" s="64" t="s">
        <v>30</v>
      </c>
      <c r="C142" s="64">
        <v>2</v>
      </c>
      <c r="D142" s="70" t="s">
        <v>22</v>
      </c>
      <c r="E142" s="70" t="s">
        <v>20</v>
      </c>
      <c r="F142" s="67">
        <v>4000</v>
      </c>
      <c r="G142" s="68">
        <f t="shared" si="25"/>
        <v>956.09204577802029</v>
      </c>
      <c r="H142" s="64">
        <v>2.0000000000000001E-4</v>
      </c>
      <c r="I142" s="64">
        <v>2.7799999999999999E-3</v>
      </c>
      <c r="J142" s="64">
        <v>1.5200000000000001E-3</v>
      </c>
      <c r="K142" s="64">
        <v>1.81E-3</v>
      </c>
      <c r="L142" s="64">
        <v>9.1800000000000007E-3</v>
      </c>
      <c r="M142" s="76">
        <v>9.5</v>
      </c>
      <c r="N142" s="69">
        <f t="shared" si="26"/>
        <v>1.9E-3</v>
      </c>
      <c r="O142" s="69">
        <f t="shared" si="27"/>
        <v>2.6409999999999999E-2</v>
      </c>
      <c r="P142" s="69">
        <f t="shared" si="28"/>
        <v>1.4440000000000001E-2</v>
      </c>
      <c r="Q142" s="69">
        <f t="shared" si="29"/>
        <v>1.7194999999999998E-2</v>
      </c>
      <c r="R142" s="69">
        <f t="shared" si="30"/>
        <v>8.721000000000001E-2</v>
      </c>
    </row>
    <row r="143" spans="1:18" ht="16.5" hidden="1" customHeight="1" x14ac:dyDescent="0.2">
      <c r="A143" s="64">
        <v>138</v>
      </c>
      <c r="B143" s="64" t="s">
        <v>30</v>
      </c>
      <c r="C143" s="64">
        <v>2</v>
      </c>
      <c r="D143" s="70" t="s">
        <v>22</v>
      </c>
      <c r="E143" s="64" t="s">
        <v>24</v>
      </c>
      <c r="F143" s="67">
        <v>4000</v>
      </c>
      <c r="G143" s="68">
        <f t="shared" si="25"/>
        <v>956.09204577802029</v>
      </c>
      <c r="H143" s="64">
        <v>2.1000000000000001E-4</v>
      </c>
      <c r="I143" s="64">
        <v>2.6700000000000001E-3</v>
      </c>
      <c r="J143" s="64">
        <v>1.6100000000000001E-3</v>
      </c>
      <c r="K143" s="64">
        <v>1.83E-3</v>
      </c>
      <c r="L143" s="64">
        <v>9.3200000000000002E-3</v>
      </c>
      <c r="M143" s="76">
        <v>9.5</v>
      </c>
      <c r="N143" s="69">
        <f t="shared" si="26"/>
        <v>1.9950000000000002E-3</v>
      </c>
      <c r="O143" s="69">
        <f t="shared" si="27"/>
        <v>2.5365000000000002E-2</v>
      </c>
      <c r="P143" s="69">
        <f t="shared" si="28"/>
        <v>1.5295000000000001E-2</v>
      </c>
      <c r="Q143" s="69">
        <f t="shared" si="29"/>
        <v>1.7385000000000001E-2</v>
      </c>
      <c r="R143" s="69">
        <f t="shared" si="30"/>
        <v>8.8540000000000008E-2</v>
      </c>
    </row>
    <row r="144" spans="1:18" ht="16.5" hidden="1" customHeight="1" x14ac:dyDescent="0.2">
      <c r="A144" s="64">
        <v>138</v>
      </c>
      <c r="B144" s="64" t="s">
        <v>30</v>
      </c>
      <c r="C144" s="64">
        <v>2</v>
      </c>
      <c r="D144" s="64" t="s">
        <v>21</v>
      </c>
      <c r="E144" s="64" t="s">
        <v>23</v>
      </c>
      <c r="F144" s="67">
        <v>4000</v>
      </c>
      <c r="G144" s="68">
        <f t="shared" si="25"/>
        <v>956.09204577802029</v>
      </c>
      <c r="H144" s="64">
        <v>2.0000000000000001E-4</v>
      </c>
      <c r="I144" s="64">
        <v>2.7000000000000001E-3</v>
      </c>
      <c r="J144" s="64">
        <v>1.5900000000000001E-3</v>
      </c>
      <c r="K144" s="64">
        <v>3.2799999999999999E-3</v>
      </c>
      <c r="L144" s="64">
        <v>9.8300000000000002E-3</v>
      </c>
      <c r="M144" s="76">
        <v>1</v>
      </c>
      <c r="N144" s="69">
        <f t="shared" si="26"/>
        <v>2.0000000000000001E-4</v>
      </c>
      <c r="O144" s="69">
        <f t="shared" si="27"/>
        <v>2.7000000000000001E-3</v>
      </c>
      <c r="P144" s="69">
        <f t="shared" si="28"/>
        <v>1.5900000000000001E-3</v>
      </c>
      <c r="Q144" s="69">
        <f t="shared" si="29"/>
        <v>3.2799999999999999E-3</v>
      </c>
      <c r="R144" s="69">
        <f t="shared" si="30"/>
        <v>9.8300000000000002E-3</v>
      </c>
    </row>
    <row r="145" spans="1:18" ht="16.5" hidden="1" customHeight="1" x14ac:dyDescent="0.2">
      <c r="A145" s="64">
        <v>138</v>
      </c>
      <c r="B145" s="64" t="s">
        <v>30</v>
      </c>
      <c r="C145" s="64">
        <v>2</v>
      </c>
      <c r="D145" s="64" t="s">
        <v>21</v>
      </c>
      <c r="E145" s="66" t="s">
        <v>27</v>
      </c>
      <c r="F145" s="67">
        <v>4000</v>
      </c>
      <c r="G145" s="68">
        <f t="shared" si="25"/>
        <v>956.09204577802029</v>
      </c>
      <c r="H145" s="64">
        <v>2.1000000000000001E-4</v>
      </c>
      <c r="I145" s="64">
        <v>2.6800000000000001E-3</v>
      </c>
      <c r="J145" s="64">
        <v>1.6199999999999999E-3</v>
      </c>
      <c r="K145" s="64">
        <v>2.96E-3</v>
      </c>
      <c r="L145" s="64">
        <v>1.021E-2</v>
      </c>
      <c r="M145" s="76">
        <v>1</v>
      </c>
      <c r="N145" s="69">
        <f t="shared" si="26"/>
        <v>2.1000000000000001E-4</v>
      </c>
      <c r="O145" s="69">
        <f t="shared" si="27"/>
        <v>2.6800000000000001E-3</v>
      </c>
      <c r="P145" s="69">
        <f t="shared" si="28"/>
        <v>1.6199999999999999E-3</v>
      </c>
      <c r="Q145" s="69">
        <f t="shared" si="29"/>
        <v>2.96E-3</v>
      </c>
      <c r="R145" s="69">
        <f t="shared" si="30"/>
        <v>1.021E-2</v>
      </c>
    </row>
    <row r="146" spans="1:18" ht="16.5" hidden="1" customHeight="1" x14ac:dyDescent="0.2">
      <c r="A146" s="64">
        <v>138</v>
      </c>
      <c r="B146" s="64" t="s">
        <v>30</v>
      </c>
      <c r="C146" s="64">
        <v>2</v>
      </c>
      <c r="D146" s="64" t="s">
        <v>21</v>
      </c>
      <c r="E146" s="70" t="s">
        <v>20</v>
      </c>
      <c r="F146" s="67">
        <v>4000</v>
      </c>
      <c r="G146" s="68">
        <f t="shared" si="25"/>
        <v>956.09204577802029</v>
      </c>
      <c r="H146" s="64">
        <v>2.0000000000000001E-4</v>
      </c>
      <c r="I146" s="64">
        <v>2.7799999999999999E-3</v>
      </c>
      <c r="J146" s="64">
        <v>1.5200000000000001E-3</v>
      </c>
      <c r="K146" s="64">
        <v>2.6199999999999999E-3</v>
      </c>
      <c r="L146" s="64">
        <v>1.1140000000000001E-2</v>
      </c>
      <c r="M146" s="76">
        <v>1</v>
      </c>
      <c r="N146" s="69">
        <f t="shared" si="26"/>
        <v>2.0000000000000001E-4</v>
      </c>
      <c r="O146" s="69">
        <f t="shared" si="27"/>
        <v>2.7799999999999999E-3</v>
      </c>
      <c r="P146" s="69">
        <f t="shared" si="28"/>
        <v>1.5200000000000001E-3</v>
      </c>
      <c r="Q146" s="69">
        <f t="shared" si="29"/>
        <v>2.6199999999999999E-3</v>
      </c>
      <c r="R146" s="69">
        <f t="shared" si="30"/>
        <v>1.1140000000000001E-2</v>
      </c>
    </row>
    <row r="147" spans="1:18" ht="16.5" hidden="1" customHeight="1" x14ac:dyDescent="0.2">
      <c r="A147" s="64">
        <v>138</v>
      </c>
      <c r="B147" s="64" t="s">
        <v>30</v>
      </c>
      <c r="C147" s="64">
        <v>2</v>
      </c>
      <c r="D147" s="64" t="s">
        <v>21</v>
      </c>
      <c r="E147" s="64" t="s">
        <v>24</v>
      </c>
      <c r="F147" s="67">
        <v>4000</v>
      </c>
      <c r="G147" s="68">
        <f t="shared" si="25"/>
        <v>956.09204577802029</v>
      </c>
      <c r="H147" s="64">
        <v>2.1000000000000001E-4</v>
      </c>
      <c r="I147" s="64">
        <v>2.6800000000000001E-3</v>
      </c>
      <c r="J147" s="64">
        <v>1.6100000000000001E-3</v>
      </c>
      <c r="K147" s="64">
        <v>2.64E-3</v>
      </c>
      <c r="L147" s="64">
        <v>1.133E-2</v>
      </c>
      <c r="M147" s="76">
        <v>1</v>
      </c>
      <c r="N147" s="69">
        <f t="shared" si="26"/>
        <v>2.1000000000000001E-4</v>
      </c>
      <c r="O147" s="69">
        <f t="shared" si="27"/>
        <v>2.6800000000000001E-3</v>
      </c>
      <c r="P147" s="69">
        <f t="shared" si="28"/>
        <v>1.6100000000000001E-3</v>
      </c>
      <c r="Q147" s="69">
        <f t="shared" si="29"/>
        <v>2.64E-3</v>
      </c>
      <c r="R147" s="69">
        <f t="shared" si="30"/>
        <v>1.133E-2</v>
      </c>
    </row>
    <row r="148" spans="1:18" ht="16.5" hidden="1" customHeight="1" x14ac:dyDescent="0.2">
      <c r="A148" s="64">
        <v>138</v>
      </c>
      <c r="B148" s="64" t="s">
        <v>30</v>
      </c>
      <c r="C148" s="64">
        <v>2</v>
      </c>
      <c r="D148" s="65" t="s">
        <v>19</v>
      </c>
      <c r="E148" s="66" t="s">
        <v>23</v>
      </c>
      <c r="F148" s="67">
        <v>4000</v>
      </c>
      <c r="G148" s="68">
        <f t="shared" si="25"/>
        <v>956.09204577802029</v>
      </c>
      <c r="H148" s="64">
        <v>2.0000000000000001E-4</v>
      </c>
      <c r="I148" s="64">
        <v>2.7000000000000001E-3</v>
      </c>
      <c r="J148" s="64">
        <v>1.5900000000000001E-3</v>
      </c>
      <c r="K148" s="64">
        <v>2.64E-3</v>
      </c>
      <c r="L148" s="64">
        <v>1.155E-2</v>
      </c>
      <c r="M148" s="76">
        <v>1</v>
      </c>
      <c r="N148" s="69">
        <f t="shared" si="26"/>
        <v>2.0000000000000001E-4</v>
      </c>
      <c r="O148" s="69">
        <f t="shared" si="27"/>
        <v>2.7000000000000001E-3</v>
      </c>
      <c r="P148" s="69">
        <f t="shared" si="28"/>
        <v>1.5900000000000001E-3</v>
      </c>
      <c r="Q148" s="69">
        <f t="shared" si="29"/>
        <v>2.64E-3</v>
      </c>
      <c r="R148" s="69">
        <f t="shared" si="30"/>
        <v>1.155E-2</v>
      </c>
    </row>
    <row r="149" spans="1:18" ht="16.5" hidden="1" customHeight="1" x14ac:dyDescent="0.2">
      <c r="A149" s="64">
        <v>138</v>
      </c>
      <c r="B149" s="64" t="s">
        <v>30</v>
      </c>
      <c r="C149" s="64">
        <v>2</v>
      </c>
      <c r="D149" s="65" t="s">
        <v>19</v>
      </c>
      <c r="E149" s="66" t="s">
        <v>27</v>
      </c>
      <c r="F149" s="67">
        <v>4000</v>
      </c>
      <c r="G149" s="68">
        <f t="shared" si="25"/>
        <v>956.09204577802029</v>
      </c>
      <c r="H149" s="64">
        <v>2.1000000000000001E-4</v>
      </c>
      <c r="I149" s="64">
        <v>2.6800000000000001E-3</v>
      </c>
      <c r="J149" s="64">
        <v>1.6199999999999999E-3</v>
      </c>
      <c r="K149" s="64">
        <v>2.47E-3</v>
      </c>
      <c r="L149" s="64">
        <v>1.171E-2</v>
      </c>
      <c r="M149" s="76">
        <v>1</v>
      </c>
      <c r="N149" s="69">
        <f t="shared" si="26"/>
        <v>2.1000000000000001E-4</v>
      </c>
      <c r="O149" s="69">
        <f t="shared" si="27"/>
        <v>2.6800000000000001E-3</v>
      </c>
      <c r="P149" s="69">
        <f t="shared" si="28"/>
        <v>1.6199999999999999E-3</v>
      </c>
      <c r="Q149" s="69">
        <f t="shared" si="29"/>
        <v>2.47E-3</v>
      </c>
      <c r="R149" s="69">
        <f t="shared" si="30"/>
        <v>1.171E-2</v>
      </c>
    </row>
    <row r="150" spans="1:18" ht="16.5" hidden="1" customHeight="1" x14ac:dyDescent="0.2">
      <c r="A150" s="64">
        <v>138</v>
      </c>
      <c r="B150" s="64" t="s">
        <v>30</v>
      </c>
      <c r="C150" s="64">
        <v>2</v>
      </c>
      <c r="D150" s="65" t="s">
        <v>19</v>
      </c>
      <c r="E150" s="71" t="s">
        <v>20</v>
      </c>
      <c r="F150" s="67">
        <v>4000</v>
      </c>
      <c r="G150" s="68">
        <f t="shared" si="25"/>
        <v>956.09204577802029</v>
      </c>
      <c r="H150" s="64">
        <v>2.0000000000000001E-4</v>
      </c>
      <c r="I150" s="64">
        <v>2.7899999999999999E-3</v>
      </c>
      <c r="J150" s="64">
        <v>1.5200000000000001E-3</v>
      </c>
      <c r="K150" s="64">
        <v>2.1199999999999999E-3</v>
      </c>
      <c r="L150" s="64">
        <v>1.1979999999999999E-2</v>
      </c>
      <c r="M150" s="76">
        <v>1</v>
      </c>
      <c r="N150" s="69">
        <f t="shared" si="26"/>
        <v>2.0000000000000001E-4</v>
      </c>
      <c r="O150" s="69">
        <f t="shared" si="27"/>
        <v>2.7899999999999999E-3</v>
      </c>
      <c r="P150" s="69">
        <f t="shared" si="28"/>
        <v>1.5200000000000001E-3</v>
      </c>
      <c r="Q150" s="69">
        <f t="shared" si="29"/>
        <v>2.1199999999999999E-3</v>
      </c>
      <c r="R150" s="69">
        <f t="shared" si="30"/>
        <v>1.1979999999999999E-2</v>
      </c>
    </row>
    <row r="151" spans="1:18" ht="16.5" hidden="1" customHeight="1" x14ac:dyDescent="0.2">
      <c r="A151" s="64">
        <v>138</v>
      </c>
      <c r="B151" s="64" t="s">
        <v>30</v>
      </c>
      <c r="C151" s="64">
        <v>2</v>
      </c>
      <c r="D151" s="65" t="s">
        <v>19</v>
      </c>
      <c r="E151" s="66" t="s">
        <v>24</v>
      </c>
      <c r="F151" s="67">
        <v>4000</v>
      </c>
      <c r="G151" s="68">
        <f t="shared" si="25"/>
        <v>956.09204577802029</v>
      </c>
      <c r="H151" s="64">
        <v>2.0000000000000001E-4</v>
      </c>
      <c r="I151" s="64">
        <v>2.6800000000000001E-3</v>
      </c>
      <c r="J151" s="64">
        <v>1.6100000000000001E-3</v>
      </c>
      <c r="K151" s="64">
        <v>2.1299999999999999E-3</v>
      </c>
      <c r="L151" s="64">
        <v>1.218E-2</v>
      </c>
      <c r="M151" s="76">
        <v>1</v>
      </c>
      <c r="N151" s="69">
        <f t="shared" si="26"/>
        <v>2.0000000000000001E-4</v>
      </c>
      <c r="O151" s="69">
        <f t="shared" si="27"/>
        <v>2.6800000000000001E-3</v>
      </c>
      <c r="P151" s="69">
        <f t="shared" si="28"/>
        <v>1.6100000000000001E-3</v>
      </c>
      <c r="Q151" s="69">
        <f t="shared" si="29"/>
        <v>2.1299999999999999E-3</v>
      </c>
      <c r="R151" s="69">
        <f t="shared" si="30"/>
        <v>1.218E-2</v>
      </c>
    </row>
    <row r="152" spans="1:18" ht="16.5" hidden="1" customHeight="1" x14ac:dyDescent="0.2">
      <c r="A152" s="64">
        <v>345</v>
      </c>
      <c r="B152" s="64" t="s">
        <v>25</v>
      </c>
      <c r="C152" s="64">
        <v>2</v>
      </c>
      <c r="D152" s="64" t="s">
        <v>21</v>
      </c>
      <c r="E152" s="66" t="s">
        <v>27</v>
      </c>
      <c r="F152" s="67">
        <v>1866</v>
      </c>
      <c r="G152" s="68">
        <f t="shared" si="25"/>
        <v>1115.0423483886161</v>
      </c>
      <c r="H152" s="64">
        <v>6.0000000000000002E-5</v>
      </c>
      <c r="I152" s="64">
        <v>4.8999999999999998E-4</v>
      </c>
      <c r="J152" s="64">
        <v>8.6999999999999994E-3</v>
      </c>
      <c r="K152" s="64">
        <v>4.4999999999999999E-4</v>
      </c>
      <c r="L152" s="64">
        <v>1.6199999999999999E-3</v>
      </c>
      <c r="M152" s="76">
        <v>1</v>
      </c>
      <c r="N152" s="69">
        <f t="shared" si="26"/>
        <v>6.0000000000000002E-5</v>
      </c>
      <c r="O152" s="69">
        <f t="shared" si="27"/>
        <v>4.8999999999999998E-4</v>
      </c>
      <c r="P152" s="69">
        <f t="shared" si="28"/>
        <v>8.6999999999999994E-3</v>
      </c>
      <c r="Q152" s="69">
        <f t="shared" si="29"/>
        <v>4.4999999999999999E-4</v>
      </c>
      <c r="R152" s="69">
        <f t="shared" si="30"/>
        <v>1.6199999999999999E-3</v>
      </c>
    </row>
    <row r="153" spans="1:18" ht="16.5" hidden="1" customHeight="1" x14ac:dyDescent="0.2">
      <c r="A153" s="64">
        <v>345</v>
      </c>
      <c r="B153" s="64" t="s">
        <v>25</v>
      </c>
      <c r="C153" s="64">
        <v>2</v>
      </c>
      <c r="D153" s="70" t="s">
        <v>22</v>
      </c>
      <c r="E153" s="66" t="s">
        <v>27</v>
      </c>
      <c r="F153" s="67">
        <v>1866</v>
      </c>
      <c r="G153" s="68">
        <f t="shared" si="25"/>
        <v>1115.0423483886161</v>
      </c>
      <c r="H153" s="64">
        <v>6.0000000000000002E-5</v>
      </c>
      <c r="I153" s="64">
        <v>4.8999999999999998E-4</v>
      </c>
      <c r="J153" s="64">
        <v>8.7100000000000007E-3</v>
      </c>
      <c r="K153" s="64">
        <v>2.5000000000000001E-4</v>
      </c>
      <c r="L153" s="64">
        <v>1.3500000000000001E-3</v>
      </c>
      <c r="M153" s="76">
        <v>1</v>
      </c>
      <c r="N153" s="69">
        <f t="shared" si="26"/>
        <v>6.0000000000000002E-5</v>
      </c>
      <c r="O153" s="69">
        <f t="shared" si="27"/>
        <v>4.8999999999999998E-4</v>
      </c>
      <c r="P153" s="69">
        <f t="shared" si="28"/>
        <v>8.7100000000000007E-3</v>
      </c>
      <c r="Q153" s="69">
        <f t="shared" si="29"/>
        <v>2.5000000000000001E-4</v>
      </c>
      <c r="R153" s="69">
        <f t="shared" si="30"/>
        <v>1.3500000000000001E-3</v>
      </c>
    </row>
    <row r="154" spans="1:18" ht="16.5" hidden="1" customHeight="1" x14ac:dyDescent="0.2">
      <c r="A154" s="64">
        <v>345</v>
      </c>
      <c r="B154" s="64" t="s">
        <v>25</v>
      </c>
      <c r="C154" s="64">
        <v>2</v>
      </c>
      <c r="D154" s="64" t="s">
        <v>21</v>
      </c>
      <c r="E154" s="66" t="s">
        <v>31</v>
      </c>
      <c r="F154" s="67">
        <v>1866</v>
      </c>
      <c r="G154" s="68">
        <f t="shared" si="25"/>
        <v>1115.0423483886161</v>
      </c>
      <c r="H154" s="64">
        <v>6.0000000000000002E-5</v>
      </c>
      <c r="I154" s="64">
        <v>4.8999999999999998E-4</v>
      </c>
      <c r="J154" s="64">
        <v>8.6300000000000005E-3</v>
      </c>
      <c r="K154" s="64">
        <v>4.0000000000000002E-4</v>
      </c>
      <c r="L154" s="64">
        <v>1.7600000000000001E-3</v>
      </c>
      <c r="M154" s="76">
        <v>1</v>
      </c>
      <c r="N154" s="69">
        <f t="shared" si="26"/>
        <v>6.0000000000000002E-5</v>
      </c>
      <c r="O154" s="69">
        <f t="shared" si="27"/>
        <v>4.8999999999999998E-4</v>
      </c>
      <c r="P154" s="69">
        <f t="shared" si="28"/>
        <v>8.6300000000000005E-3</v>
      </c>
      <c r="Q154" s="69">
        <f t="shared" si="29"/>
        <v>4.0000000000000002E-4</v>
      </c>
      <c r="R154" s="69">
        <f t="shared" si="30"/>
        <v>1.7600000000000001E-3</v>
      </c>
    </row>
    <row r="155" spans="1:18" ht="16.5" hidden="1" customHeight="1" x14ac:dyDescent="0.2">
      <c r="A155" s="64">
        <v>345</v>
      </c>
      <c r="B155" s="64" t="s">
        <v>25</v>
      </c>
      <c r="C155" s="64">
        <v>2</v>
      </c>
      <c r="D155" s="70" t="s">
        <v>22</v>
      </c>
      <c r="E155" s="66" t="s">
        <v>31</v>
      </c>
      <c r="F155" s="67">
        <v>1866</v>
      </c>
      <c r="G155" s="68">
        <f t="shared" si="25"/>
        <v>1115.0423483886161</v>
      </c>
      <c r="H155" s="64">
        <v>6.0000000000000002E-5</v>
      </c>
      <c r="I155" s="64">
        <v>4.8999999999999998E-4</v>
      </c>
      <c r="J155" s="64">
        <v>8.6400000000000001E-3</v>
      </c>
      <c r="K155" s="64">
        <v>2.9E-4</v>
      </c>
      <c r="L155" s="64">
        <v>1.5100000000000001E-3</v>
      </c>
      <c r="M155" s="76">
        <v>1</v>
      </c>
      <c r="N155" s="69">
        <f t="shared" si="26"/>
        <v>6.0000000000000002E-5</v>
      </c>
      <c r="O155" s="69">
        <f t="shared" si="27"/>
        <v>4.8999999999999998E-4</v>
      </c>
      <c r="P155" s="69">
        <f t="shared" si="28"/>
        <v>8.6400000000000001E-3</v>
      </c>
      <c r="Q155" s="69">
        <f t="shared" si="29"/>
        <v>2.9E-4</v>
      </c>
      <c r="R155" s="69">
        <f t="shared" si="30"/>
        <v>1.5100000000000001E-3</v>
      </c>
    </row>
    <row r="156" spans="1:18" ht="16.5" hidden="1" customHeight="1" x14ac:dyDescent="0.2">
      <c r="A156" s="64">
        <v>345</v>
      </c>
      <c r="B156" s="64" t="s">
        <v>30</v>
      </c>
      <c r="C156" s="64">
        <v>1</v>
      </c>
      <c r="D156" s="64" t="s">
        <v>21</v>
      </c>
      <c r="E156" s="66" t="s">
        <v>27</v>
      </c>
      <c r="F156" s="67">
        <v>2000</v>
      </c>
      <c r="G156" s="68">
        <f t="shared" si="25"/>
        <v>1195.1150572225254</v>
      </c>
      <c r="H156" s="64">
        <v>6.9999999999999994E-5</v>
      </c>
      <c r="I156" s="64">
        <v>6.6E-4</v>
      </c>
      <c r="J156" s="64">
        <v>6.4900000000000001E-3</v>
      </c>
      <c r="K156" s="64">
        <v>4.4999999999999999E-4</v>
      </c>
      <c r="L156" s="64">
        <v>1.7899999999999999E-3</v>
      </c>
      <c r="M156" s="76">
        <v>1</v>
      </c>
      <c r="N156" s="69">
        <f t="shared" si="26"/>
        <v>6.9999999999999994E-5</v>
      </c>
      <c r="O156" s="69">
        <f t="shared" si="27"/>
        <v>6.6E-4</v>
      </c>
      <c r="P156" s="69">
        <f t="shared" si="28"/>
        <v>6.4900000000000001E-3</v>
      </c>
      <c r="Q156" s="69">
        <f t="shared" si="29"/>
        <v>4.4999999999999999E-4</v>
      </c>
      <c r="R156" s="69">
        <f t="shared" si="30"/>
        <v>1.7899999999999999E-3</v>
      </c>
    </row>
    <row r="157" spans="1:18" ht="16.5" hidden="1" customHeight="1" x14ac:dyDescent="0.2">
      <c r="A157" s="64">
        <v>345</v>
      </c>
      <c r="B157" s="64" t="s">
        <v>30</v>
      </c>
      <c r="C157" s="64">
        <v>1</v>
      </c>
      <c r="D157" s="70" t="s">
        <v>22</v>
      </c>
      <c r="E157" s="66" t="s">
        <v>27</v>
      </c>
      <c r="F157" s="67">
        <v>2000</v>
      </c>
      <c r="G157" s="68">
        <f t="shared" si="25"/>
        <v>1195.1150572225254</v>
      </c>
      <c r="H157" s="64">
        <v>6.9999999999999994E-5</v>
      </c>
      <c r="I157" s="64">
        <v>6.6E-4</v>
      </c>
      <c r="J157" s="64">
        <v>6.4999999999999997E-3</v>
      </c>
      <c r="K157" s="64">
        <v>2.5999999999999998E-4</v>
      </c>
      <c r="L157" s="64">
        <v>1.5299999999999999E-3</v>
      </c>
      <c r="M157" s="76">
        <v>1</v>
      </c>
      <c r="N157" s="69">
        <f t="shared" si="26"/>
        <v>6.9999999999999994E-5</v>
      </c>
      <c r="O157" s="69">
        <f t="shared" si="27"/>
        <v>6.6E-4</v>
      </c>
      <c r="P157" s="69">
        <f t="shared" si="28"/>
        <v>6.4999999999999997E-3</v>
      </c>
      <c r="Q157" s="69">
        <f t="shared" si="29"/>
        <v>2.5999999999999998E-4</v>
      </c>
      <c r="R157" s="69">
        <f t="shared" si="30"/>
        <v>1.5299999999999999E-3</v>
      </c>
    </row>
    <row r="158" spans="1:18" ht="16.5" hidden="1" customHeight="1" x14ac:dyDescent="0.2">
      <c r="A158" s="64">
        <v>345</v>
      </c>
      <c r="B158" s="64" t="s">
        <v>30</v>
      </c>
      <c r="C158" s="64">
        <v>1</v>
      </c>
      <c r="D158" s="64" t="s">
        <v>21</v>
      </c>
      <c r="E158" s="66" t="s">
        <v>31</v>
      </c>
      <c r="F158" s="67">
        <v>2000</v>
      </c>
      <c r="G158" s="68">
        <f t="shared" si="25"/>
        <v>1195.1150572225254</v>
      </c>
      <c r="H158" s="64">
        <v>6.9999999999999994E-5</v>
      </c>
      <c r="I158" s="64">
        <v>6.6E-4</v>
      </c>
      <c r="J158" s="64">
        <v>6.4599999999999996E-3</v>
      </c>
      <c r="K158" s="64">
        <v>4.0999999999999999E-4</v>
      </c>
      <c r="L158" s="64">
        <v>1.9300000000000001E-3</v>
      </c>
      <c r="M158" s="76">
        <v>1</v>
      </c>
      <c r="N158" s="69">
        <f t="shared" si="26"/>
        <v>6.9999999999999994E-5</v>
      </c>
      <c r="O158" s="69">
        <f t="shared" si="27"/>
        <v>6.6E-4</v>
      </c>
      <c r="P158" s="69">
        <f t="shared" si="28"/>
        <v>6.4599999999999996E-3</v>
      </c>
      <c r="Q158" s="69">
        <f t="shared" si="29"/>
        <v>4.0999999999999999E-4</v>
      </c>
      <c r="R158" s="69">
        <f t="shared" si="30"/>
        <v>1.9300000000000001E-3</v>
      </c>
    </row>
    <row r="159" spans="1:18" ht="16.5" hidden="1" customHeight="1" x14ac:dyDescent="0.2">
      <c r="A159" s="64">
        <v>345</v>
      </c>
      <c r="B159" s="64" t="s">
        <v>30</v>
      </c>
      <c r="C159" s="64">
        <v>1</v>
      </c>
      <c r="D159" s="70" t="s">
        <v>22</v>
      </c>
      <c r="E159" s="66" t="s">
        <v>31</v>
      </c>
      <c r="F159" s="67">
        <v>2000</v>
      </c>
      <c r="G159" s="68">
        <f t="shared" si="25"/>
        <v>1195.1150572225254</v>
      </c>
      <c r="H159" s="64">
        <v>6.9999999999999994E-5</v>
      </c>
      <c r="I159" s="64">
        <v>6.6E-4</v>
      </c>
      <c r="J159" s="64">
        <v>6.4599999999999996E-3</v>
      </c>
      <c r="K159" s="64">
        <v>2.9999999999999997E-4</v>
      </c>
      <c r="L159" s="64">
        <v>1.6900000000000001E-3</v>
      </c>
      <c r="M159" s="76">
        <v>1</v>
      </c>
      <c r="N159" s="69">
        <f t="shared" si="26"/>
        <v>6.9999999999999994E-5</v>
      </c>
      <c r="O159" s="69">
        <f t="shared" si="27"/>
        <v>6.6E-4</v>
      </c>
      <c r="P159" s="69">
        <f t="shared" si="28"/>
        <v>6.4599999999999996E-3</v>
      </c>
      <c r="Q159" s="69">
        <f t="shared" si="29"/>
        <v>2.9999999999999997E-4</v>
      </c>
      <c r="R159" s="69">
        <f t="shared" si="30"/>
        <v>1.6900000000000001E-3</v>
      </c>
    </row>
    <row r="160" spans="1:18" ht="16.5" hidden="1" customHeight="1" x14ac:dyDescent="0.2">
      <c r="A160" s="64">
        <v>345</v>
      </c>
      <c r="B160" s="64" t="s">
        <v>33</v>
      </c>
      <c r="C160" s="64">
        <v>1</v>
      </c>
      <c r="D160" s="64" t="s">
        <v>21</v>
      </c>
      <c r="E160" s="66" t="s">
        <v>27</v>
      </c>
      <c r="F160" s="67">
        <v>2500</v>
      </c>
      <c r="G160" s="68">
        <f t="shared" si="25"/>
        <v>1493.8938215281566</v>
      </c>
      <c r="H160" s="64">
        <v>5.0000000000000002E-5</v>
      </c>
      <c r="I160" s="64">
        <v>6.4999999999999997E-4</v>
      </c>
      <c r="J160" s="64">
        <v>6.6499999999999997E-3</v>
      </c>
      <c r="K160" s="64">
        <v>4.2999999999999999E-4</v>
      </c>
      <c r="L160" s="64">
        <v>1.7799999999999999E-3</v>
      </c>
      <c r="M160" s="76">
        <v>1</v>
      </c>
      <c r="N160" s="69">
        <f t="shared" si="26"/>
        <v>5.0000000000000002E-5</v>
      </c>
      <c r="O160" s="69">
        <f t="shared" si="27"/>
        <v>6.4999999999999997E-4</v>
      </c>
      <c r="P160" s="69">
        <f t="shared" si="28"/>
        <v>6.6499999999999997E-3</v>
      </c>
      <c r="Q160" s="69">
        <f t="shared" si="29"/>
        <v>4.2999999999999999E-4</v>
      </c>
      <c r="R160" s="69">
        <f t="shared" si="30"/>
        <v>1.7799999999999999E-3</v>
      </c>
    </row>
    <row r="161" spans="1:18" ht="16.5" hidden="1" customHeight="1" x14ac:dyDescent="0.2">
      <c r="A161" s="64">
        <v>345</v>
      </c>
      <c r="B161" s="64" t="s">
        <v>33</v>
      </c>
      <c r="C161" s="64">
        <v>1</v>
      </c>
      <c r="D161" s="70" t="s">
        <v>22</v>
      </c>
      <c r="E161" s="66" t="s">
        <v>27</v>
      </c>
      <c r="F161" s="67">
        <v>2500</v>
      </c>
      <c r="G161" s="68">
        <f t="shared" si="25"/>
        <v>1493.8938215281566</v>
      </c>
      <c r="H161" s="64">
        <v>5.0000000000000002E-5</v>
      </c>
      <c r="I161" s="64">
        <v>6.4999999999999997E-4</v>
      </c>
      <c r="J161" s="64">
        <v>6.6499999999999997E-3</v>
      </c>
      <c r="K161" s="64">
        <v>2.4000000000000001E-4</v>
      </c>
      <c r="L161" s="64">
        <v>1.5100000000000001E-3</v>
      </c>
      <c r="M161" s="76">
        <v>1</v>
      </c>
      <c r="N161" s="69">
        <f t="shared" si="26"/>
        <v>5.0000000000000002E-5</v>
      </c>
      <c r="O161" s="69">
        <f t="shared" si="27"/>
        <v>6.4999999999999997E-4</v>
      </c>
      <c r="P161" s="69">
        <f t="shared" si="28"/>
        <v>6.6499999999999997E-3</v>
      </c>
      <c r="Q161" s="69">
        <f t="shared" si="29"/>
        <v>2.4000000000000001E-4</v>
      </c>
      <c r="R161" s="69">
        <f t="shared" si="30"/>
        <v>1.5100000000000001E-3</v>
      </c>
    </row>
    <row r="162" spans="1:18" ht="16.5" hidden="1" customHeight="1" x14ac:dyDescent="0.2">
      <c r="A162" s="64">
        <v>345</v>
      </c>
      <c r="B162" s="64" t="s">
        <v>33</v>
      </c>
      <c r="C162" s="64">
        <v>1</v>
      </c>
      <c r="D162" s="64" t="s">
        <v>21</v>
      </c>
      <c r="E162" s="66" t="s">
        <v>31</v>
      </c>
      <c r="F162" s="67">
        <v>2500</v>
      </c>
      <c r="G162" s="68">
        <f t="shared" ref="G162:G179" si="31">3*F162*A162/(SQRT(3))/1000</f>
        <v>1493.8938215281566</v>
      </c>
      <c r="H162" s="64">
        <v>5.0000000000000002E-5</v>
      </c>
      <c r="I162" s="64">
        <v>6.4999999999999997E-4</v>
      </c>
      <c r="J162" s="64">
        <v>6.6100000000000004E-3</v>
      </c>
      <c r="K162" s="64">
        <v>3.8999999999999999E-4</v>
      </c>
      <c r="L162" s="64">
        <v>1.92E-3</v>
      </c>
      <c r="M162" s="76">
        <v>1</v>
      </c>
      <c r="N162" s="69">
        <f t="shared" ref="N162:N179" si="32">PRODUCT(H162,M162)</f>
        <v>5.0000000000000002E-5</v>
      </c>
      <c r="O162" s="69">
        <f t="shared" ref="O162:O179" si="33">PRODUCT(I162,M162)</f>
        <v>6.4999999999999997E-4</v>
      </c>
      <c r="P162" s="69">
        <f t="shared" ref="P162:P179" si="34">PRODUCT(J162,M162)</f>
        <v>6.6100000000000004E-3</v>
      </c>
      <c r="Q162" s="69">
        <f t="shared" ref="Q162:Q179" si="35">PRODUCT(K162,M162)</f>
        <v>3.8999999999999999E-4</v>
      </c>
      <c r="R162" s="69">
        <f t="shared" ref="R162:R179" si="36">PRODUCT(L162,M162)</f>
        <v>1.92E-3</v>
      </c>
    </row>
    <row r="163" spans="1:18" ht="16.5" hidden="1" customHeight="1" x14ac:dyDescent="0.2">
      <c r="A163" s="64">
        <v>345</v>
      </c>
      <c r="B163" s="64" t="s">
        <v>33</v>
      </c>
      <c r="C163" s="64">
        <v>1</v>
      </c>
      <c r="D163" s="70" t="s">
        <v>22</v>
      </c>
      <c r="E163" s="66" t="s">
        <v>31</v>
      </c>
      <c r="F163" s="67">
        <v>2500</v>
      </c>
      <c r="G163" s="68">
        <f t="shared" si="31"/>
        <v>1493.8938215281566</v>
      </c>
      <c r="H163" s="64">
        <v>5.0000000000000002E-5</v>
      </c>
      <c r="I163" s="64">
        <v>6.4999999999999997E-4</v>
      </c>
      <c r="J163" s="64">
        <v>6.62E-3</v>
      </c>
      <c r="K163" s="64">
        <v>2.7999999999999998E-4</v>
      </c>
      <c r="L163" s="64">
        <v>1.67E-3</v>
      </c>
      <c r="M163" s="76">
        <v>1</v>
      </c>
      <c r="N163" s="69">
        <f t="shared" si="32"/>
        <v>5.0000000000000002E-5</v>
      </c>
      <c r="O163" s="69">
        <f t="shared" si="33"/>
        <v>6.4999999999999997E-4</v>
      </c>
      <c r="P163" s="69">
        <f t="shared" si="34"/>
        <v>6.62E-3</v>
      </c>
      <c r="Q163" s="69">
        <f t="shared" si="35"/>
        <v>2.7999999999999998E-4</v>
      </c>
      <c r="R163" s="69">
        <f t="shared" si="36"/>
        <v>1.67E-3</v>
      </c>
    </row>
    <row r="164" spans="1:18" ht="16.5" hidden="1" customHeight="1" x14ac:dyDescent="0.2">
      <c r="A164" s="64">
        <v>345</v>
      </c>
      <c r="B164" s="64" t="s">
        <v>32</v>
      </c>
      <c r="C164" s="64">
        <v>2</v>
      </c>
      <c r="D164" s="64" t="s">
        <v>21</v>
      </c>
      <c r="E164" s="66" t="s">
        <v>27</v>
      </c>
      <c r="F164" s="67">
        <v>2740.6698848850865</v>
      </c>
      <c r="G164" s="68">
        <f t="shared" si="31"/>
        <v>1637.707923151246</v>
      </c>
      <c r="H164" s="64">
        <v>3.0000000000000001E-5</v>
      </c>
      <c r="I164" s="64">
        <v>4.8000000000000001E-4</v>
      </c>
      <c r="J164" s="64">
        <v>8.9999999999999993E-3</v>
      </c>
      <c r="K164" s="64">
        <v>4.0999999999999999E-4</v>
      </c>
      <c r="L164" s="64">
        <v>1.6100000000000001E-3</v>
      </c>
      <c r="M164" s="76">
        <v>1</v>
      </c>
      <c r="N164" s="69">
        <f t="shared" si="32"/>
        <v>3.0000000000000001E-5</v>
      </c>
      <c r="O164" s="69">
        <f t="shared" si="33"/>
        <v>4.8000000000000001E-4</v>
      </c>
      <c r="P164" s="69">
        <f t="shared" si="34"/>
        <v>8.9999999999999993E-3</v>
      </c>
      <c r="Q164" s="69">
        <f t="shared" si="35"/>
        <v>4.0999999999999999E-4</v>
      </c>
      <c r="R164" s="69">
        <f t="shared" si="36"/>
        <v>1.6100000000000001E-3</v>
      </c>
    </row>
    <row r="165" spans="1:18" ht="16.5" hidden="1" customHeight="1" x14ac:dyDescent="0.2">
      <c r="A165" s="64">
        <v>345</v>
      </c>
      <c r="B165" s="64" t="s">
        <v>32</v>
      </c>
      <c r="C165" s="64">
        <v>2</v>
      </c>
      <c r="D165" s="70" t="s">
        <v>22</v>
      </c>
      <c r="E165" s="66" t="s">
        <v>27</v>
      </c>
      <c r="F165" s="67">
        <v>2740.6698848850865</v>
      </c>
      <c r="G165" s="68">
        <f t="shared" si="31"/>
        <v>1637.707923151246</v>
      </c>
      <c r="H165" s="64">
        <v>3.0000000000000001E-5</v>
      </c>
      <c r="I165" s="64">
        <v>4.8000000000000001E-4</v>
      </c>
      <c r="J165" s="64">
        <v>9.0100000000000006E-3</v>
      </c>
      <c r="K165" s="64">
        <v>2.2000000000000001E-4</v>
      </c>
      <c r="L165" s="64">
        <v>1.3500000000000001E-3</v>
      </c>
      <c r="M165" s="76">
        <v>1</v>
      </c>
      <c r="N165" s="69">
        <f t="shared" si="32"/>
        <v>3.0000000000000001E-5</v>
      </c>
      <c r="O165" s="69">
        <f t="shared" si="33"/>
        <v>4.8000000000000001E-4</v>
      </c>
      <c r="P165" s="69">
        <f t="shared" si="34"/>
        <v>9.0100000000000006E-3</v>
      </c>
      <c r="Q165" s="69">
        <f t="shared" si="35"/>
        <v>2.2000000000000001E-4</v>
      </c>
      <c r="R165" s="69">
        <f t="shared" si="36"/>
        <v>1.3500000000000001E-3</v>
      </c>
    </row>
    <row r="166" spans="1:18" ht="16.5" hidden="1" customHeight="1" x14ac:dyDescent="0.2">
      <c r="A166" s="64">
        <v>345</v>
      </c>
      <c r="B166" s="64" t="s">
        <v>32</v>
      </c>
      <c r="C166" s="64">
        <v>2</v>
      </c>
      <c r="D166" s="64" t="s">
        <v>21</v>
      </c>
      <c r="E166" s="66" t="s">
        <v>31</v>
      </c>
      <c r="F166" s="67">
        <v>2740.6698848850865</v>
      </c>
      <c r="G166" s="68">
        <f t="shared" si="31"/>
        <v>1637.707923151246</v>
      </c>
      <c r="H166" s="64">
        <v>3.0000000000000001E-5</v>
      </c>
      <c r="I166" s="64">
        <v>4.8000000000000001E-4</v>
      </c>
      <c r="J166" s="64">
        <v>8.9200000000000008E-3</v>
      </c>
      <c r="K166" s="64">
        <v>3.6999999999999999E-4</v>
      </c>
      <c r="L166" s="64">
        <v>1.75E-3</v>
      </c>
      <c r="M166" s="76">
        <v>1</v>
      </c>
      <c r="N166" s="69">
        <f t="shared" si="32"/>
        <v>3.0000000000000001E-5</v>
      </c>
      <c r="O166" s="69">
        <f t="shared" si="33"/>
        <v>4.8000000000000001E-4</v>
      </c>
      <c r="P166" s="69">
        <f t="shared" si="34"/>
        <v>8.9200000000000008E-3</v>
      </c>
      <c r="Q166" s="69">
        <f t="shared" si="35"/>
        <v>3.6999999999999999E-4</v>
      </c>
      <c r="R166" s="69">
        <f t="shared" si="36"/>
        <v>1.75E-3</v>
      </c>
    </row>
    <row r="167" spans="1:18" ht="16.5" hidden="1" customHeight="1" x14ac:dyDescent="0.2">
      <c r="A167" s="64">
        <v>345</v>
      </c>
      <c r="B167" s="64" t="s">
        <v>32</v>
      </c>
      <c r="C167" s="64">
        <v>2</v>
      </c>
      <c r="D167" s="70" t="s">
        <v>22</v>
      </c>
      <c r="E167" s="66" t="s">
        <v>31</v>
      </c>
      <c r="F167" s="67">
        <v>2740.6698848850865</v>
      </c>
      <c r="G167" s="68">
        <f t="shared" si="31"/>
        <v>1637.707923151246</v>
      </c>
      <c r="H167" s="64">
        <v>3.0000000000000001E-5</v>
      </c>
      <c r="I167" s="64">
        <v>4.8000000000000001E-4</v>
      </c>
      <c r="J167" s="64">
        <v>8.9300000000000004E-3</v>
      </c>
      <c r="K167" s="64">
        <v>2.5999999999999998E-4</v>
      </c>
      <c r="L167" s="64">
        <v>1.5100000000000001E-3</v>
      </c>
      <c r="M167" s="76">
        <v>1</v>
      </c>
      <c r="N167" s="69">
        <f t="shared" si="32"/>
        <v>3.0000000000000001E-5</v>
      </c>
      <c r="O167" s="69">
        <f t="shared" si="33"/>
        <v>4.8000000000000001E-4</v>
      </c>
      <c r="P167" s="69">
        <f t="shared" si="34"/>
        <v>8.9300000000000004E-3</v>
      </c>
      <c r="Q167" s="69">
        <f t="shared" si="35"/>
        <v>2.5999999999999998E-4</v>
      </c>
      <c r="R167" s="69">
        <f t="shared" si="36"/>
        <v>1.5100000000000001E-3</v>
      </c>
    </row>
    <row r="168" spans="1:18" ht="16.5" hidden="1" customHeight="1" x14ac:dyDescent="0.2">
      <c r="A168" s="64">
        <v>345</v>
      </c>
      <c r="B168" s="64" t="s">
        <v>29</v>
      </c>
      <c r="C168" s="64">
        <v>2</v>
      </c>
      <c r="D168" s="64" t="s">
        <v>21</v>
      </c>
      <c r="E168" s="66" t="s">
        <v>27</v>
      </c>
      <c r="F168" s="67">
        <v>3190</v>
      </c>
      <c r="G168" s="68">
        <f t="shared" si="31"/>
        <v>1906.2085162699282</v>
      </c>
      <c r="H168" s="64">
        <v>5.0000000000000002E-5</v>
      </c>
      <c r="I168" s="64">
        <v>4.8999999999999998E-4</v>
      </c>
      <c r="J168" s="64">
        <v>8.6999999999999994E-3</v>
      </c>
      <c r="K168" s="64">
        <v>4.2999999999999999E-4</v>
      </c>
      <c r="L168" s="64">
        <v>1.6199999999999999E-3</v>
      </c>
      <c r="M168" s="76">
        <v>1</v>
      </c>
      <c r="N168" s="69">
        <f t="shared" si="32"/>
        <v>5.0000000000000002E-5</v>
      </c>
      <c r="O168" s="69">
        <f t="shared" si="33"/>
        <v>4.8999999999999998E-4</v>
      </c>
      <c r="P168" s="69">
        <f t="shared" si="34"/>
        <v>8.6999999999999994E-3</v>
      </c>
      <c r="Q168" s="69">
        <f t="shared" si="35"/>
        <v>4.2999999999999999E-4</v>
      </c>
      <c r="R168" s="69">
        <f t="shared" si="36"/>
        <v>1.6199999999999999E-3</v>
      </c>
    </row>
    <row r="169" spans="1:18" ht="16.5" customHeight="1" x14ac:dyDescent="0.2">
      <c r="A169" s="64">
        <v>345</v>
      </c>
      <c r="B169" s="64" t="s">
        <v>29</v>
      </c>
      <c r="C169" s="64">
        <v>2</v>
      </c>
      <c r="D169" s="70" t="s">
        <v>22</v>
      </c>
      <c r="E169" s="66" t="s">
        <v>27</v>
      </c>
      <c r="F169" s="67">
        <v>3190</v>
      </c>
      <c r="G169" s="68">
        <f t="shared" si="31"/>
        <v>1906.2085162699282</v>
      </c>
      <c r="H169" s="64">
        <v>5.0000000000000002E-5</v>
      </c>
      <c r="I169" s="64">
        <v>4.8999999999999998E-4</v>
      </c>
      <c r="J169" s="64">
        <v>8.7100000000000007E-3</v>
      </c>
      <c r="K169" s="64">
        <v>2.4000000000000001E-4</v>
      </c>
      <c r="L169" s="64">
        <v>1.3500000000000001E-3</v>
      </c>
      <c r="M169" s="76">
        <v>9.5</v>
      </c>
      <c r="N169" s="69">
        <f t="shared" si="32"/>
        <v>4.75E-4</v>
      </c>
      <c r="O169" s="69">
        <f t="shared" si="33"/>
        <v>4.6549999999999994E-3</v>
      </c>
      <c r="P169" s="69">
        <f t="shared" si="34"/>
        <v>8.2745000000000013E-2</v>
      </c>
      <c r="Q169" s="69">
        <f t="shared" si="35"/>
        <v>2.2799999999999999E-3</v>
      </c>
      <c r="R169" s="69">
        <f t="shared" si="36"/>
        <v>1.2825000000000001E-2</v>
      </c>
    </row>
    <row r="170" spans="1:18" ht="16.5" hidden="1" customHeight="1" x14ac:dyDescent="0.2">
      <c r="A170" s="64">
        <v>345</v>
      </c>
      <c r="B170" s="64" t="s">
        <v>29</v>
      </c>
      <c r="C170" s="64">
        <v>2</v>
      </c>
      <c r="D170" s="64" t="s">
        <v>21</v>
      </c>
      <c r="E170" s="66" t="s">
        <v>31</v>
      </c>
      <c r="F170" s="67">
        <v>3190</v>
      </c>
      <c r="G170" s="68">
        <f t="shared" si="31"/>
        <v>1906.2085162699282</v>
      </c>
      <c r="H170" s="64">
        <v>5.0000000000000002E-5</v>
      </c>
      <c r="I170" s="64">
        <v>4.8999999999999998E-4</v>
      </c>
      <c r="J170" s="64">
        <v>8.6300000000000005E-3</v>
      </c>
      <c r="K170" s="64">
        <v>3.8999999999999999E-4</v>
      </c>
      <c r="L170" s="64">
        <v>1.7600000000000001E-3</v>
      </c>
      <c r="M170" s="76">
        <v>1</v>
      </c>
      <c r="N170" s="69">
        <f t="shared" si="32"/>
        <v>5.0000000000000002E-5</v>
      </c>
      <c r="O170" s="69">
        <f t="shared" si="33"/>
        <v>4.8999999999999998E-4</v>
      </c>
      <c r="P170" s="69">
        <f t="shared" si="34"/>
        <v>8.6300000000000005E-3</v>
      </c>
      <c r="Q170" s="69">
        <f t="shared" si="35"/>
        <v>3.8999999999999999E-4</v>
      </c>
      <c r="R170" s="69">
        <f t="shared" si="36"/>
        <v>1.7600000000000001E-3</v>
      </c>
    </row>
    <row r="171" spans="1:18" ht="16.5" customHeight="1" x14ac:dyDescent="0.2">
      <c r="A171" s="64">
        <v>345</v>
      </c>
      <c r="B171" s="64" t="s">
        <v>29</v>
      </c>
      <c r="C171" s="64">
        <v>2</v>
      </c>
      <c r="D171" s="70" t="s">
        <v>22</v>
      </c>
      <c r="E171" s="66" t="s">
        <v>31</v>
      </c>
      <c r="F171" s="67">
        <v>3190</v>
      </c>
      <c r="G171" s="68">
        <f t="shared" si="31"/>
        <v>1906.2085162699282</v>
      </c>
      <c r="H171" s="64">
        <v>5.0000000000000002E-5</v>
      </c>
      <c r="I171" s="64">
        <v>4.8999999999999998E-4</v>
      </c>
      <c r="J171" s="64">
        <v>8.6400000000000001E-3</v>
      </c>
      <c r="K171" s="64">
        <v>2.7999999999999998E-4</v>
      </c>
      <c r="L171" s="64">
        <v>1.5100000000000001E-3</v>
      </c>
      <c r="M171" s="76">
        <v>9.5</v>
      </c>
      <c r="N171" s="69">
        <f t="shared" si="32"/>
        <v>4.75E-4</v>
      </c>
      <c r="O171" s="69">
        <f t="shared" si="33"/>
        <v>4.6549999999999994E-3</v>
      </c>
      <c r="P171" s="69">
        <f t="shared" si="34"/>
        <v>8.208E-2</v>
      </c>
      <c r="Q171" s="69">
        <f t="shared" si="35"/>
        <v>2.6599999999999996E-3</v>
      </c>
      <c r="R171" s="69">
        <f t="shared" si="36"/>
        <v>1.4345E-2</v>
      </c>
    </row>
    <row r="172" spans="1:18" ht="16.5" hidden="1" customHeight="1" x14ac:dyDescent="0.2">
      <c r="A172" s="64">
        <v>345</v>
      </c>
      <c r="B172" s="64" t="s">
        <v>30</v>
      </c>
      <c r="C172" s="64">
        <v>2</v>
      </c>
      <c r="D172" s="64" t="s">
        <v>21</v>
      </c>
      <c r="E172" s="66" t="s">
        <v>27</v>
      </c>
      <c r="F172" s="67">
        <v>4000</v>
      </c>
      <c r="G172" s="68">
        <f t="shared" si="31"/>
        <v>2390.2301144450507</v>
      </c>
      <c r="H172" s="64">
        <v>3.0000000000000001E-5</v>
      </c>
      <c r="I172" s="64">
        <v>4.8000000000000001E-4</v>
      </c>
      <c r="J172" s="64">
        <v>8.8900000000000003E-3</v>
      </c>
      <c r="K172" s="64">
        <v>4.2000000000000002E-4</v>
      </c>
      <c r="L172" s="64">
        <v>1.6100000000000001E-3</v>
      </c>
      <c r="M172" s="76">
        <v>1</v>
      </c>
      <c r="N172" s="69">
        <f t="shared" si="32"/>
        <v>3.0000000000000001E-5</v>
      </c>
      <c r="O172" s="69">
        <f t="shared" si="33"/>
        <v>4.8000000000000001E-4</v>
      </c>
      <c r="P172" s="69">
        <f t="shared" si="34"/>
        <v>8.8900000000000003E-3</v>
      </c>
      <c r="Q172" s="69">
        <f t="shared" si="35"/>
        <v>4.2000000000000002E-4</v>
      </c>
      <c r="R172" s="69">
        <f t="shared" si="36"/>
        <v>1.6100000000000001E-3</v>
      </c>
    </row>
    <row r="173" spans="1:18" ht="16.5" hidden="1" customHeight="1" x14ac:dyDescent="0.2">
      <c r="A173" s="64">
        <v>345</v>
      </c>
      <c r="B173" s="64" t="s">
        <v>30</v>
      </c>
      <c r="C173" s="64">
        <v>2</v>
      </c>
      <c r="D173" s="70" t="s">
        <v>22</v>
      </c>
      <c r="E173" s="66" t="s">
        <v>27</v>
      </c>
      <c r="F173" s="67">
        <v>4000</v>
      </c>
      <c r="G173" s="68">
        <f t="shared" si="31"/>
        <v>2390.2301144450507</v>
      </c>
      <c r="H173" s="64">
        <v>3.0000000000000001E-5</v>
      </c>
      <c r="I173" s="64">
        <v>4.8000000000000001E-4</v>
      </c>
      <c r="J173" s="64">
        <v>8.8900000000000003E-3</v>
      </c>
      <c r="K173" s="64">
        <v>2.3000000000000001E-4</v>
      </c>
      <c r="L173" s="64">
        <v>1.3500000000000001E-3</v>
      </c>
      <c r="M173" s="76">
        <v>1</v>
      </c>
      <c r="N173" s="69">
        <f t="shared" si="32"/>
        <v>3.0000000000000001E-5</v>
      </c>
      <c r="O173" s="69">
        <f t="shared" si="33"/>
        <v>4.8000000000000001E-4</v>
      </c>
      <c r="P173" s="69">
        <f t="shared" si="34"/>
        <v>8.8900000000000003E-3</v>
      </c>
      <c r="Q173" s="69">
        <f t="shared" si="35"/>
        <v>2.3000000000000001E-4</v>
      </c>
      <c r="R173" s="69">
        <f t="shared" si="36"/>
        <v>1.3500000000000001E-3</v>
      </c>
    </row>
    <row r="174" spans="1:18" ht="16.5" hidden="1" customHeight="1" x14ac:dyDescent="0.2">
      <c r="A174" s="64">
        <v>345</v>
      </c>
      <c r="B174" s="64" t="s">
        <v>30</v>
      </c>
      <c r="C174" s="64">
        <v>2</v>
      </c>
      <c r="D174" s="64" t="s">
        <v>21</v>
      </c>
      <c r="E174" s="66" t="s">
        <v>31</v>
      </c>
      <c r="F174" s="67">
        <v>4000</v>
      </c>
      <c r="G174" s="68">
        <f t="shared" si="31"/>
        <v>2390.2301144450507</v>
      </c>
      <c r="H174" s="64">
        <v>3.0000000000000001E-5</v>
      </c>
      <c r="I174" s="64">
        <v>4.8000000000000001E-4</v>
      </c>
      <c r="J174" s="64">
        <v>8.8100000000000001E-3</v>
      </c>
      <c r="K174" s="64">
        <v>3.6999999999999999E-4</v>
      </c>
      <c r="L174" s="64">
        <v>1.75E-3</v>
      </c>
      <c r="M174" s="76">
        <v>1</v>
      </c>
      <c r="N174" s="69">
        <f t="shared" si="32"/>
        <v>3.0000000000000001E-5</v>
      </c>
      <c r="O174" s="69">
        <f t="shared" si="33"/>
        <v>4.8000000000000001E-4</v>
      </c>
      <c r="P174" s="69">
        <f t="shared" si="34"/>
        <v>8.8100000000000001E-3</v>
      </c>
      <c r="Q174" s="69">
        <f t="shared" si="35"/>
        <v>3.6999999999999999E-4</v>
      </c>
      <c r="R174" s="69">
        <f t="shared" si="36"/>
        <v>1.75E-3</v>
      </c>
    </row>
    <row r="175" spans="1:18" ht="16.5" hidden="1" customHeight="1" x14ac:dyDescent="0.2">
      <c r="A175" s="64">
        <v>345</v>
      </c>
      <c r="B175" s="64" t="s">
        <v>30</v>
      </c>
      <c r="C175" s="64">
        <v>2</v>
      </c>
      <c r="D175" s="70" t="s">
        <v>22</v>
      </c>
      <c r="E175" s="66" t="s">
        <v>31</v>
      </c>
      <c r="F175" s="67">
        <v>4000</v>
      </c>
      <c r="G175" s="68">
        <f t="shared" si="31"/>
        <v>2390.2301144450507</v>
      </c>
      <c r="H175" s="64">
        <v>3.0000000000000001E-5</v>
      </c>
      <c r="I175" s="64">
        <v>4.8000000000000001E-4</v>
      </c>
      <c r="J175" s="64">
        <v>8.8199999999999997E-3</v>
      </c>
      <c r="K175" s="64">
        <v>2.5999999999999998E-4</v>
      </c>
      <c r="L175" s="64">
        <v>1.5100000000000001E-3</v>
      </c>
      <c r="M175" s="76">
        <v>1</v>
      </c>
      <c r="N175" s="69">
        <f t="shared" si="32"/>
        <v>3.0000000000000001E-5</v>
      </c>
      <c r="O175" s="69">
        <f t="shared" si="33"/>
        <v>4.8000000000000001E-4</v>
      </c>
      <c r="P175" s="69">
        <f t="shared" si="34"/>
        <v>8.8199999999999997E-3</v>
      </c>
      <c r="Q175" s="69">
        <f t="shared" si="35"/>
        <v>2.5999999999999998E-4</v>
      </c>
      <c r="R175" s="69">
        <f t="shared" si="36"/>
        <v>1.5100000000000001E-3</v>
      </c>
    </row>
    <row r="176" spans="1:18" ht="16.5" hidden="1" customHeight="1" x14ac:dyDescent="0.2">
      <c r="A176" s="64">
        <v>345</v>
      </c>
      <c r="B176" s="64" t="s">
        <v>33</v>
      </c>
      <c r="C176" s="64">
        <v>2</v>
      </c>
      <c r="D176" s="64" t="s">
        <v>21</v>
      </c>
      <c r="E176" s="66" t="s">
        <v>27</v>
      </c>
      <c r="F176" s="67">
        <v>5000</v>
      </c>
      <c r="G176" s="68">
        <f t="shared" si="31"/>
        <v>2987.7876430563133</v>
      </c>
      <c r="H176" s="64">
        <v>3.0000000000000001E-5</v>
      </c>
      <c r="I176" s="64">
        <v>4.8000000000000001E-4</v>
      </c>
      <c r="J176" s="64">
        <v>9.0299999999999998E-3</v>
      </c>
      <c r="K176" s="64">
        <v>4.0999999999999999E-4</v>
      </c>
      <c r="L176" s="64">
        <v>1.6100000000000001E-3</v>
      </c>
      <c r="M176" s="76">
        <v>1</v>
      </c>
      <c r="N176" s="69">
        <f t="shared" si="32"/>
        <v>3.0000000000000001E-5</v>
      </c>
      <c r="O176" s="69">
        <f t="shared" si="33"/>
        <v>4.8000000000000001E-4</v>
      </c>
      <c r="P176" s="69">
        <f t="shared" si="34"/>
        <v>9.0299999999999998E-3</v>
      </c>
      <c r="Q176" s="69">
        <f t="shared" si="35"/>
        <v>4.0999999999999999E-4</v>
      </c>
      <c r="R176" s="69">
        <f t="shared" si="36"/>
        <v>1.6100000000000001E-3</v>
      </c>
    </row>
    <row r="177" spans="1:18" ht="16.5" hidden="1" customHeight="1" x14ac:dyDescent="0.2">
      <c r="A177" s="64">
        <v>345</v>
      </c>
      <c r="B177" s="64" t="s">
        <v>33</v>
      </c>
      <c r="C177" s="64">
        <v>2</v>
      </c>
      <c r="D177" s="70" t="s">
        <v>22</v>
      </c>
      <c r="E177" s="66" t="s">
        <v>27</v>
      </c>
      <c r="F177" s="67">
        <v>5000</v>
      </c>
      <c r="G177" s="68">
        <f t="shared" si="31"/>
        <v>2987.7876430563133</v>
      </c>
      <c r="H177" s="64">
        <v>3.0000000000000001E-5</v>
      </c>
      <c r="I177" s="64">
        <v>4.8000000000000001E-4</v>
      </c>
      <c r="J177" s="64">
        <v>9.0399999999999994E-3</v>
      </c>
      <c r="K177" s="64">
        <v>2.2000000000000001E-4</v>
      </c>
      <c r="L177" s="64">
        <v>1.34E-3</v>
      </c>
      <c r="M177" s="76">
        <v>1</v>
      </c>
      <c r="N177" s="69">
        <f t="shared" si="32"/>
        <v>3.0000000000000001E-5</v>
      </c>
      <c r="O177" s="69">
        <f t="shared" si="33"/>
        <v>4.8000000000000001E-4</v>
      </c>
      <c r="P177" s="69">
        <f t="shared" si="34"/>
        <v>9.0399999999999994E-3</v>
      </c>
      <c r="Q177" s="69">
        <f t="shared" si="35"/>
        <v>2.2000000000000001E-4</v>
      </c>
      <c r="R177" s="69">
        <f t="shared" si="36"/>
        <v>1.34E-3</v>
      </c>
    </row>
    <row r="178" spans="1:18" ht="16.5" hidden="1" customHeight="1" x14ac:dyDescent="0.2">
      <c r="A178" s="64">
        <v>345</v>
      </c>
      <c r="B178" s="64" t="s">
        <v>33</v>
      </c>
      <c r="C178" s="64">
        <v>2</v>
      </c>
      <c r="D178" s="64" t="s">
        <v>21</v>
      </c>
      <c r="E178" s="66" t="s">
        <v>31</v>
      </c>
      <c r="F178" s="67">
        <v>5000</v>
      </c>
      <c r="G178" s="68">
        <f t="shared" si="31"/>
        <v>2987.7876430563133</v>
      </c>
      <c r="H178" s="64">
        <v>3.0000000000000001E-5</v>
      </c>
      <c r="I178" s="64">
        <v>4.8000000000000001E-4</v>
      </c>
      <c r="J178" s="64">
        <v>8.9499999999999996E-3</v>
      </c>
      <c r="K178" s="64">
        <v>3.6999999999999999E-4</v>
      </c>
      <c r="L178" s="64">
        <v>1.75E-3</v>
      </c>
      <c r="M178" s="76">
        <v>1</v>
      </c>
      <c r="N178" s="69">
        <f t="shared" si="32"/>
        <v>3.0000000000000001E-5</v>
      </c>
      <c r="O178" s="69">
        <f t="shared" si="33"/>
        <v>4.8000000000000001E-4</v>
      </c>
      <c r="P178" s="69">
        <f t="shared" si="34"/>
        <v>8.9499999999999996E-3</v>
      </c>
      <c r="Q178" s="69">
        <f t="shared" si="35"/>
        <v>3.6999999999999999E-4</v>
      </c>
      <c r="R178" s="69">
        <f t="shared" si="36"/>
        <v>1.75E-3</v>
      </c>
    </row>
    <row r="179" spans="1:18" ht="16.5" hidden="1" customHeight="1" x14ac:dyDescent="0.2">
      <c r="A179" s="64">
        <v>345</v>
      </c>
      <c r="B179" s="64" t="s">
        <v>33</v>
      </c>
      <c r="C179" s="64">
        <v>2</v>
      </c>
      <c r="D179" s="70" t="s">
        <v>22</v>
      </c>
      <c r="E179" s="66" t="s">
        <v>31</v>
      </c>
      <c r="F179" s="67">
        <v>5000</v>
      </c>
      <c r="G179" s="68">
        <f t="shared" si="31"/>
        <v>2987.7876430563133</v>
      </c>
      <c r="H179" s="64">
        <v>3.0000000000000001E-5</v>
      </c>
      <c r="I179" s="64">
        <v>4.8000000000000001E-4</v>
      </c>
      <c r="J179" s="64">
        <v>8.9599999999999992E-3</v>
      </c>
      <c r="K179" s="64">
        <v>2.5999999999999998E-4</v>
      </c>
      <c r="L179" s="64">
        <v>1.5E-3</v>
      </c>
      <c r="M179" s="76">
        <v>1</v>
      </c>
      <c r="N179" s="69">
        <f t="shared" si="32"/>
        <v>3.0000000000000001E-5</v>
      </c>
      <c r="O179" s="69">
        <f t="shared" si="33"/>
        <v>4.8000000000000001E-4</v>
      </c>
      <c r="P179" s="69">
        <f t="shared" si="34"/>
        <v>8.9599999999999992E-3</v>
      </c>
      <c r="Q179" s="69">
        <f t="shared" si="35"/>
        <v>2.5999999999999998E-4</v>
      </c>
      <c r="R179" s="69">
        <f t="shared" si="36"/>
        <v>1.5E-3</v>
      </c>
    </row>
  </sheetData>
  <autoFilter ref="A1:R179" xr:uid="{00000000-0009-0000-0000-000000000000}">
    <filterColumn colId="1">
      <filters>
        <filter val="959.6  22/7  ACSS/ TW SUWANNEE"/>
      </filters>
    </filterColumn>
    <filterColumn colId="3">
      <filters>
        <filter val="OPGW"/>
      </filters>
    </filterColumn>
    <sortState xmlns:xlrd2="http://schemas.microsoft.com/office/spreadsheetml/2017/richdata2" ref="A2:R179">
      <sortCondition ref="G1:G179"/>
    </sortState>
  </autoFilter>
  <pageMargins left="1.27" right="0.75" top="1" bottom="1" header="0.5" footer="0.5"/>
  <pageSetup scale="90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B9"/>
  <sheetViews>
    <sheetView zoomScale="150" zoomScaleNormal="150" workbookViewId="0">
      <selection activeCell="B10" sqref="B10"/>
    </sheetView>
  </sheetViews>
  <sheetFormatPr defaultRowHeight="12.75" x14ac:dyDescent="0.2"/>
  <cols>
    <col min="1" max="1" width="2" bestFit="1" customWidth="1"/>
    <col min="2" max="2" width="106.85546875" bestFit="1" customWidth="1"/>
  </cols>
  <sheetData>
    <row r="2" spans="1:2" x14ac:dyDescent="0.2">
      <c r="A2">
        <v>1</v>
      </c>
      <c r="B2" s="27" t="s">
        <v>34</v>
      </c>
    </row>
    <row r="3" spans="1:2" x14ac:dyDescent="0.2">
      <c r="A3">
        <v>2</v>
      </c>
      <c r="B3" s="27" t="s">
        <v>35</v>
      </c>
    </row>
    <row r="4" spans="1:2" x14ac:dyDescent="0.2">
      <c r="A4">
        <v>3</v>
      </c>
      <c r="B4" s="27" t="s">
        <v>36</v>
      </c>
    </row>
    <row r="5" spans="1:2" x14ac:dyDescent="0.2">
      <c r="A5">
        <v>4</v>
      </c>
      <c r="B5" s="78" t="s">
        <v>37</v>
      </c>
    </row>
    <row r="6" spans="1:2" x14ac:dyDescent="0.2">
      <c r="A6">
        <v>5</v>
      </c>
      <c r="B6" s="27" t="s">
        <v>38</v>
      </c>
    </row>
    <row r="7" spans="1:2" x14ac:dyDescent="0.2">
      <c r="A7">
        <v>6</v>
      </c>
      <c r="B7" s="27" t="s">
        <v>39</v>
      </c>
    </row>
    <row r="8" spans="1:2" x14ac:dyDescent="0.2">
      <c r="A8">
        <v>7</v>
      </c>
      <c r="B8" s="27" t="s">
        <v>40</v>
      </c>
    </row>
    <row r="9" spans="1:2" x14ac:dyDescent="0.2">
      <c r="A9">
        <v>8</v>
      </c>
      <c r="B9" s="27" t="s">
        <v>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40"/>
  <sheetViews>
    <sheetView workbookViewId="0">
      <selection activeCell="A3" sqref="A3"/>
    </sheetView>
  </sheetViews>
  <sheetFormatPr defaultRowHeight="12.75" x14ac:dyDescent="0.2"/>
  <cols>
    <col min="1" max="1" width="47.85546875" customWidth="1"/>
  </cols>
  <sheetData>
    <row r="1" spans="1:1" x14ac:dyDescent="0.2">
      <c r="A1" s="27" t="s">
        <v>42</v>
      </c>
    </row>
    <row r="2" spans="1:1" x14ac:dyDescent="0.2">
      <c r="A2" s="27" t="s">
        <v>43</v>
      </c>
    </row>
    <row r="3" spans="1:1" x14ac:dyDescent="0.2">
      <c r="A3" s="27"/>
    </row>
    <row r="4" spans="1:1" x14ac:dyDescent="0.2">
      <c r="A4" s="27" t="s">
        <v>44</v>
      </c>
    </row>
    <row r="5" spans="1:1" x14ac:dyDescent="0.2">
      <c r="A5" s="28" t="s">
        <v>45</v>
      </c>
    </row>
    <row r="6" spans="1:1" x14ac:dyDescent="0.2">
      <c r="A6" s="50">
        <v>1</v>
      </c>
    </row>
    <row r="7" spans="1:1" x14ac:dyDescent="0.2">
      <c r="A7" s="50">
        <v>2</v>
      </c>
    </row>
    <row r="8" spans="1:1" x14ac:dyDescent="0.2">
      <c r="A8" s="28" t="s">
        <v>46</v>
      </c>
    </row>
    <row r="9" spans="1:1" x14ac:dyDescent="0.2">
      <c r="A9" s="50" t="s">
        <v>23</v>
      </c>
    </row>
    <row r="10" spans="1:1" x14ac:dyDescent="0.2">
      <c r="A10" s="50" t="s">
        <v>47</v>
      </c>
    </row>
    <row r="11" spans="1:1" x14ac:dyDescent="0.2">
      <c r="A11" s="50" t="s">
        <v>48</v>
      </c>
    </row>
    <row r="12" spans="1:1" x14ac:dyDescent="0.2">
      <c r="A12" s="50" t="s">
        <v>49</v>
      </c>
    </row>
    <row r="13" spans="1:1" x14ac:dyDescent="0.2">
      <c r="A13" s="28" t="s">
        <v>50</v>
      </c>
    </row>
    <row r="14" spans="1:1" x14ac:dyDescent="0.2">
      <c r="A14" s="50" t="s">
        <v>30</v>
      </c>
    </row>
    <row r="15" spans="1:1" x14ac:dyDescent="0.2">
      <c r="A15" s="50" t="s">
        <v>32</v>
      </c>
    </row>
    <row r="16" spans="1:1" x14ac:dyDescent="0.2">
      <c r="A16" s="50" t="s">
        <v>33</v>
      </c>
    </row>
    <row r="17" spans="1:1" x14ac:dyDescent="0.2">
      <c r="A17" s="50" t="s">
        <v>18</v>
      </c>
    </row>
    <row r="18" spans="1:1" x14ac:dyDescent="0.2">
      <c r="A18" s="50" t="s">
        <v>26</v>
      </c>
    </row>
    <row r="19" spans="1:1" x14ac:dyDescent="0.2">
      <c r="A19" s="50" t="s">
        <v>25</v>
      </c>
    </row>
    <row r="20" spans="1:1" x14ac:dyDescent="0.2">
      <c r="A20" s="50" t="s">
        <v>51</v>
      </c>
    </row>
    <row r="21" spans="1:1" x14ac:dyDescent="0.2">
      <c r="A21" s="50" t="s">
        <v>29</v>
      </c>
    </row>
    <row r="22" spans="1:1" x14ac:dyDescent="0.2">
      <c r="A22" s="28" t="s">
        <v>3</v>
      </c>
    </row>
    <row r="23" spans="1:1" s="29" customFormat="1" x14ac:dyDescent="0.2">
      <c r="A23" s="50" t="s">
        <v>22</v>
      </c>
    </row>
    <row r="24" spans="1:1" s="29" customFormat="1" x14ac:dyDescent="0.2">
      <c r="A24" s="50" t="s">
        <v>52</v>
      </c>
    </row>
    <row r="25" spans="1:1" s="29" customFormat="1" x14ac:dyDescent="0.2">
      <c r="A25" s="50" t="s">
        <v>53</v>
      </c>
    </row>
    <row r="26" spans="1:1" x14ac:dyDescent="0.2">
      <c r="A26" s="28" t="s">
        <v>54</v>
      </c>
    </row>
    <row r="27" spans="1:1" s="29" customFormat="1" x14ac:dyDescent="0.2">
      <c r="A27" s="50" t="s">
        <v>55</v>
      </c>
    </row>
    <row r="28" spans="1:1" s="29" customFormat="1" x14ac:dyDescent="0.2">
      <c r="A28" s="50" t="s">
        <v>56</v>
      </c>
    </row>
    <row r="29" spans="1:1" s="29" customFormat="1" x14ac:dyDescent="0.2">
      <c r="A29" s="50" t="s">
        <v>57</v>
      </c>
    </row>
    <row r="31" spans="1:1" x14ac:dyDescent="0.2">
      <c r="A31" s="28" t="s">
        <v>58</v>
      </c>
    </row>
    <row r="32" spans="1:1" x14ac:dyDescent="0.2">
      <c r="A32" s="50" t="s">
        <v>59</v>
      </c>
    </row>
    <row r="33" spans="1:1" x14ac:dyDescent="0.2">
      <c r="A33" s="50" t="s">
        <v>60</v>
      </c>
    </row>
    <row r="34" spans="1:1" x14ac:dyDescent="0.2">
      <c r="A34" s="50" t="s">
        <v>61</v>
      </c>
    </row>
    <row r="35" spans="1:1" x14ac:dyDescent="0.2">
      <c r="A35" s="50" t="s">
        <v>62</v>
      </c>
    </row>
    <row r="36" spans="1:1" x14ac:dyDescent="0.2">
      <c r="A36" s="50" t="s">
        <v>63</v>
      </c>
    </row>
    <row r="37" spans="1:1" x14ac:dyDescent="0.2">
      <c r="A37" s="50" t="s">
        <v>64</v>
      </c>
    </row>
    <row r="38" spans="1:1" x14ac:dyDescent="0.2">
      <c r="A38" s="50" t="s">
        <v>65</v>
      </c>
    </row>
    <row r="39" spans="1:1" x14ac:dyDescent="0.2">
      <c r="A39" s="50" t="s">
        <v>66</v>
      </c>
    </row>
    <row r="40" spans="1:1" x14ac:dyDescent="0.2">
      <c r="A40" s="50" t="s">
        <v>67</v>
      </c>
    </row>
  </sheetData>
  <sortState xmlns:xlrd2="http://schemas.microsoft.com/office/spreadsheetml/2017/richdata2" ref="A15:A22">
    <sortCondition ref="A15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R30"/>
  <sheetViews>
    <sheetView zoomScaleNormal="75" zoomScaleSheetLayoutView="70" workbookViewId="0">
      <pane xSplit="6" ySplit="1" topLeftCell="G16" activePane="bottomRight" state="frozen"/>
      <selection pane="topRight" activeCell="G1" sqref="G1"/>
      <selection pane="bottomLeft" activeCell="A2" sqref="A2"/>
      <selection pane="bottomRight" activeCell="I38" sqref="I38"/>
    </sheetView>
  </sheetViews>
  <sheetFormatPr defaultColWidth="9.140625" defaultRowHeight="12.75" x14ac:dyDescent="0.2"/>
  <cols>
    <col min="1" max="1" width="4" style="2" customWidth="1"/>
    <col min="2" max="2" width="15.28515625" style="2" customWidth="1"/>
    <col min="3" max="3" width="11.42578125" style="2" customWidth="1"/>
    <col min="4" max="4" width="7.140625" style="2" customWidth="1"/>
    <col min="5" max="5" width="7.5703125" style="5" customWidth="1"/>
    <col min="6" max="6" width="4.7109375" style="5" customWidth="1"/>
    <col min="7" max="7" width="10.42578125" style="2" customWidth="1"/>
    <col min="8" max="11" width="10" style="2" customWidth="1"/>
    <col min="12" max="12" width="1.42578125" style="4" customWidth="1"/>
    <col min="13" max="13" width="11" style="7" customWidth="1"/>
    <col min="14" max="14" width="7.85546875" style="3" customWidth="1"/>
    <col min="15" max="18" width="9.140625" style="3"/>
    <col min="19" max="16384" width="9.140625" style="2"/>
  </cols>
  <sheetData>
    <row r="1" spans="1:18" s="10" customFormat="1" ht="23.25" thickBot="1" x14ac:dyDescent="0.25">
      <c r="A1" s="11" t="s">
        <v>0</v>
      </c>
      <c r="B1" s="11" t="s">
        <v>50</v>
      </c>
      <c r="C1" s="11" t="s">
        <v>2</v>
      </c>
      <c r="D1" s="11" t="s">
        <v>68</v>
      </c>
      <c r="E1" s="12" t="s">
        <v>69</v>
      </c>
      <c r="F1" s="12" t="s">
        <v>6</v>
      </c>
      <c r="G1" s="11" t="s">
        <v>7</v>
      </c>
      <c r="H1" s="11" t="s">
        <v>8</v>
      </c>
      <c r="I1" s="11" t="s">
        <v>9</v>
      </c>
      <c r="J1" s="11" t="s">
        <v>10</v>
      </c>
      <c r="K1" s="11" t="s">
        <v>11</v>
      </c>
      <c r="L1" s="13"/>
      <c r="M1" s="14" t="s">
        <v>70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</row>
    <row r="2" spans="1:18" ht="23.25" thickTop="1" x14ac:dyDescent="0.2">
      <c r="A2" s="8">
        <v>69</v>
      </c>
      <c r="B2" s="8" t="s">
        <v>71</v>
      </c>
      <c r="C2" s="17">
        <v>1</v>
      </c>
      <c r="D2" s="17">
        <v>1</v>
      </c>
      <c r="E2" s="18">
        <v>256.39749090529881</v>
      </c>
      <c r="F2" s="19">
        <f t="shared" ref="F2:F30" si="0">3*E2*A2/(SQRT(3))/1000</f>
        <v>30.642450201499813</v>
      </c>
      <c r="G2" s="17">
        <v>2.1869355177483719E-2</v>
      </c>
      <c r="H2" s="17">
        <v>1.8879485254820475E-2</v>
      </c>
      <c r="I2" s="17">
        <v>2.4484970082620555E-4</v>
      </c>
      <c r="J2" s="17">
        <v>3.1442367375994533E-2</v>
      </c>
      <c r="K2" s="17">
        <v>5.8122905300439967E-2</v>
      </c>
      <c r="L2" s="20"/>
      <c r="M2" s="9">
        <v>1</v>
      </c>
      <c r="N2" s="79">
        <f t="shared" ref="N2:N9" si="1">PRODUCT(G2,M2)</f>
        <v>2.1869355177483719E-2</v>
      </c>
      <c r="O2" s="79">
        <f t="shared" ref="O2:O9" si="2">PRODUCT(H2,M2)</f>
        <v>1.8879485254820475E-2</v>
      </c>
      <c r="P2" s="79">
        <f t="shared" ref="P2:P9" si="3">PRODUCT(I2,M2)</f>
        <v>2.4484970082620555E-4</v>
      </c>
      <c r="Q2" s="79">
        <f t="shared" ref="Q2:Q9" si="4">PRODUCT(J2,M2)</f>
        <v>3.1442367375994533E-2</v>
      </c>
      <c r="R2" s="79">
        <f t="shared" ref="R2:R9" si="5">PRODUCT(K2,M2)</f>
        <v>5.8122905300439967E-2</v>
      </c>
    </row>
    <row r="3" spans="1:18" ht="33.75" x14ac:dyDescent="0.2">
      <c r="A3" s="1">
        <v>69</v>
      </c>
      <c r="B3" s="1" t="s">
        <v>30</v>
      </c>
      <c r="C3" s="21">
        <v>1</v>
      </c>
      <c r="D3" s="21">
        <v>1</v>
      </c>
      <c r="E3" s="22">
        <v>2062.3170710156814</v>
      </c>
      <c r="F3" s="23">
        <f t="shared" si="0"/>
        <v>246.47061843378972</v>
      </c>
      <c r="G3" s="21">
        <v>1.4954841419869776E-3</v>
      </c>
      <c r="H3" s="21">
        <v>1.4155687733291386E-2</v>
      </c>
      <c r="I3" s="21">
        <v>3.0048126891526518E-4</v>
      </c>
      <c r="J3" s="21">
        <v>1.1068496340497794E-2</v>
      </c>
      <c r="K3" s="21">
        <v>5.3399107778910868E-2</v>
      </c>
      <c r="L3" s="20"/>
      <c r="M3" s="6">
        <v>1</v>
      </c>
      <c r="N3" s="80">
        <f t="shared" si="1"/>
        <v>1.4954841419869776E-3</v>
      </c>
      <c r="O3" s="80">
        <f t="shared" si="2"/>
        <v>1.4155687733291386E-2</v>
      </c>
      <c r="P3" s="80">
        <f t="shared" si="3"/>
        <v>3.0048126891526518E-4</v>
      </c>
      <c r="Q3" s="80">
        <f t="shared" si="4"/>
        <v>1.1068496340497794E-2</v>
      </c>
      <c r="R3" s="80">
        <f t="shared" si="5"/>
        <v>5.3399107778910868E-2</v>
      </c>
    </row>
    <row r="4" spans="1:18" ht="33.75" x14ac:dyDescent="0.2">
      <c r="A4" s="1">
        <v>138</v>
      </c>
      <c r="B4" s="1" t="s">
        <v>30</v>
      </c>
      <c r="C4" s="21">
        <v>1</v>
      </c>
      <c r="D4" s="21">
        <v>1</v>
      </c>
      <c r="E4" s="22">
        <v>2062.3170710156814</v>
      </c>
      <c r="F4" s="23">
        <f t="shared" si="0"/>
        <v>492.94123686757945</v>
      </c>
      <c r="G4" s="21">
        <v>3.7387103549674439E-4</v>
      </c>
      <c r="H4" s="21">
        <v>3.7305351869861315E-3</v>
      </c>
      <c r="I4" s="21">
        <v>1.1378560460262922E-3</v>
      </c>
      <c r="J4" s="21">
        <v>2.5928626317025549E-3</v>
      </c>
      <c r="K4" s="21">
        <v>1.3061583350553815E-2</v>
      </c>
      <c r="L4" s="20"/>
      <c r="M4" s="6">
        <v>1</v>
      </c>
      <c r="N4" s="80">
        <f t="shared" si="1"/>
        <v>3.7387103549674439E-4</v>
      </c>
      <c r="O4" s="80">
        <f t="shared" si="2"/>
        <v>3.7305351869861315E-3</v>
      </c>
      <c r="P4" s="80">
        <f t="shared" si="3"/>
        <v>1.1378560460262922E-3</v>
      </c>
      <c r="Q4" s="80">
        <f t="shared" si="4"/>
        <v>2.5928626317025549E-3</v>
      </c>
      <c r="R4" s="80">
        <f t="shared" si="5"/>
        <v>1.3061583350553815E-2</v>
      </c>
    </row>
    <row r="5" spans="1:18" ht="33.75" x14ac:dyDescent="0.2">
      <c r="A5" s="16">
        <v>138</v>
      </c>
      <c r="B5" s="16" t="s">
        <v>30</v>
      </c>
      <c r="C5" s="24">
        <v>2</v>
      </c>
      <c r="D5" s="24">
        <v>1</v>
      </c>
      <c r="E5" s="25">
        <v>4124.6341420313629</v>
      </c>
      <c r="F5" s="26">
        <f t="shared" si="0"/>
        <v>985.8824737351589</v>
      </c>
      <c r="G5" s="24">
        <v>1.869355177483722E-4</v>
      </c>
      <c r="H5" s="24">
        <v>2.6141733465635383E-3</v>
      </c>
      <c r="I5" s="24">
        <v>1.6063702006379669E-3</v>
      </c>
      <c r="J5" s="24">
        <v>1.2964313158512774E-3</v>
      </c>
      <c r="K5" s="24">
        <v>1.3061583350553815E-2</v>
      </c>
      <c r="L5" s="20"/>
      <c r="M5" s="6">
        <v>1</v>
      </c>
      <c r="N5" s="80">
        <f t="shared" si="1"/>
        <v>1.869355177483722E-4</v>
      </c>
      <c r="O5" s="80">
        <f t="shared" si="2"/>
        <v>2.6141733465635383E-3</v>
      </c>
      <c r="P5" s="80">
        <f t="shared" si="3"/>
        <v>1.6063702006379669E-3</v>
      </c>
      <c r="Q5" s="80">
        <f t="shared" si="4"/>
        <v>1.2964313158512774E-3</v>
      </c>
      <c r="R5" s="80">
        <f t="shared" si="5"/>
        <v>1.3061583350553815E-2</v>
      </c>
    </row>
    <row r="6" spans="1:18" ht="33.75" x14ac:dyDescent="0.2">
      <c r="A6" s="16">
        <v>345</v>
      </c>
      <c r="B6" s="16" t="s">
        <v>30</v>
      </c>
      <c r="C6" s="24">
        <v>2</v>
      </c>
      <c r="D6" s="24">
        <v>1</v>
      </c>
      <c r="E6" s="25">
        <v>4124.6341420313629</v>
      </c>
      <c r="F6" s="26">
        <f t="shared" si="0"/>
        <v>2464.7061843378974</v>
      </c>
      <c r="G6" s="24">
        <v>2.990968283973955E-5</v>
      </c>
      <c r="H6" s="24">
        <v>4.8238157581005804E-4</v>
      </c>
      <c r="I6" s="24">
        <v>8.6746430914849196E-3</v>
      </c>
      <c r="J6" s="24">
        <v>2.2980243323042235E-4</v>
      </c>
      <c r="K6" s="24">
        <v>1.8954160610354523E-3</v>
      </c>
      <c r="L6" s="20"/>
      <c r="M6" s="6">
        <v>1</v>
      </c>
      <c r="N6" s="80">
        <f t="shared" si="1"/>
        <v>2.990968283973955E-5</v>
      </c>
      <c r="O6" s="80">
        <f t="shared" si="2"/>
        <v>4.8238157581005804E-4</v>
      </c>
      <c r="P6" s="80">
        <f t="shared" si="3"/>
        <v>8.6746430914849196E-3</v>
      </c>
      <c r="Q6" s="80">
        <f t="shared" si="4"/>
        <v>2.2980243323042235E-4</v>
      </c>
      <c r="R6" s="80">
        <f t="shared" si="5"/>
        <v>1.8954160610354523E-3</v>
      </c>
    </row>
    <row r="7" spans="1:18" ht="22.5" x14ac:dyDescent="0.2">
      <c r="A7" s="1">
        <v>69</v>
      </c>
      <c r="B7" s="1" t="s">
        <v>32</v>
      </c>
      <c r="C7" s="21">
        <v>1</v>
      </c>
      <c r="D7" s="21">
        <v>1</v>
      </c>
      <c r="E7" s="22">
        <v>1370.3349424425433</v>
      </c>
      <c r="F7" s="23">
        <f t="shared" si="0"/>
        <v>163.77079231512462</v>
      </c>
      <c r="G7" s="21">
        <v>1.4093677798781771E-3</v>
      </c>
      <c r="H7" s="21">
        <v>1.390994104141993E-2</v>
      </c>
      <c r="I7" s="21">
        <v>3.0707052322274491E-4</v>
      </c>
      <c r="J7" s="21">
        <v>1.0982379978388992E-2</v>
      </c>
      <c r="K7" s="21">
        <v>5.315336108703942E-2</v>
      </c>
      <c r="L7" s="20"/>
      <c r="M7" s="6">
        <v>1</v>
      </c>
      <c r="N7" s="80">
        <f t="shared" si="1"/>
        <v>1.4093677798781771E-3</v>
      </c>
      <c r="O7" s="80">
        <f t="shared" si="2"/>
        <v>1.390994104141993E-2</v>
      </c>
      <c r="P7" s="80">
        <f t="shared" si="3"/>
        <v>3.0707052322274491E-4</v>
      </c>
      <c r="Q7" s="80">
        <f t="shared" si="4"/>
        <v>1.0982379978388992E-2</v>
      </c>
      <c r="R7" s="80">
        <f t="shared" si="5"/>
        <v>5.315336108703942E-2</v>
      </c>
    </row>
    <row r="8" spans="1:18" ht="22.5" x14ac:dyDescent="0.2">
      <c r="A8" s="1">
        <v>138</v>
      </c>
      <c r="B8" s="1" t="s">
        <v>32</v>
      </c>
      <c r="C8" s="21">
        <v>1</v>
      </c>
      <c r="D8" s="21">
        <v>1</v>
      </c>
      <c r="E8" s="22">
        <v>1370.3349424425433</v>
      </c>
      <c r="F8" s="23">
        <f t="shared" si="0"/>
        <v>327.54158463024925</v>
      </c>
      <c r="G8" s="21">
        <v>3.5234194496954428E-4</v>
      </c>
      <c r="H8" s="21">
        <v>3.6690985140182676E-3</v>
      </c>
      <c r="I8" s="21">
        <v>1.161450435656965E-3</v>
      </c>
      <c r="J8" s="21">
        <v>2.5713335411753544E-3</v>
      </c>
      <c r="K8" s="21">
        <v>1.3000146677585948E-2</v>
      </c>
      <c r="L8" s="20"/>
      <c r="M8" s="6">
        <v>1</v>
      </c>
      <c r="N8" s="80">
        <f t="shared" si="1"/>
        <v>3.5234194496954428E-4</v>
      </c>
      <c r="O8" s="80">
        <f t="shared" si="2"/>
        <v>3.6690985140182676E-3</v>
      </c>
      <c r="P8" s="80">
        <f t="shared" si="3"/>
        <v>1.161450435656965E-3</v>
      </c>
      <c r="Q8" s="80">
        <f t="shared" si="4"/>
        <v>2.5713335411753544E-3</v>
      </c>
      <c r="R8" s="80">
        <f t="shared" si="5"/>
        <v>1.3000146677585948E-2</v>
      </c>
    </row>
    <row r="9" spans="1:18" ht="22.5" x14ac:dyDescent="0.2">
      <c r="A9" s="16">
        <v>138</v>
      </c>
      <c r="B9" s="16" t="s">
        <v>32</v>
      </c>
      <c r="C9" s="24">
        <v>2</v>
      </c>
      <c r="D9" s="24">
        <v>1</v>
      </c>
      <c r="E9" s="25">
        <v>2740.6698848850865</v>
      </c>
      <c r="F9" s="26">
        <f t="shared" si="0"/>
        <v>655.08316926049849</v>
      </c>
      <c r="G9" s="24">
        <v>1.7617097248477214E-4</v>
      </c>
      <c r="H9" s="24">
        <v>2.5834550100796065E-3</v>
      </c>
      <c r="I9" s="24">
        <v>1.6297399851889684E-3</v>
      </c>
      <c r="J9" s="24">
        <v>1.2856667705876772E-3</v>
      </c>
      <c r="K9" s="24">
        <v>1.3000146677585948E-2</v>
      </c>
      <c r="L9" s="20"/>
      <c r="M9" s="6">
        <v>1</v>
      </c>
      <c r="N9" s="80">
        <f t="shared" si="1"/>
        <v>1.7617097248477214E-4</v>
      </c>
      <c r="O9" s="80">
        <f t="shared" si="2"/>
        <v>2.5834550100796065E-3</v>
      </c>
      <c r="P9" s="80">
        <f t="shared" si="3"/>
        <v>1.6297399851889684E-3</v>
      </c>
      <c r="Q9" s="80">
        <f t="shared" si="4"/>
        <v>1.2856667705876772E-3</v>
      </c>
      <c r="R9" s="80">
        <f t="shared" si="5"/>
        <v>1.3000146677585948E-2</v>
      </c>
    </row>
    <row r="10" spans="1:18" ht="22.5" x14ac:dyDescent="0.2">
      <c r="A10" s="16">
        <v>345</v>
      </c>
      <c r="B10" s="16" t="s">
        <v>32</v>
      </c>
      <c r="C10" s="24">
        <v>2</v>
      </c>
      <c r="D10" s="24">
        <v>1</v>
      </c>
      <c r="E10" s="25">
        <v>2740.6698848850865</v>
      </c>
      <c r="F10" s="26">
        <f t="shared" si="0"/>
        <v>1637.707923151246</v>
      </c>
      <c r="G10" s="24">
        <v>2.8187355597563541E-5</v>
      </c>
      <c r="H10" s="24">
        <v>4.7746664197262893E-4</v>
      </c>
      <c r="I10" s="24">
        <v>8.7834680150142026E-3</v>
      </c>
      <c r="J10" s="24">
        <v>2.2808010598824634E-4</v>
      </c>
      <c r="K10" s="24">
        <v>1.8855861933605943E-3</v>
      </c>
      <c r="L10" s="20"/>
      <c r="M10" s="6">
        <v>1</v>
      </c>
      <c r="N10" s="80">
        <f t="shared" ref="N10:N23" si="6">PRODUCT(G10,M10)</f>
        <v>2.8187355597563541E-5</v>
      </c>
      <c r="O10" s="80">
        <f t="shared" ref="O10:O23" si="7">PRODUCT(H10,M10)</f>
        <v>4.7746664197262893E-4</v>
      </c>
      <c r="P10" s="80">
        <f t="shared" ref="P10:P23" si="8">PRODUCT(I10,M10)</f>
        <v>8.7834680150142026E-3</v>
      </c>
      <c r="Q10" s="80">
        <f t="shared" ref="Q10:Q23" si="9">PRODUCT(J10,M10)</f>
        <v>2.2808010598824634E-4</v>
      </c>
      <c r="R10" s="80">
        <f t="shared" ref="R10:R23" si="10">PRODUCT(K10,M10)</f>
        <v>1.8855861933605943E-3</v>
      </c>
    </row>
    <row r="11" spans="1:18" ht="22.5" x14ac:dyDescent="0.2">
      <c r="A11" s="1">
        <v>69</v>
      </c>
      <c r="B11" s="1" t="s">
        <v>18</v>
      </c>
      <c r="C11" s="21">
        <v>1</v>
      </c>
      <c r="D11" s="21">
        <v>1</v>
      </c>
      <c r="E11" s="22">
        <v>533.81132179641884</v>
      </c>
      <c r="F11" s="23">
        <f t="shared" si="0"/>
        <v>63.796594839475901</v>
      </c>
      <c r="G11" s="21">
        <v>6.2927956311699213E-3</v>
      </c>
      <c r="H11" s="21">
        <v>1.573098704015969E-2</v>
      </c>
      <c r="I11" s="21">
        <v>2.693698834825041E-4</v>
      </c>
      <c r="J11" s="21">
        <v>1.5865807829680736E-2</v>
      </c>
      <c r="K11" s="21">
        <v>5.4974407085779178E-2</v>
      </c>
      <c r="L11" s="20"/>
      <c r="M11" s="6">
        <v>1</v>
      </c>
      <c r="N11" s="80">
        <f t="shared" si="6"/>
        <v>6.2927956311699213E-3</v>
      </c>
      <c r="O11" s="80">
        <f t="shared" si="7"/>
        <v>1.573098704015969E-2</v>
      </c>
      <c r="P11" s="80">
        <f t="shared" si="8"/>
        <v>2.693698834825041E-4</v>
      </c>
      <c r="Q11" s="80">
        <f t="shared" si="9"/>
        <v>1.5865807829680736E-2</v>
      </c>
      <c r="R11" s="80">
        <f t="shared" si="10"/>
        <v>5.4974407085779178E-2</v>
      </c>
    </row>
    <row r="12" spans="1:18" ht="22.5" x14ac:dyDescent="0.2">
      <c r="A12" s="1">
        <v>138</v>
      </c>
      <c r="B12" s="1" t="s">
        <v>18</v>
      </c>
      <c r="C12" s="21">
        <v>1</v>
      </c>
      <c r="D12" s="21">
        <v>1</v>
      </c>
      <c r="E12" s="22">
        <v>533.81132179641884</v>
      </c>
      <c r="F12" s="23">
        <f t="shared" si="0"/>
        <v>127.5931896789518</v>
      </c>
      <c r="G12" s="21">
        <v>1.5731989077924803E-3</v>
      </c>
      <c r="H12" s="21">
        <v>4.1243600137032084E-3</v>
      </c>
      <c r="I12" s="21">
        <v>1.0257051437647143E-3</v>
      </c>
      <c r="J12" s="21">
        <v>3.792190503998291E-3</v>
      </c>
      <c r="K12" s="21">
        <v>1.3455408177270893E-2</v>
      </c>
      <c r="L12" s="20"/>
      <c r="M12" s="6">
        <v>1</v>
      </c>
      <c r="N12" s="80">
        <f t="shared" si="6"/>
        <v>1.5731989077924803E-3</v>
      </c>
      <c r="O12" s="80">
        <f t="shared" si="7"/>
        <v>4.1243600137032084E-3</v>
      </c>
      <c r="P12" s="80">
        <f t="shared" si="8"/>
        <v>1.0257051437647143E-3</v>
      </c>
      <c r="Q12" s="80">
        <f t="shared" si="9"/>
        <v>3.792190503998291E-3</v>
      </c>
      <c r="R12" s="80">
        <f t="shared" si="10"/>
        <v>1.3455408177270893E-2</v>
      </c>
    </row>
    <row r="13" spans="1:18" ht="22.5" x14ac:dyDescent="0.2">
      <c r="A13" s="16">
        <v>138</v>
      </c>
      <c r="B13" s="16" t="s">
        <v>18</v>
      </c>
      <c r="C13" s="24">
        <v>2</v>
      </c>
      <c r="D13" s="24">
        <v>1</v>
      </c>
      <c r="E13" s="25">
        <v>1067.6226435928377</v>
      </c>
      <c r="F13" s="26">
        <f t="shared" si="0"/>
        <v>255.1863793579036</v>
      </c>
      <c r="G13" s="24">
        <v>7.8659945389624017E-4</v>
      </c>
      <c r="H13" s="24">
        <v>2.8110857599220767E-3</v>
      </c>
      <c r="I13" s="24">
        <v>1.4912727652282155E-3</v>
      </c>
      <c r="J13" s="24">
        <v>1.8960952519991455E-3</v>
      </c>
      <c r="K13" s="24">
        <v>1.3455408177270893E-2</v>
      </c>
      <c r="L13" s="20"/>
      <c r="M13" s="6">
        <v>1</v>
      </c>
      <c r="N13" s="80">
        <f t="shared" si="6"/>
        <v>7.8659945389624017E-4</v>
      </c>
      <c r="O13" s="80">
        <f t="shared" si="7"/>
        <v>2.8110857599220767E-3</v>
      </c>
      <c r="P13" s="80">
        <f t="shared" si="8"/>
        <v>1.4912727652282155E-3</v>
      </c>
      <c r="Q13" s="80">
        <f t="shared" si="9"/>
        <v>1.8960952519991455E-3</v>
      </c>
      <c r="R13" s="80">
        <f t="shared" si="10"/>
        <v>1.3455408177270893E-2</v>
      </c>
    </row>
    <row r="14" spans="1:18" ht="22.5" x14ac:dyDescent="0.2">
      <c r="A14" s="16">
        <v>345</v>
      </c>
      <c r="B14" s="16" t="s">
        <v>18</v>
      </c>
      <c r="C14" s="24">
        <v>2</v>
      </c>
      <c r="D14" s="24">
        <v>1</v>
      </c>
      <c r="E14" s="25">
        <v>1067.6226435928377</v>
      </c>
      <c r="F14" s="26">
        <f t="shared" si="0"/>
        <v>637.96594839475904</v>
      </c>
      <c r="G14" s="24">
        <v>1.2585591262339842E-4</v>
      </c>
      <c r="H14" s="24">
        <v>5.1388756194742412E-4</v>
      </c>
      <c r="I14" s="24">
        <v>8.1323306740839832E-3</v>
      </c>
      <c r="J14" s="24">
        <v>3.2574866301408124E-4</v>
      </c>
      <c r="K14" s="24">
        <v>1.9584280333101844E-3</v>
      </c>
      <c r="L14" s="20"/>
      <c r="M14" s="6">
        <v>1</v>
      </c>
      <c r="N14" s="80">
        <f t="shared" si="6"/>
        <v>1.2585591262339842E-4</v>
      </c>
      <c r="O14" s="80">
        <f t="shared" si="7"/>
        <v>5.1388756194742412E-4</v>
      </c>
      <c r="P14" s="80">
        <f t="shared" si="8"/>
        <v>8.1323306740839832E-3</v>
      </c>
      <c r="Q14" s="80">
        <f t="shared" si="9"/>
        <v>3.2574866301408124E-4</v>
      </c>
      <c r="R14" s="80">
        <f t="shared" si="10"/>
        <v>1.9584280333101844E-3</v>
      </c>
    </row>
    <row r="15" spans="1:18" ht="22.5" x14ac:dyDescent="0.2">
      <c r="A15" s="1">
        <v>69</v>
      </c>
      <c r="B15" s="1" t="s">
        <v>72</v>
      </c>
      <c r="C15" s="21">
        <v>1</v>
      </c>
      <c r="D15" s="21">
        <v>1</v>
      </c>
      <c r="E15" s="22">
        <v>396.11982222037921</v>
      </c>
      <c r="F15" s="23">
        <f t="shared" si="0"/>
        <v>47.340876399988502</v>
      </c>
      <c r="G15" s="21">
        <v>1.182104599873976E-2</v>
      </c>
      <c r="H15" s="21">
        <v>1.7215969186767547E-2</v>
      </c>
      <c r="I15" s="21">
        <v>2.5868558656837989E-4</v>
      </c>
      <c r="J15" s="21">
        <v>2.1394058197250574E-2</v>
      </c>
      <c r="K15" s="21">
        <v>5.6459389232387032E-2</v>
      </c>
      <c r="L15" s="20"/>
      <c r="M15" s="6">
        <v>1</v>
      </c>
      <c r="N15" s="80">
        <f t="shared" si="6"/>
        <v>1.182104599873976E-2</v>
      </c>
      <c r="O15" s="80">
        <f t="shared" si="7"/>
        <v>1.7215969186767547E-2</v>
      </c>
      <c r="P15" s="80">
        <f t="shared" si="8"/>
        <v>2.5868558656837989E-4</v>
      </c>
      <c r="Q15" s="80">
        <f t="shared" si="9"/>
        <v>2.1394058197250574E-2</v>
      </c>
      <c r="R15" s="80">
        <f t="shared" si="10"/>
        <v>5.6459389232387032E-2</v>
      </c>
    </row>
    <row r="16" spans="1:18" ht="22.5" x14ac:dyDescent="0.2">
      <c r="A16" s="1">
        <v>138</v>
      </c>
      <c r="B16" s="1" t="s">
        <v>72</v>
      </c>
      <c r="C16" s="21">
        <v>1</v>
      </c>
      <c r="D16" s="21">
        <v>1</v>
      </c>
      <c r="E16" s="22">
        <v>396.11982222037921</v>
      </c>
      <c r="F16" s="23">
        <f t="shared" si="0"/>
        <v>94.681752799977005</v>
      </c>
      <c r="G16" s="21">
        <v>2.95526149968494E-3</v>
      </c>
      <c r="H16" s="21">
        <v>4.4956055503551726E-3</v>
      </c>
      <c r="I16" s="21">
        <v>9.869024868277578E-4</v>
      </c>
      <c r="J16" s="21">
        <v>5.1742530958907504E-3</v>
      </c>
      <c r="K16" s="21">
        <v>1.3826653713922853E-2</v>
      </c>
      <c r="L16" s="20"/>
      <c r="M16" s="6">
        <v>1</v>
      </c>
      <c r="N16" s="80">
        <f t="shared" si="6"/>
        <v>2.95526149968494E-3</v>
      </c>
      <c r="O16" s="80">
        <f t="shared" si="7"/>
        <v>4.4956055503551726E-3</v>
      </c>
      <c r="P16" s="80">
        <f t="shared" si="8"/>
        <v>9.869024868277578E-4</v>
      </c>
      <c r="Q16" s="80">
        <f t="shared" si="9"/>
        <v>5.1742530958907504E-3</v>
      </c>
      <c r="R16" s="80">
        <f t="shared" si="10"/>
        <v>1.3826653713922853E-2</v>
      </c>
    </row>
    <row r="17" spans="1:18" ht="22.5" x14ac:dyDescent="0.2">
      <c r="A17" s="16">
        <v>138</v>
      </c>
      <c r="B17" s="16" t="s">
        <v>72</v>
      </c>
      <c r="C17" s="24">
        <v>2</v>
      </c>
      <c r="D17" s="24">
        <v>1</v>
      </c>
      <c r="E17" s="25">
        <v>792.23964444075841</v>
      </c>
      <c r="F17" s="26">
        <f t="shared" si="0"/>
        <v>189.36350559995401</v>
      </c>
      <c r="G17" s="24">
        <v>1.47763074984247E-3</v>
      </c>
      <c r="H17" s="24">
        <v>2.9967085282480584E-3</v>
      </c>
      <c r="I17" s="24">
        <v>1.4498336983010437E-3</v>
      </c>
      <c r="J17" s="24">
        <v>2.5871265479453752E-3</v>
      </c>
      <c r="K17" s="24">
        <v>1.3826653713922853E-2</v>
      </c>
      <c r="L17" s="20"/>
      <c r="M17" s="6">
        <v>1</v>
      </c>
      <c r="N17" s="80">
        <f t="shared" si="6"/>
        <v>1.47763074984247E-3</v>
      </c>
      <c r="O17" s="80">
        <f t="shared" si="7"/>
        <v>2.9967085282480584E-3</v>
      </c>
      <c r="P17" s="80">
        <f t="shared" si="8"/>
        <v>1.4498336983010437E-3</v>
      </c>
      <c r="Q17" s="80">
        <f t="shared" si="9"/>
        <v>2.5871265479453752E-3</v>
      </c>
      <c r="R17" s="80">
        <f t="shared" si="10"/>
        <v>1.3826653713922853E-2</v>
      </c>
    </row>
    <row r="18" spans="1:18" ht="22.5" x14ac:dyDescent="0.2">
      <c r="A18" s="16">
        <v>345</v>
      </c>
      <c r="B18" s="16" t="s">
        <v>72</v>
      </c>
      <c r="C18" s="24">
        <v>2</v>
      </c>
      <c r="D18" s="24">
        <v>1</v>
      </c>
      <c r="E18" s="25">
        <v>792.23964444075841</v>
      </c>
      <c r="F18" s="26">
        <f t="shared" si="0"/>
        <v>473.40876399988502</v>
      </c>
      <c r="G18" s="24">
        <v>2.364209199747952E-4</v>
      </c>
      <c r="H18" s="24">
        <v>5.4358720487958118E-4</v>
      </c>
      <c r="I18" s="24">
        <v>7.9344574903715305E-3</v>
      </c>
      <c r="J18" s="24">
        <v>4.3631367036547799E-4</v>
      </c>
      <c r="K18" s="24">
        <v>2.0178273191744991E-3</v>
      </c>
      <c r="L18" s="20"/>
      <c r="M18" s="6">
        <v>1</v>
      </c>
      <c r="N18" s="80">
        <f t="shared" si="6"/>
        <v>2.364209199747952E-4</v>
      </c>
      <c r="O18" s="80">
        <f t="shared" si="7"/>
        <v>5.4358720487958118E-4</v>
      </c>
      <c r="P18" s="80">
        <f t="shared" si="8"/>
        <v>7.9344574903715305E-3</v>
      </c>
      <c r="Q18" s="80">
        <f t="shared" si="9"/>
        <v>4.3631367036547799E-4</v>
      </c>
      <c r="R18" s="80">
        <f t="shared" si="10"/>
        <v>2.0178273191744991E-3</v>
      </c>
    </row>
    <row r="19" spans="1:18" ht="22.5" x14ac:dyDescent="0.2">
      <c r="A19" s="1">
        <v>69</v>
      </c>
      <c r="B19" s="1" t="s">
        <v>26</v>
      </c>
      <c r="C19" s="21">
        <v>1</v>
      </c>
      <c r="D19" s="21">
        <v>1</v>
      </c>
      <c r="E19" s="22">
        <v>665.91661325689358</v>
      </c>
      <c r="F19" s="23">
        <f t="shared" si="0"/>
        <v>79.584697135794286</v>
      </c>
      <c r="G19" s="21">
        <v>4.4591472379752152E-3</v>
      </c>
      <c r="H19" s="21">
        <v>1.5285702436084916E-2</v>
      </c>
      <c r="I19" s="21">
        <v>2.7721199250595305E-4</v>
      </c>
      <c r="J19" s="21">
        <v>1.403215943648603E-2</v>
      </c>
      <c r="K19" s="21">
        <v>5.4529122481704405E-2</v>
      </c>
      <c r="L19" s="20"/>
      <c r="M19" s="6">
        <v>1</v>
      </c>
      <c r="N19" s="80">
        <f t="shared" si="6"/>
        <v>4.4591472379752152E-3</v>
      </c>
      <c r="O19" s="80">
        <f t="shared" si="7"/>
        <v>1.5285702436084916E-2</v>
      </c>
      <c r="P19" s="80">
        <f t="shared" si="8"/>
        <v>2.7721199250595305E-4</v>
      </c>
      <c r="Q19" s="80">
        <f t="shared" si="9"/>
        <v>1.403215943648603E-2</v>
      </c>
      <c r="R19" s="80">
        <f t="shared" si="10"/>
        <v>5.4529122481704405E-2</v>
      </c>
    </row>
    <row r="20" spans="1:18" ht="22.5" x14ac:dyDescent="0.2">
      <c r="A20" s="1">
        <v>138</v>
      </c>
      <c r="B20" s="1" t="s">
        <v>26</v>
      </c>
      <c r="C20" s="21">
        <v>1</v>
      </c>
      <c r="D20" s="21">
        <v>1</v>
      </c>
      <c r="E20" s="22">
        <v>665.91661325689358</v>
      </c>
      <c r="F20" s="23">
        <f t="shared" si="0"/>
        <v>159.16939427158857</v>
      </c>
      <c r="G20" s="21">
        <v>1.1147868094938038E-3</v>
      </c>
      <c r="H20" s="21">
        <v>4.013038862684515E-3</v>
      </c>
      <c r="I20" s="21">
        <v>1.0540917033673072E-3</v>
      </c>
      <c r="J20" s="21">
        <v>3.3337784056996144E-3</v>
      </c>
      <c r="K20" s="21">
        <v>1.3344087026252196E-2</v>
      </c>
      <c r="L20" s="20"/>
      <c r="M20" s="6">
        <v>1</v>
      </c>
      <c r="N20" s="80">
        <f t="shared" si="6"/>
        <v>1.1147868094938038E-3</v>
      </c>
      <c r="O20" s="80">
        <f t="shared" si="7"/>
        <v>4.013038862684515E-3</v>
      </c>
      <c r="P20" s="80">
        <f t="shared" si="8"/>
        <v>1.0540917033673072E-3</v>
      </c>
      <c r="Q20" s="80">
        <f t="shared" si="9"/>
        <v>3.3337784056996144E-3</v>
      </c>
      <c r="R20" s="80">
        <f t="shared" si="10"/>
        <v>1.3344087026252196E-2</v>
      </c>
    </row>
    <row r="21" spans="1:18" ht="22.5" x14ac:dyDescent="0.2">
      <c r="A21" s="16">
        <v>138</v>
      </c>
      <c r="B21" s="16" t="s">
        <v>26</v>
      </c>
      <c r="C21" s="24">
        <v>2</v>
      </c>
      <c r="D21" s="24">
        <v>1</v>
      </c>
      <c r="E21" s="25">
        <v>1331.8332265137872</v>
      </c>
      <c r="F21" s="26">
        <f t="shared" si="0"/>
        <v>318.33878854317715</v>
      </c>
      <c r="G21" s="24">
        <v>5.573934047469019E-4</v>
      </c>
      <c r="H21" s="24">
        <v>2.7554251844127296E-3</v>
      </c>
      <c r="I21" s="24">
        <v>1.5210498634737587E-3</v>
      </c>
      <c r="J21" s="24">
        <v>1.6668892028498072E-3</v>
      </c>
      <c r="K21" s="24">
        <v>1.3344087026252196E-2</v>
      </c>
      <c r="L21" s="20"/>
      <c r="M21" s="6">
        <v>1</v>
      </c>
      <c r="N21" s="80">
        <f t="shared" si="6"/>
        <v>5.573934047469019E-4</v>
      </c>
      <c r="O21" s="80">
        <f t="shared" si="7"/>
        <v>2.7554251844127296E-3</v>
      </c>
      <c r="P21" s="80">
        <f t="shared" si="8"/>
        <v>1.5210498634737587E-3</v>
      </c>
      <c r="Q21" s="80">
        <f t="shared" si="9"/>
        <v>1.6668892028498072E-3</v>
      </c>
      <c r="R21" s="80">
        <f t="shared" si="10"/>
        <v>1.3344087026252196E-2</v>
      </c>
    </row>
    <row r="22" spans="1:18" ht="22.5" x14ac:dyDescent="0.2">
      <c r="A22" s="16">
        <v>345</v>
      </c>
      <c r="B22" s="16" t="s">
        <v>26</v>
      </c>
      <c r="C22" s="24">
        <v>2</v>
      </c>
      <c r="D22" s="24">
        <v>1</v>
      </c>
      <c r="E22" s="25">
        <v>1331.8332265137872</v>
      </c>
      <c r="F22" s="26">
        <f t="shared" si="0"/>
        <v>795.84697135794283</v>
      </c>
      <c r="G22" s="24">
        <v>8.9182944759504313E-5</v>
      </c>
      <c r="H22" s="24">
        <v>5.0498186986592869E-4</v>
      </c>
      <c r="I22" s="24">
        <v>8.2736541169788989E-3</v>
      </c>
      <c r="J22" s="24">
        <v>2.8907569515018711E-4</v>
      </c>
      <c r="K22" s="24">
        <v>1.9406166491471937E-3</v>
      </c>
      <c r="L22" s="20"/>
      <c r="M22" s="6">
        <v>1</v>
      </c>
      <c r="N22" s="80">
        <f t="shared" si="6"/>
        <v>8.9182944759504313E-5</v>
      </c>
      <c r="O22" s="80">
        <f t="shared" si="7"/>
        <v>5.0498186986592869E-4</v>
      </c>
      <c r="P22" s="80">
        <f t="shared" si="8"/>
        <v>8.2736541169788989E-3</v>
      </c>
      <c r="Q22" s="80">
        <f t="shared" si="9"/>
        <v>2.8907569515018711E-4</v>
      </c>
      <c r="R22" s="80">
        <f t="shared" si="10"/>
        <v>1.9406166491471937E-3</v>
      </c>
    </row>
    <row r="23" spans="1:18" ht="22.5" x14ac:dyDescent="0.2">
      <c r="A23" s="1">
        <v>69</v>
      </c>
      <c r="B23" s="1" t="s">
        <v>25</v>
      </c>
      <c r="C23" s="21">
        <v>1</v>
      </c>
      <c r="D23" s="21">
        <v>1</v>
      </c>
      <c r="E23" s="22">
        <v>920.23756280991688</v>
      </c>
      <c r="F23" s="23">
        <f t="shared" si="0"/>
        <v>109.97897675358911</v>
      </c>
      <c r="G23" s="21">
        <v>2.6843100189035914E-3</v>
      </c>
      <c r="H23" s="21">
        <v>1.4638779520730999E-2</v>
      </c>
      <c r="I23" s="21">
        <v>2.9004698999664106E-4</v>
      </c>
      <c r="J23" s="21">
        <v>1.2257322217414407E-2</v>
      </c>
      <c r="K23" s="21">
        <v>5.3882199566350493E-2</v>
      </c>
      <c r="L23" s="20"/>
      <c r="M23" s="6">
        <v>1</v>
      </c>
      <c r="N23" s="80">
        <f t="shared" si="6"/>
        <v>2.6843100189035914E-3</v>
      </c>
      <c r="O23" s="80">
        <f t="shared" si="7"/>
        <v>1.4638779520730999E-2</v>
      </c>
      <c r="P23" s="80">
        <f t="shared" si="8"/>
        <v>2.9004698999664106E-4</v>
      </c>
      <c r="Q23" s="80">
        <f t="shared" si="9"/>
        <v>1.2257322217414407E-2</v>
      </c>
      <c r="R23" s="80">
        <f t="shared" si="10"/>
        <v>5.3882199566350493E-2</v>
      </c>
    </row>
    <row r="24" spans="1:18" ht="22.5" x14ac:dyDescent="0.2">
      <c r="A24" s="1">
        <v>138</v>
      </c>
      <c r="B24" s="1" t="s">
        <v>25</v>
      </c>
      <c r="C24" s="21">
        <v>1</v>
      </c>
      <c r="D24" s="21">
        <v>1</v>
      </c>
      <c r="E24" s="22">
        <v>920.23756280991688</v>
      </c>
      <c r="F24" s="23">
        <f t="shared" si="0"/>
        <v>219.95795350717822</v>
      </c>
      <c r="G24" s="21">
        <v>6.7107750472589786E-4</v>
      </c>
      <c r="H24" s="21">
        <v>3.8513081338460349E-3</v>
      </c>
      <c r="I24" s="21">
        <v>1.1003805900723961E-3</v>
      </c>
      <c r="J24" s="21">
        <v>2.8900691009317091E-3</v>
      </c>
      <c r="K24" s="21">
        <v>1.3182356297413714E-2</v>
      </c>
      <c r="L24" s="20"/>
      <c r="M24" s="6">
        <v>1</v>
      </c>
      <c r="N24" s="80">
        <f t="shared" ref="N24:N30" si="11">PRODUCT(G24,M24)</f>
        <v>6.7107750472589786E-4</v>
      </c>
      <c r="O24" s="80">
        <f t="shared" ref="O24:O30" si="12">PRODUCT(H24,M24)</f>
        <v>3.8513081338460349E-3</v>
      </c>
      <c r="P24" s="80">
        <f t="shared" ref="P24:P30" si="13">PRODUCT(I24,M24)</f>
        <v>1.1003805900723961E-3</v>
      </c>
      <c r="Q24" s="80">
        <f t="shared" ref="Q24:Q30" si="14">PRODUCT(J24,M24)</f>
        <v>2.8900691009317091E-3</v>
      </c>
      <c r="R24" s="80">
        <f t="shared" ref="R24:R30" si="15">PRODUCT(K24,M24)</f>
        <v>1.3182356297413714E-2</v>
      </c>
    </row>
    <row r="25" spans="1:18" ht="22.5" x14ac:dyDescent="0.2">
      <c r="A25" s="16">
        <v>138</v>
      </c>
      <c r="B25" s="16" t="s">
        <v>25</v>
      </c>
      <c r="C25" s="24">
        <v>2</v>
      </c>
      <c r="D25" s="24">
        <v>1</v>
      </c>
      <c r="E25" s="25">
        <v>1840.4751256198338</v>
      </c>
      <c r="F25" s="26">
        <f t="shared" si="0"/>
        <v>439.91590701435643</v>
      </c>
      <c r="G25" s="24">
        <v>3.3553875236294893E-4</v>
      </c>
      <c r="H25" s="24">
        <v>2.6745598199934902E-3</v>
      </c>
      <c r="I25" s="24">
        <v>1.5686598045030016E-3</v>
      </c>
      <c r="J25" s="24">
        <v>1.4450345504658545E-3</v>
      </c>
      <c r="K25" s="24">
        <v>1.3182356297413714E-2</v>
      </c>
      <c r="L25" s="20"/>
      <c r="M25" s="6">
        <v>1</v>
      </c>
      <c r="N25" s="80">
        <f t="shared" si="11"/>
        <v>3.3553875236294893E-4</v>
      </c>
      <c r="O25" s="80">
        <f t="shared" si="12"/>
        <v>2.6745598199934902E-3</v>
      </c>
      <c r="P25" s="80">
        <f t="shared" si="13"/>
        <v>1.5686598045030016E-3</v>
      </c>
      <c r="Q25" s="80">
        <f t="shared" si="14"/>
        <v>1.4450345504658545E-3</v>
      </c>
      <c r="R25" s="80">
        <f t="shared" si="15"/>
        <v>1.3182356297413714E-2</v>
      </c>
    </row>
    <row r="26" spans="1:18" ht="22.5" x14ac:dyDescent="0.2">
      <c r="A26" s="16">
        <v>345</v>
      </c>
      <c r="B26" s="16" t="s">
        <v>25</v>
      </c>
      <c r="C26" s="24">
        <v>2</v>
      </c>
      <c r="D26" s="24">
        <v>1</v>
      </c>
      <c r="E26" s="25">
        <v>1840.4751256198338</v>
      </c>
      <c r="F26" s="26">
        <f t="shared" si="0"/>
        <v>1099.7897675358911</v>
      </c>
      <c r="G26" s="24">
        <v>5.3686200378071829E-5</v>
      </c>
      <c r="H26" s="24">
        <v>4.9204341155885021E-4</v>
      </c>
      <c r="I26" s="24">
        <v>8.4981281149857264E-3</v>
      </c>
      <c r="J26" s="24">
        <v>2.535789507687547E-4</v>
      </c>
      <c r="K26" s="24">
        <v>1.914739732533037E-3</v>
      </c>
      <c r="L26" s="20"/>
      <c r="M26" s="6">
        <v>1</v>
      </c>
      <c r="N26" s="80">
        <f t="shared" si="11"/>
        <v>5.3686200378071829E-5</v>
      </c>
      <c r="O26" s="80">
        <f t="shared" si="12"/>
        <v>4.9204341155885021E-4</v>
      </c>
      <c r="P26" s="80">
        <f t="shared" si="13"/>
        <v>8.4981281149857264E-3</v>
      </c>
      <c r="Q26" s="80">
        <f t="shared" si="14"/>
        <v>2.535789507687547E-4</v>
      </c>
      <c r="R26" s="80">
        <f t="shared" si="15"/>
        <v>1.914739732533037E-3</v>
      </c>
    </row>
    <row r="27" spans="1:18" ht="22.5" x14ac:dyDescent="0.2">
      <c r="A27" s="1">
        <v>69</v>
      </c>
      <c r="B27" s="1" t="s">
        <v>29</v>
      </c>
      <c r="C27" s="21">
        <v>1</v>
      </c>
      <c r="D27" s="21">
        <v>1</v>
      </c>
      <c r="E27" s="22">
        <v>1639.2369631550248</v>
      </c>
      <c r="F27" s="23">
        <f t="shared" si="0"/>
        <v>195.90767770222962</v>
      </c>
      <c r="G27" s="21">
        <v>2.1718126444024363E-3</v>
      </c>
      <c r="H27" s="21">
        <v>1.4638779520730999E-2</v>
      </c>
      <c r="I27" s="21">
        <v>2.9004698999664106E-4</v>
      </c>
      <c r="J27" s="21">
        <v>1.1744824842913252E-2</v>
      </c>
      <c r="K27" s="21">
        <v>5.3882199566350493E-2</v>
      </c>
      <c r="L27" s="20"/>
      <c r="M27" s="6">
        <v>1</v>
      </c>
      <c r="N27" s="80">
        <f t="shared" si="11"/>
        <v>2.1718126444024363E-3</v>
      </c>
      <c r="O27" s="80">
        <f t="shared" si="12"/>
        <v>1.4638779520730999E-2</v>
      </c>
      <c r="P27" s="80">
        <f t="shared" si="13"/>
        <v>2.9004698999664106E-4</v>
      </c>
      <c r="Q27" s="80">
        <f t="shared" si="14"/>
        <v>1.1744824842913252E-2</v>
      </c>
      <c r="R27" s="80">
        <f t="shared" si="15"/>
        <v>5.3882199566350493E-2</v>
      </c>
    </row>
    <row r="28" spans="1:18" ht="22.5" x14ac:dyDescent="0.2">
      <c r="A28" s="1">
        <v>138</v>
      </c>
      <c r="B28" s="1" t="s">
        <v>29</v>
      </c>
      <c r="C28" s="21">
        <v>1</v>
      </c>
      <c r="D28" s="21">
        <v>1</v>
      </c>
      <c r="E28" s="22">
        <v>1639.2369631550248</v>
      </c>
      <c r="F28" s="23">
        <f t="shared" si="0"/>
        <v>391.81535540445924</v>
      </c>
      <c r="G28" s="21">
        <v>5.4295316110060908E-4</v>
      </c>
      <c r="H28" s="21">
        <v>3.8513081338460349E-3</v>
      </c>
      <c r="I28" s="21">
        <v>1.1003805900723961E-3</v>
      </c>
      <c r="J28" s="21">
        <v>2.7619447573064195E-3</v>
      </c>
      <c r="K28" s="21">
        <v>1.3182356297413714E-2</v>
      </c>
      <c r="L28" s="20"/>
      <c r="M28" s="6">
        <v>1</v>
      </c>
      <c r="N28" s="80">
        <f t="shared" si="11"/>
        <v>5.4295316110060908E-4</v>
      </c>
      <c r="O28" s="80">
        <f t="shared" si="12"/>
        <v>3.8513081338460349E-3</v>
      </c>
      <c r="P28" s="80">
        <f t="shared" si="13"/>
        <v>1.1003805900723961E-3</v>
      </c>
      <c r="Q28" s="80">
        <f t="shared" si="14"/>
        <v>2.7619447573064195E-3</v>
      </c>
      <c r="R28" s="80">
        <f t="shared" si="15"/>
        <v>1.3182356297413714E-2</v>
      </c>
    </row>
    <row r="29" spans="1:18" ht="22.5" x14ac:dyDescent="0.2">
      <c r="A29" s="16">
        <v>138</v>
      </c>
      <c r="B29" s="16" t="s">
        <v>29</v>
      </c>
      <c r="C29" s="24">
        <v>2</v>
      </c>
      <c r="D29" s="24">
        <v>1</v>
      </c>
      <c r="E29" s="25">
        <v>3278.4739263100496</v>
      </c>
      <c r="F29" s="26">
        <f t="shared" si="0"/>
        <v>783.63071080891848</v>
      </c>
      <c r="G29" s="24">
        <v>2.7147658055030454E-4</v>
      </c>
      <c r="H29" s="24">
        <v>2.6745598199934902E-3</v>
      </c>
      <c r="I29" s="24">
        <v>1.5686598045030016E-3</v>
      </c>
      <c r="J29" s="24">
        <v>1.3809723786532098E-3</v>
      </c>
      <c r="K29" s="24">
        <v>1.3182356297413714E-2</v>
      </c>
      <c r="L29" s="20"/>
      <c r="M29" s="6">
        <v>1</v>
      </c>
      <c r="N29" s="80">
        <f t="shared" si="11"/>
        <v>2.7147658055030454E-4</v>
      </c>
      <c r="O29" s="80">
        <f t="shared" si="12"/>
        <v>2.6745598199934902E-3</v>
      </c>
      <c r="P29" s="80">
        <f t="shared" si="13"/>
        <v>1.5686598045030016E-3</v>
      </c>
      <c r="Q29" s="80">
        <f t="shared" si="14"/>
        <v>1.3809723786532098E-3</v>
      </c>
      <c r="R29" s="80">
        <f t="shared" si="15"/>
        <v>1.3182356297413714E-2</v>
      </c>
    </row>
    <row r="30" spans="1:18" ht="22.5" x14ac:dyDescent="0.2">
      <c r="A30" s="16">
        <v>345</v>
      </c>
      <c r="B30" s="16" t="s">
        <v>29</v>
      </c>
      <c r="C30" s="24">
        <v>2</v>
      </c>
      <c r="D30" s="24">
        <v>1</v>
      </c>
      <c r="E30" s="25">
        <v>3278.4739263100496</v>
      </c>
      <c r="F30" s="26">
        <f t="shared" si="0"/>
        <v>1959.076777022296</v>
      </c>
      <c r="G30" s="24">
        <v>4.3436252888048727E-5</v>
      </c>
      <c r="H30" s="24">
        <v>4.9204341155885021E-4</v>
      </c>
      <c r="I30" s="24">
        <v>8.4981281149857264E-3</v>
      </c>
      <c r="J30" s="24">
        <v>2.4332900327873154E-4</v>
      </c>
      <c r="K30" s="24">
        <v>1.914739732533037E-3</v>
      </c>
      <c r="L30" s="20"/>
      <c r="M30" s="6">
        <v>1</v>
      </c>
      <c r="N30" s="80">
        <f t="shared" si="11"/>
        <v>4.3436252888048727E-5</v>
      </c>
      <c r="O30" s="80">
        <f t="shared" si="12"/>
        <v>4.9204341155885021E-4</v>
      </c>
      <c r="P30" s="80">
        <f t="shared" si="13"/>
        <v>8.4981281149857264E-3</v>
      </c>
      <c r="Q30" s="80">
        <f t="shared" si="14"/>
        <v>2.4332900327873154E-4</v>
      </c>
      <c r="R30" s="80">
        <f t="shared" si="15"/>
        <v>1.914739732533037E-3</v>
      </c>
    </row>
  </sheetData>
  <sortState xmlns:xlrd2="http://schemas.microsoft.com/office/spreadsheetml/2017/richdata2" ref="A2:K30">
    <sortCondition ref="B1"/>
  </sortState>
  <phoneticPr fontId="7" type="noConversion"/>
  <pageMargins left="1.27" right="0.75" top="1" bottom="1" header="0.5" footer="0.5"/>
  <pageSetup scale="9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E184"/>
  <sheetViews>
    <sheetView topLeftCell="L1" workbookViewId="0">
      <selection activeCell="AA1" sqref="AA1:AD1048576"/>
    </sheetView>
  </sheetViews>
  <sheetFormatPr defaultColWidth="9.140625" defaultRowHeight="11.25" x14ac:dyDescent="0.2"/>
  <cols>
    <col min="1" max="1" width="7.7109375" style="2" bestFit="1" customWidth="1"/>
    <col min="2" max="2" width="17.5703125" style="2" customWidth="1"/>
    <col min="3" max="3" width="18.140625" style="2" bestFit="1" customWidth="1"/>
    <col min="4" max="4" width="9.85546875" style="2" bestFit="1" customWidth="1"/>
    <col min="5" max="5" width="10.42578125" style="2" bestFit="1" customWidth="1"/>
    <col min="6" max="6" width="13.42578125" style="2" bestFit="1" customWidth="1"/>
    <col min="7" max="7" width="10.28515625" style="5" bestFit="1" customWidth="1"/>
    <col min="8" max="8" width="9.28515625" style="5" bestFit="1" customWidth="1"/>
    <col min="9" max="11" width="11.140625" style="2" bestFit="1" customWidth="1"/>
    <col min="12" max="13" width="12" style="2" bestFit="1" customWidth="1"/>
    <col min="14" max="14" width="9.140625" style="2"/>
    <col min="15" max="15" width="7.7109375" style="2" bestFit="1" customWidth="1"/>
    <col min="16" max="16" width="13.85546875" style="2" bestFit="1" customWidth="1"/>
    <col min="17" max="17" width="14.85546875" style="2" bestFit="1" customWidth="1"/>
    <col min="18" max="18" width="9.85546875" style="2" bestFit="1" customWidth="1"/>
    <col min="19" max="19" width="12" style="2" bestFit="1" customWidth="1"/>
    <col min="20" max="20" width="9.28515625" style="2" bestFit="1" customWidth="1"/>
    <col min="21" max="23" width="11.140625" style="2" bestFit="1" customWidth="1"/>
    <col min="24" max="25" width="12" style="2" bestFit="1" customWidth="1"/>
    <col min="26" max="26" width="9.140625" style="2"/>
    <col min="27" max="29" width="11.140625" style="2" bestFit="1" customWidth="1"/>
    <col min="30" max="31" width="12" style="2" bestFit="1" customWidth="1"/>
    <col min="32" max="16384" width="9.140625" style="2"/>
  </cols>
  <sheetData>
    <row r="1" spans="1:31" s="10" customFormat="1" ht="23.25" thickBot="1" x14ac:dyDescent="0.25">
      <c r="A1" s="11" t="s">
        <v>0</v>
      </c>
      <c r="B1" s="11" t="s">
        <v>50</v>
      </c>
      <c r="C1" s="11" t="s">
        <v>2</v>
      </c>
      <c r="D1" s="11" t="s">
        <v>68</v>
      </c>
      <c r="E1" s="11" t="s">
        <v>3</v>
      </c>
      <c r="F1" s="11" t="s">
        <v>4</v>
      </c>
      <c r="G1" s="12" t="s">
        <v>5</v>
      </c>
      <c r="H1" s="12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O1" s="11" t="s">
        <v>0</v>
      </c>
      <c r="P1" s="11" t="s">
        <v>50</v>
      </c>
      <c r="Q1" s="11" t="s">
        <v>2</v>
      </c>
      <c r="R1" s="11" t="s">
        <v>68</v>
      </c>
      <c r="S1" s="12" t="s">
        <v>69</v>
      </c>
      <c r="T1" s="12" t="s">
        <v>6</v>
      </c>
      <c r="U1" s="11" t="s">
        <v>7</v>
      </c>
      <c r="V1" s="11" t="s">
        <v>8</v>
      </c>
      <c r="W1" s="11" t="s">
        <v>9</v>
      </c>
      <c r="X1" s="11" t="s">
        <v>10</v>
      </c>
      <c r="Y1" s="11" t="s">
        <v>11</v>
      </c>
      <c r="AA1" s="11" t="s">
        <v>7</v>
      </c>
      <c r="AB1" s="11" t="s">
        <v>8</v>
      </c>
      <c r="AC1" s="11" t="s">
        <v>9</v>
      </c>
      <c r="AD1" s="11" t="s">
        <v>10</v>
      </c>
      <c r="AE1" s="11" t="s">
        <v>11</v>
      </c>
    </row>
    <row r="2" spans="1:31" s="35" customFormat="1" ht="34.5" thickTop="1" x14ac:dyDescent="0.2">
      <c r="A2" s="42">
        <v>138</v>
      </c>
      <c r="B2" s="42" t="s">
        <v>30</v>
      </c>
      <c r="C2" s="43">
        <v>1</v>
      </c>
      <c r="D2" s="43">
        <v>1</v>
      </c>
      <c r="E2" s="43" t="s">
        <v>21</v>
      </c>
      <c r="F2" s="43" t="s">
        <v>20</v>
      </c>
      <c r="G2" s="44">
        <v>2062.3170710156814</v>
      </c>
      <c r="H2" s="45">
        <f t="shared" ref="H2:H7" si="0">3*G2*A2/(SQRT(3))/1000</f>
        <v>492.94123686757945</v>
      </c>
      <c r="I2" s="43">
        <v>4.0999999999999999E-4</v>
      </c>
      <c r="J2" s="43">
        <v>3.8999999999999998E-3</v>
      </c>
      <c r="K2" s="43">
        <v>1.1000000000000001E-3</v>
      </c>
      <c r="L2" s="43">
        <v>2.82E-3</v>
      </c>
      <c r="M2" s="43">
        <v>1.226E-2</v>
      </c>
      <c r="O2" s="1">
        <v>138</v>
      </c>
      <c r="P2" s="1" t="s">
        <v>30</v>
      </c>
      <c r="Q2" s="21">
        <v>1</v>
      </c>
      <c r="R2" s="21">
        <v>1</v>
      </c>
      <c r="S2" s="22">
        <v>2062.3170710156814</v>
      </c>
      <c r="T2" s="23">
        <f>3*S2*O2/(SQRT(3))/1000</f>
        <v>492.94123686757945</v>
      </c>
      <c r="U2" s="21">
        <v>3.7387103549674439E-4</v>
      </c>
      <c r="V2" s="21">
        <v>3.7305351869861315E-3</v>
      </c>
      <c r="W2" s="21">
        <v>1.1378560460262922E-3</v>
      </c>
      <c r="X2" s="21">
        <v>2.5928626317025549E-3</v>
      </c>
      <c r="Y2" s="21">
        <v>1.3061583350553815E-2</v>
      </c>
      <c r="AA2" s="51">
        <f>I2/U2</f>
        <v>1.0966348314606742</v>
      </c>
      <c r="AB2" s="51">
        <f t="shared" ref="AB2:AE2" si="1">J2/V2</f>
        <v>1.0454264078797706</v>
      </c>
      <c r="AC2" s="51">
        <f t="shared" si="1"/>
        <v>0.96673037317989752</v>
      </c>
      <c r="AD2" s="51">
        <f t="shared" si="1"/>
        <v>1.0876010034316008</v>
      </c>
      <c r="AE2" s="51">
        <f t="shared" si="1"/>
        <v>0.93863046086829682</v>
      </c>
    </row>
    <row r="3" spans="1:31" s="35" customFormat="1" ht="33.75" x14ac:dyDescent="0.2">
      <c r="A3" s="42">
        <v>138</v>
      </c>
      <c r="B3" s="42" t="s">
        <v>30</v>
      </c>
      <c r="C3" s="43">
        <v>2</v>
      </c>
      <c r="D3" s="43">
        <v>1</v>
      </c>
      <c r="E3" s="43" t="s">
        <v>21</v>
      </c>
      <c r="F3" s="43" t="s">
        <v>20</v>
      </c>
      <c r="G3" s="44">
        <v>4124.6341420313629</v>
      </c>
      <c r="H3" s="45">
        <f t="shared" si="0"/>
        <v>985.8824737351589</v>
      </c>
      <c r="I3" s="43">
        <v>2.0000000000000001E-4</v>
      </c>
      <c r="J3" s="43">
        <v>2.7799999999999999E-3</v>
      </c>
      <c r="K3" s="43">
        <v>1.5200000000000001E-3</v>
      </c>
      <c r="L3" s="43">
        <v>2.6199999999999999E-3</v>
      </c>
      <c r="M3" s="43">
        <v>1.1140000000000001E-2</v>
      </c>
      <c r="N3" s="46"/>
      <c r="O3" s="16">
        <v>138</v>
      </c>
      <c r="P3" s="16" t="s">
        <v>30</v>
      </c>
      <c r="Q3" s="24">
        <v>2</v>
      </c>
      <c r="R3" s="24">
        <v>1</v>
      </c>
      <c r="S3" s="25">
        <v>4124.6341420313629</v>
      </c>
      <c r="T3" s="26">
        <f>3*S3*O3/(SQRT(3))/1000</f>
        <v>985.8824737351589</v>
      </c>
      <c r="U3" s="24">
        <v>1.869355177483722E-4</v>
      </c>
      <c r="V3" s="24">
        <v>2.6141733465635383E-3</v>
      </c>
      <c r="W3" s="24">
        <v>1.6063702006379669E-3</v>
      </c>
      <c r="X3" s="24">
        <v>1.2964313158512774E-3</v>
      </c>
      <c r="Y3" s="24">
        <v>1.3061583350553815E-2</v>
      </c>
      <c r="AA3" s="51">
        <f t="shared" ref="AA3:AA23" si="2">I3/U3</f>
        <v>1.0698876404494382</v>
      </c>
      <c r="AB3" s="51">
        <f t="shared" ref="AB3:AB23" si="3">J3/V3</f>
        <v>1.0634336868495922</v>
      </c>
      <c r="AC3" s="51">
        <f t="shared" ref="AC3:AC23" si="4">K3/W3</f>
        <v>0.94623269243685848</v>
      </c>
      <c r="AD3" s="51">
        <f t="shared" ref="AD3:AD23" si="5">L3/X3</f>
        <v>2.0209323609863787</v>
      </c>
      <c r="AE3" s="51">
        <f t="shared" ref="AE3:AE23" si="6">M3/Y3</f>
        <v>0.85288281680855038</v>
      </c>
    </row>
    <row r="4" spans="1:31" s="35" customFormat="1" ht="22.5" x14ac:dyDescent="0.2">
      <c r="A4" s="36">
        <v>345</v>
      </c>
      <c r="B4" s="36" t="s">
        <v>30</v>
      </c>
      <c r="C4" s="37">
        <v>1</v>
      </c>
      <c r="D4" s="37">
        <v>1</v>
      </c>
      <c r="E4" s="37" t="s">
        <v>21</v>
      </c>
      <c r="F4" s="38" t="s">
        <v>31</v>
      </c>
      <c r="G4" s="39">
        <v>2062.3170710156814</v>
      </c>
      <c r="H4" s="40">
        <f t="shared" si="0"/>
        <v>1232.3530921689487</v>
      </c>
      <c r="I4" s="37">
        <v>6.9999999999999994E-5</v>
      </c>
      <c r="J4" s="37">
        <v>6.6E-4</v>
      </c>
      <c r="K4" s="37">
        <v>6.4599999999999996E-3</v>
      </c>
      <c r="L4" s="37">
        <v>4.0999999999999999E-4</v>
      </c>
      <c r="M4" s="37">
        <v>1.9300000000000001E-3</v>
      </c>
      <c r="N4" s="46"/>
      <c r="O4" s="16"/>
      <c r="P4" s="16"/>
      <c r="Q4" s="24"/>
      <c r="R4" s="24"/>
      <c r="S4" s="25"/>
      <c r="T4" s="26"/>
      <c r="U4" s="24"/>
      <c r="V4" s="24"/>
      <c r="W4" s="24"/>
      <c r="X4" s="24"/>
      <c r="Y4" s="24"/>
      <c r="AA4" s="51"/>
      <c r="AB4" s="51"/>
      <c r="AC4" s="51"/>
      <c r="AD4" s="51"/>
      <c r="AE4" s="51"/>
    </row>
    <row r="5" spans="1:31" s="35" customFormat="1" ht="33.75" x14ac:dyDescent="0.2">
      <c r="A5" s="36">
        <v>345</v>
      </c>
      <c r="B5" s="36" t="s">
        <v>30</v>
      </c>
      <c r="C5" s="37">
        <v>2</v>
      </c>
      <c r="D5" s="37">
        <v>1</v>
      </c>
      <c r="E5" s="37" t="s">
        <v>21</v>
      </c>
      <c r="F5" s="38" t="s">
        <v>31</v>
      </c>
      <c r="G5" s="39">
        <v>4124.6341420313629</v>
      </c>
      <c r="H5" s="40">
        <f t="shared" si="0"/>
        <v>2464.7061843378974</v>
      </c>
      <c r="I5" s="37">
        <v>3.0000000000000001E-5</v>
      </c>
      <c r="J5" s="37">
        <v>4.8000000000000001E-4</v>
      </c>
      <c r="K5" s="37">
        <v>8.8100000000000001E-3</v>
      </c>
      <c r="L5" s="37">
        <v>3.6999999999999999E-4</v>
      </c>
      <c r="M5" s="37">
        <v>1.75E-3</v>
      </c>
      <c r="N5" s="46"/>
      <c r="O5" s="16">
        <v>345</v>
      </c>
      <c r="P5" s="16" t="s">
        <v>30</v>
      </c>
      <c r="Q5" s="24">
        <v>2</v>
      </c>
      <c r="R5" s="24">
        <v>1</v>
      </c>
      <c r="S5" s="25">
        <v>4124.6341420313629</v>
      </c>
      <c r="T5" s="26">
        <f>3*S5*O5/(SQRT(3))/1000</f>
        <v>2464.7061843378974</v>
      </c>
      <c r="U5" s="24">
        <v>2.990968283973955E-5</v>
      </c>
      <c r="V5" s="24">
        <v>4.8238157581005804E-4</v>
      </c>
      <c r="W5" s="24">
        <v>8.6746430914849196E-3</v>
      </c>
      <c r="X5" s="24">
        <v>2.2980243323042235E-4</v>
      </c>
      <c r="Y5" s="24">
        <v>1.8954160610354523E-3</v>
      </c>
      <c r="AA5" s="51">
        <f t="shared" si="2"/>
        <v>1.0030196629213484</v>
      </c>
      <c r="AB5" s="51">
        <f t="shared" si="3"/>
        <v>0.99506287982483854</v>
      </c>
      <c r="AC5" s="51">
        <f t="shared" si="4"/>
        <v>1.0156037438183421</v>
      </c>
      <c r="AD5" s="51">
        <f t="shared" si="5"/>
        <v>1.6100786871521151</v>
      </c>
      <c r="AE5" s="51">
        <f t="shared" si="6"/>
        <v>0.92328013673366649</v>
      </c>
    </row>
    <row r="6" spans="1:31" s="35" customFormat="1" ht="22.5" x14ac:dyDescent="0.2">
      <c r="A6" s="36">
        <v>345</v>
      </c>
      <c r="B6" s="36" t="s">
        <v>32</v>
      </c>
      <c r="C6" s="37">
        <v>1</v>
      </c>
      <c r="D6" s="37">
        <v>1</v>
      </c>
      <c r="E6" s="37" t="s">
        <v>21</v>
      </c>
      <c r="F6" s="38" t="s">
        <v>31</v>
      </c>
      <c r="G6" s="39">
        <v>1370.3349424425433</v>
      </c>
      <c r="H6" s="40">
        <f t="shared" si="0"/>
        <v>818.85396157562298</v>
      </c>
      <c r="I6" s="37">
        <v>6.0000000000000002E-5</v>
      </c>
      <c r="J6" s="37">
        <v>6.4999999999999997E-4</v>
      </c>
      <c r="K6" s="37">
        <v>6.5799999999999999E-3</v>
      </c>
      <c r="L6" s="37">
        <v>4.0000000000000002E-4</v>
      </c>
      <c r="M6" s="37">
        <v>1.92E-3</v>
      </c>
      <c r="N6" s="46"/>
      <c r="O6" s="16"/>
      <c r="P6" s="16"/>
      <c r="Q6" s="24"/>
      <c r="R6" s="24"/>
      <c r="S6" s="25"/>
      <c r="T6" s="26"/>
      <c r="U6" s="24"/>
      <c r="V6" s="24"/>
      <c r="W6" s="24"/>
      <c r="X6" s="24"/>
      <c r="Y6" s="24"/>
      <c r="AA6" s="51"/>
      <c r="AB6" s="51"/>
      <c r="AC6" s="51"/>
      <c r="AD6" s="51"/>
      <c r="AE6" s="51"/>
    </row>
    <row r="7" spans="1:31" s="35" customFormat="1" ht="22.5" x14ac:dyDescent="0.2">
      <c r="A7" s="36">
        <v>345</v>
      </c>
      <c r="B7" s="36" t="s">
        <v>32</v>
      </c>
      <c r="C7" s="37">
        <v>2</v>
      </c>
      <c r="D7" s="37">
        <v>1</v>
      </c>
      <c r="E7" s="37" t="s">
        <v>21</v>
      </c>
      <c r="F7" s="38" t="s">
        <v>31</v>
      </c>
      <c r="G7" s="39">
        <v>2740.6698848850865</v>
      </c>
      <c r="H7" s="40">
        <f t="shared" si="0"/>
        <v>1637.707923151246</v>
      </c>
      <c r="I7" s="37">
        <v>3.0000000000000001E-5</v>
      </c>
      <c r="J7" s="37">
        <v>4.8000000000000001E-4</v>
      </c>
      <c r="K7" s="37">
        <v>8.9200000000000008E-3</v>
      </c>
      <c r="L7" s="37">
        <v>3.6999999999999999E-4</v>
      </c>
      <c r="M7" s="37">
        <v>1.75E-3</v>
      </c>
      <c r="N7" s="46"/>
      <c r="O7" s="16">
        <v>345</v>
      </c>
      <c r="P7" s="16" t="s">
        <v>32</v>
      </c>
      <c r="Q7" s="24">
        <v>2</v>
      </c>
      <c r="R7" s="24">
        <v>1</v>
      </c>
      <c r="S7" s="25">
        <v>2740.6698848850865</v>
      </c>
      <c r="T7" s="26">
        <f>3*S7*O7/(SQRT(3))/1000</f>
        <v>1637.707923151246</v>
      </c>
      <c r="U7" s="24">
        <v>2.8187355597563541E-5</v>
      </c>
      <c r="V7" s="24">
        <v>4.7746664197262893E-4</v>
      </c>
      <c r="W7" s="24">
        <v>8.7834680150142026E-3</v>
      </c>
      <c r="X7" s="24">
        <v>2.2808010598824634E-4</v>
      </c>
      <c r="Y7" s="24">
        <v>1.8855861933605943E-3</v>
      </c>
      <c r="AA7" s="51">
        <f t="shared" si="2"/>
        <v>1.0643070044709388</v>
      </c>
      <c r="AB7" s="51">
        <f t="shared" si="3"/>
        <v>1.0053058325015223</v>
      </c>
      <c r="AC7" s="51">
        <f t="shared" si="4"/>
        <v>1.0155442001669972</v>
      </c>
      <c r="AD7" s="51">
        <f t="shared" si="5"/>
        <v>1.6222370574444893</v>
      </c>
      <c r="AE7" s="51">
        <f t="shared" si="6"/>
        <v>0.92809334633547291</v>
      </c>
    </row>
    <row r="8" spans="1:31" s="35" customFormat="1" ht="22.5" x14ac:dyDescent="0.2">
      <c r="A8" s="36">
        <v>345</v>
      </c>
      <c r="B8" s="36" t="s">
        <v>33</v>
      </c>
      <c r="C8" s="37">
        <v>1</v>
      </c>
      <c r="D8" s="37">
        <v>1</v>
      </c>
      <c r="E8" s="37" t="s">
        <v>21</v>
      </c>
      <c r="F8" s="38" t="s">
        <v>31</v>
      </c>
      <c r="G8" s="39"/>
      <c r="H8" s="40"/>
      <c r="I8" s="37">
        <v>5.0000000000000002E-5</v>
      </c>
      <c r="J8" s="37">
        <v>6.4999999999999997E-4</v>
      </c>
      <c r="K8" s="37">
        <v>6.6100000000000004E-3</v>
      </c>
      <c r="L8" s="37">
        <v>3.8999999999999999E-4</v>
      </c>
      <c r="M8" s="37">
        <v>1.92E-3</v>
      </c>
      <c r="N8" s="46"/>
      <c r="O8" s="16"/>
      <c r="P8" s="16"/>
      <c r="Q8" s="24"/>
      <c r="R8" s="24"/>
      <c r="S8" s="25"/>
      <c r="T8" s="26"/>
      <c r="U8" s="24"/>
      <c r="V8" s="24"/>
      <c r="W8" s="24"/>
      <c r="X8" s="24"/>
      <c r="Y8" s="24"/>
      <c r="AA8" s="51"/>
      <c r="AB8" s="51"/>
      <c r="AC8" s="51"/>
      <c r="AD8" s="51"/>
      <c r="AE8" s="51"/>
    </row>
    <row r="9" spans="1:31" s="35" customFormat="1" ht="22.5" x14ac:dyDescent="0.2">
      <c r="A9" s="36">
        <v>345</v>
      </c>
      <c r="B9" s="36" t="s">
        <v>33</v>
      </c>
      <c r="C9" s="37">
        <v>2</v>
      </c>
      <c r="D9" s="37">
        <v>1</v>
      </c>
      <c r="E9" s="37" t="s">
        <v>21</v>
      </c>
      <c r="F9" s="38" t="s">
        <v>31</v>
      </c>
      <c r="G9" s="39"/>
      <c r="H9" s="40"/>
      <c r="I9" s="37">
        <v>3.0000000000000001E-5</v>
      </c>
      <c r="J9" s="37">
        <v>4.8000000000000001E-4</v>
      </c>
      <c r="K9" s="37">
        <v>8.9499999999999996E-3</v>
      </c>
      <c r="L9" s="37">
        <v>3.6999999999999999E-4</v>
      </c>
      <c r="M9" s="37">
        <v>1.75E-3</v>
      </c>
      <c r="N9" s="46"/>
      <c r="O9" s="16"/>
      <c r="P9" s="16"/>
      <c r="Q9" s="24"/>
      <c r="R9" s="24"/>
      <c r="S9" s="25"/>
      <c r="T9" s="26"/>
      <c r="U9" s="24"/>
      <c r="V9" s="24"/>
      <c r="W9" s="24"/>
      <c r="X9" s="24"/>
      <c r="Y9" s="24"/>
      <c r="AA9" s="51"/>
      <c r="AB9" s="51"/>
      <c r="AC9" s="51"/>
      <c r="AD9" s="51"/>
      <c r="AE9" s="51"/>
    </row>
    <row r="10" spans="1:31" s="35" customFormat="1" ht="22.5" x14ac:dyDescent="0.2">
      <c r="A10" s="30">
        <v>69</v>
      </c>
      <c r="B10" s="30" t="s">
        <v>18</v>
      </c>
      <c r="C10" s="31">
        <v>1</v>
      </c>
      <c r="D10" s="31">
        <v>1</v>
      </c>
      <c r="E10" s="31" t="s">
        <v>21</v>
      </c>
      <c r="F10" s="32" t="s">
        <v>20</v>
      </c>
      <c r="G10" s="33">
        <v>533.81132179641884</v>
      </c>
      <c r="H10" s="34">
        <f t="shared" ref="H10:H17" si="7">3*G10*A10/(SQRT(3))/1000</f>
        <v>63.796594839475901</v>
      </c>
      <c r="I10" s="31">
        <v>6.8700000000000002E-3</v>
      </c>
      <c r="J10" s="31">
        <v>1.7170000000000001E-2</v>
      </c>
      <c r="K10" s="31">
        <v>2.5000000000000001E-4</v>
      </c>
      <c r="L10" s="31">
        <v>1.6639999999999999E-2</v>
      </c>
      <c r="M10" s="31">
        <v>5.0520000000000002E-2</v>
      </c>
      <c r="N10" s="46"/>
      <c r="O10" s="1">
        <v>69</v>
      </c>
      <c r="P10" s="1" t="s">
        <v>18</v>
      </c>
      <c r="Q10" s="21">
        <v>1</v>
      </c>
      <c r="R10" s="21">
        <v>1</v>
      </c>
      <c r="S10" s="22">
        <v>533.81132179641884</v>
      </c>
      <c r="T10" s="23">
        <f t="shared" ref="T10:T15" si="8">3*S10*O10/(SQRT(3))/1000</f>
        <v>63.796594839475901</v>
      </c>
      <c r="U10" s="21">
        <v>6.2927956311699213E-3</v>
      </c>
      <c r="V10" s="21">
        <v>1.573098704015969E-2</v>
      </c>
      <c r="W10" s="21">
        <v>2.693698834825041E-4</v>
      </c>
      <c r="X10" s="21">
        <v>1.5865807829680736E-2</v>
      </c>
      <c r="Y10" s="21">
        <v>5.4974407085779178E-2</v>
      </c>
      <c r="AA10" s="51">
        <f t="shared" si="2"/>
        <v>1.091724632843792</v>
      </c>
      <c r="AB10" s="51">
        <f t="shared" si="3"/>
        <v>1.091476329881059</v>
      </c>
      <c r="AC10" s="51">
        <f t="shared" si="4"/>
        <v>0.92809187414686545</v>
      </c>
      <c r="AD10" s="51">
        <f t="shared" si="5"/>
        <v>1.0487962654426555</v>
      </c>
      <c r="AE10" s="51">
        <f t="shared" si="6"/>
        <v>0.91897307634753111</v>
      </c>
    </row>
    <row r="11" spans="1:31" s="35" customFormat="1" ht="22.5" x14ac:dyDescent="0.2">
      <c r="A11" s="42">
        <v>138</v>
      </c>
      <c r="B11" s="42" t="s">
        <v>26</v>
      </c>
      <c r="C11" s="43">
        <v>1</v>
      </c>
      <c r="D11" s="43">
        <v>1</v>
      </c>
      <c r="E11" s="43" t="s">
        <v>21</v>
      </c>
      <c r="F11" s="43" t="s">
        <v>20</v>
      </c>
      <c r="G11" s="44">
        <v>665.91661325689358</v>
      </c>
      <c r="H11" s="45">
        <f t="shared" si="7"/>
        <v>159.16939427158857</v>
      </c>
      <c r="I11" s="43">
        <v>1.2099999999999999E-3</v>
      </c>
      <c r="J11" s="43">
        <v>4.1799999999999997E-3</v>
      </c>
      <c r="K11" s="43">
        <v>1.0200000000000001E-3</v>
      </c>
      <c r="L11" s="43">
        <v>3.65E-3</v>
      </c>
      <c r="M11" s="43">
        <v>1.2529999999999999E-2</v>
      </c>
      <c r="N11" s="46"/>
      <c r="O11" s="1">
        <v>138</v>
      </c>
      <c r="P11" s="1" t="s">
        <v>26</v>
      </c>
      <c r="Q11" s="21">
        <v>1</v>
      </c>
      <c r="R11" s="21">
        <v>1</v>
      </c>
      <c r="S11" s="22">
        <v>665.91661325689358</v>
      </c>
      <c r="T11" s="23">
        <f t="shared" si="8"/>
        <v>159.16939427158857</v>
      </c>
      <c r="U11" s="21">
        <v>1.1147868094938038E-3</v>
      </c>
      <c r="V11" s="21">
        <v>4.013038862684515E-3</v>
      </c>
      <c r="W11" s="21">
        <v>1.0540917033673072E-3</v>
      </c>
      <c r="X11" s="21">
        <v>3.3337784056996144E-3</v>
      </c>
      <c r="Y11" s="21">
        <v>1.3344087026252196E-2</v>
      </c>
      <c r="Z11" s="46"/>
      <c r="AA11" s="51">
        <f t="shared" si="2"/>
        <v>1.0854093264248705</v>
      </c>
      <c r="AB11" s="51">
        <f t="shared" si="3"/>
        <v>1.0416046649505399</v>
      </c>
      <c r="AC11" s="51">
        <f t="shared" si="4"/>
        <v>0.96765774433248952</v>
      </c>
      <c r="AD11" s="51">
        <f t="shared" si="5"/>
        <v>1.094853813246782</v>
      </c>
      <c r="AE11" s="51">
        <f t="shared" si="6"/>
        <v>0.9389926770823197</v>
      </c>
    </row>
    <row r="12" spans="1:31" s="35" customFormat="1" ht="22.5" x14ac:dyDescent="0.2">
      <c r="A12" s="42">
        <v>138</v>
      </c>
      <c r="B12" s="42" t="s">
        <v>26</v>
      </c>
      <c r="C12" s="43">
        <v>2</v>
      </c>
      <c r="D12" s="43">
        <v>1</v>
      </c>
      <c r="E12" s="43" t="s">
        <v>21</v>
      </c>
      <c r="F12" s="43" t="s">
        <v>20</v>
      </c>
      <c r="G12" s="44">
        <v>1331.8332265137872</v>
      </c>
      <c r="H12" s="45">
        <f t="shared" si="7"/>
        <v>318.33878854317715</v>
      </c>
      <c r="I12" s="43">
        <v>6.0999999999999997E-4</v>
      </c>
      <c r="J12" s="43">
        <v>2.9199999999999999E-3</v>
      </c>
      <c r="K12" s="43">
        <v>1.4499999999999999E-3</v>
      </c>
      <c r="L12" s="43">
        <v>3.0400000000000002E-3</v>
      </c>
      <c r="M12" s="43">
        <v>1.1270000000000001E-2</v>
      </c>
      <c r="N12" s="46"/>
      <c r="O12" s="16">
        <v>138</v>
      </c>
      <c r="P12" s="16" t="s">
        <v>26</v>
      </c>
      <c r="Q12" s="24">
        <v>2</v>
      </c>
      <c r="R12" s="24">
        <v>1</v>
      </c>
      <c r="S12" s="25">
        <v>1331.8332265137872</v>
      </c>
      <c r="T12" s="26">
        <f t="shared" si="8"/>
        <v>318.33878854317715</v>
      </c>
      <c r="U12" s="24">
        <v>5.573934047469019E-4</v>
      </c>
      <c r="V12" s="24">
        <v>2.7554251844127296E-3</v>
      </c>
      <c r="W12" s="24">
        <v>1.5210498634737587E-3</v>
      </c>
      <c r="X12" s="24">
        <v>1.6668892028498072E-3</v>
      </c>
      <c r="Y12" s="24">
        <v>1.3344087026252196E-2</v>
      </c>
      <c r="Z12" s="46"/>
      <c r="AA12" s="51">
        <f t="shared" si="2"/>
        <v>1.0943796514366462</v>
      </c>
      <c r="AB12" s="51">
        <f t="shared" si="3"/>
        <v>1.0597275572997809</v>
      </c>
      <c r="AC12" s="51">
        <f t="shared" si="4"/>
        <v>0.95328893208570054</v>
      </c>
      <c r="AD12" s="51">
        <f t="shared" si="5"/>
        <v>1.8237564889151876</v>
      </c>
      <c r="AE12" s="51">
        <f t="shared" si="6"/>
        <v>0.84456883245951664</v>
      </c>
    </row>
    <row r="13" spans="1:31" s="35" customFormat="1" ht="22.5" x14ac:dyDescent="0.2">
      <c r="A13" s="30">
        <v>69</v>
      </c>
      <c r="B13" s="30" t="s">
        <v>25</v>
      </c>
      <c r="C13" s="31">
        <v>1</v>
      </c>
      <c r="D13" s="31">
        <v>1</v>
      </c>
      <c r="E13" s="31" t="s">
        <v>21</v>
      </c>
      <c r="F13" s="32" t="s">
        <v>20</v>
      </c>
      <c r="G13" s="33">
        <v>920.23756280991688</v>
      </c>
      <c r="H13" s="34">
        <f t="shared" si="7"/>
        <v>109.97897675358911</v>
      </c>
      <c r="I13" s="31">
        <v>2.9299999999999999E-3</v>
      </c>
      <c r="J13" s="31">
        <v>1.6070000000000001E-2</v>
      </c>
      <c r="K13" s="31">
        <v>2.7E-4</v>
      </c>
      <c r="L13" s="31">
        <v>1.2670000000000001E-2</v>
      </c>
      <c r="M13" s="31">
        <v>4.9450000000000001E-2</v>
      </c>
      <c r="N13" s="46"/>
      <c r="O13" s="1">
        <v>69</v>
      </c>
      <c r="P13" s="1" t="s">
        <v>25</v>
      </c>
      <c r="Q13" s="21">
        <v>1</v>
      </c>
      <c r="R13" s="21">
        <v>1</v>
      </c>
      <c r="S13" s="22">
        <v>920.23756280991688</v>
      </c>
      <c r="T13" s="23">
        <f t="shared" si="8"/>
        <v>109.97897675358911</v>
      </c>
      <c r="U13" s="21">
        <v>2.6843100189035914E-3</v>
      </c>
      <c r="V13" s="21">
        <v>1.4638779520730999E-2</v>
      </c>
      <c r="W13" s="21">
        <v>2.9004698999664106E-4</v>
      </c>
      <c r="X13" s="21">
        <v>1.2257322217414407E-2</v>
      </c>
      <c r="Y13" s="21">
        <v>5.3882199566350493E-2</v>
      </c>
      <c r="Z13" s="46"/>
      <c r="AA13" s="51">
        <f t="shared" si="2"/>
        <v>1.0915281690140846</v>
      </c>
      <c r="AB13" s="51">
        <f t="shared" si="3"/>
        <v>1.0977691123253923</v>
      </c>
      <c r="AC13" s="51">
        <f t="shared" si="4"/>
        <v>0.93088364751906849</v>
      </c>
      <c r="AD13" s="51">
        <f t="shared" si="5"/>
        <v>1.0336678578947112</v>
      </c>
      <c r="AE13" s="51">
        <f t="shared" si="6"/>
        <v>0.91774278700533218</v>
      </c>
    </row>
    <row r="14" spans="1:31" s="35" customFormat="1" ht="22.5" x14ac:dyDescent="0.2">
      <c r="A14" s="42">
        <v>138</v>
      </c>
      <c r="B14" s="42" t="s">
        <v>25</v>
      </c>
      <c r="C14" s="43">
        <v>1</v>
      </c>
      <c r="D14" s="43">
        <v>1</v>
      </c>
      <c r="E14" s="43" t="s">
        <v>21</v>
      </c>
      <c r="F14" s="43" t="s">
        <v>20</v>
      </c>
      <c r="G14" s="44">
        <v>920.23756280991688</v>
      </c>
      <c r="H14" s="45">
        <f t="shared" si="7"/>
        <v>219.95795350717822</v>
      </c>
      <c r="I14" s="43">
        <v>7.2999999999999996E-4</v>
      </c>
      <c r="J14" s="43">
        <v>4.0200000000000001E-3</v>
      </c>
      <c r="K14" s="43">
        <v>1.06E-3</v>
      </c>
      <c r="L14" s="43">
        <v>3.1700000000000001E-3</v>
      </c>
      <c r="M14" s="43">
        <v>1.2359999999999999E-2</v>
      </c>
      <c r="N14" s="46"/>
      <c r="O14" s="1">
        <v>138</v>
      </c>
      <c r="P14" s="1" t="s">
        <v>25</v>
      </c>
      <c r="Q14" s="21">
        <v>1</v>
      </c>
      <c r="R14" s="21">
        <v>1</v>
      </c>
      <c r="S14" s="22">
        <v>920.23756280991688</v>
      </c>
      <c r="T14" s="23">
        <f t="shared" si="8"/>
        <v>219.95795350717822</v>
      </c>
      <c r="U14" s="21">
        <v>6.7107750472589786E-4</v>
      </c>
      <c r="V14" s="21">
        <v>3.8513081338460349E-3</v>
      </c>
      <c r="W14" s="21">
        <v>1.1003805900723961E-3</v>
      </c>
      <c r="X14" s="21">
        <v>2.8900691009317091E-3</v>
      </c>
      <c r="Y14" s="21">
        <v>1.3182356297413714E-2</v>
      </c>
      <c r="Z14" s="46"/>
      <c r="AA14" s="51">
        <f t="shared" si="2"/>
        <v>1.0878028169014085</v>
      </c>
      <c r="AB14" s="51">
        <f t="shared" si="3"/>
        <v>1.0438011865816368</v>
      </c>
      <c r="AC14" s="51">
        <f t="shared" si="4"/>
        <v>0.96330306946822875</v>
      </c>
      <c r="AD14" s="51">
        <f t="shared" si="5"/>
        <v>1.0968595868444966</v>
      </c>
      <c r="AE14" s="51">
        <f t="shared" si="6"/>
        <v>0.9376168964895103</v>
      </c>
    </row>
    <row r="15" spans="1:31" s="35" customFormat="1" ht="22.5" x14ac:dyDescent="0.2">
      <c r="A15" s="42">
        <v>138</v>
      </c>
      <c r="B15" s="42" t="s">
        <v>25</v>
      </c>
      <c r="C15" s="43">
        <v>2</v>
      </c>
      <c r="D15" s="43">
        <v>1</v>
      </c>
      <c r="E15" s="43" t="s">
        <v>21</v>
      </c>
      <c r="F15" s="43" t="s">
        <v>20</v>
      </c>
      <c r="G15" s="44">
        <v>1840.4751256198338</v>
      </c>
      <c r="H15" s="45">
        <f t="shared" si="7"/>
        <v>439.91590701435643</v>
      </c>
      <c r="I15" s="43">
        <v>3.6999999999999999E-4</v>
      </c>
      <c r="J15" s="43">
        <v>2.8400000000000001E-3</v>
      </c>
      <c r="K15" s="43">
        <v>1.49E-3</v>
      </c>
      <c r="L15" s="43">
        <v>2.8E-3</v>
      </c>
      <c r="M15" s="43">
        <v>1.119E-2</v>
      </c>
      <c r="N15" s="46"/>
      <c r="O15" s="16">
        <v>138</v>
      </c>
      <c r="P15" s="16" t="s">
        <v>25</v>
      </c>
      <c r="Q15" s="24">
        <v>2</v>
      </c>
      <c r="R15" s="24">
        <v>1</v>
      </c>
      <c r="S15" s="25">
        <v>1840.4751256198338</v>
      </c>
      <c r="T15" s="26">
        <f t="shared" si="8"/>
        <v>439.91590701435643</v>
      </c>
      <c r="U15" s="24">
        <v>3.3553875236294893E-4</v>
      </c>
      <c r="V15" s="24">
        <v>2.6745598199934902E-3</v>
      </c>
      <c r="W15" s="24">
        <v>1.5686598045030016E-3</v>
      </c>
      <c r="X15" s="24">
        <v>1.4450345504658545E-3</v>
      </c>
      <c r="Y15" s="24">
        <v>1.3182356297413714E-2</v>
      </c>
      <c r="Z15" s="46"/>
      <c r="AA15" s="51">
        <f t="shared" si="2"/>
        <v>1.1027042253521127</v>
      </c>
      <c r="AB15" s="51">
        <f t="shared" si="3"/>
        <v>1.0618569750318438</v>
      </c>
      <c r="AC15" s="51">
        <f t="shared" si="4"/>
        <v>0.9498554088801151</v>
      </c>
      <c r="AD15" s="51">
        <f t="shared" si="5"/>
        <v>1.9376699325959561</v>
      </c>
      <c r="AE15" s="51">
        <f t="shared" si="6"/>
        <v>0.84886189900628006</v>
      </c>
    </row>
    <row r="16" spans="1:31" s="35" customFormat="1" ht="22.5" x14ac:dyDescent="0.2">
      <c r="A16" s="36">
        <v>345</v>
      </c>
      <c r="B16" s="36" t="s">
        <v>25</v>
      </c>
      <c r="C16" s="37">
        <v>1</v>
      </c>
      <c r="D16" s="37">
        <v>1</v>
      </c>
      <c r="E16" s="37" t="s">
        <v>21</v>
      </c>
      <c r="F16" s="38" t="s">
        <v>31</v>
      </c>
      <c r="G16" s="39">
        <v>920.23756280991688</v>
      </c>
      <c r="H16" s="40">
        <f t="shared" si="7"/>
        <v>549.89488376794554</v>
      </c>
      <c r="I16" s="37">
        <v>1.2E-4</v>
      </c>
      <c r="J16" s="37">
        <v>6.8000000000000005E-4</v>
      </c>
      <c r="K16" s="37">
        <v>6.2700000000000004E-3</v>
      </c>
      <c r="L16" s="37">
        <v>4.6000000000000001E-4</v>
      </c>
      <c r="M16" s="37">
        <v>1.9499999999999999E-3</v>
      </c>
      <c r="N16" s="46"/>
      <c r="O16" s="16"/>
      <c r="P16" s="16"/>
      <c r="Q16" s="24"/>
      <c r="R16" s="24"/>
      <c r="S16" s="25"/>
      <c r="T16" s="26"/>
      <c r="U16" s="24"/>
      <c r="V16" s="24"/>
      <c r="W16" s="24"/>
      <c r="X16" s="24"/>
      <c r="Y16" s="24"/>
      <c r="Z16" s="46"/>
      <c r="AA16" s="51"/>
      <c r="AB16" s="51"/>
      <c r="AC16" s="51"/>
      <c r="AD16" s="51"/>
      <c r="AE16" s="51"/>
    </row>
    <row r="17" spans="1:31" s="35" customFormat="1" ht="22.5" x14ac:dyDescent="0.2">
      <c r="A17" s="36">
        <v>345</v>
      </c>
      <c r="B17" s="36" t="s">
        <v>25</v>
      </c>
      <c r="C17" s="37">
        <v>2</v>
      </c>
      <c r="D17" s="37">
        <v>1</v>
      </c>
      <c r="E17" s="37" t="s">
        <v>21</v>
      </c>
      <c r="F17" s="38" t="s">
        <v>31</v>
      </c>
      <c r="G17" s="39">
        <v>1840.4751256198338</v>
      </c>
      <c r="H17" s="40">
        <f t="shared" si="7"/>
        <v>1099.7897675358911</v>
      </c>
      <c r="I17" s="37">
        <v>6.0000000000000002E-5</v>
      </c>
      <c r="J17" s="37">
        <v>4.8999999999999998E-4</v>
      </c>
      <c r="K17" s="37">
        <v>8.6300000000000005E-3</v>
      </c>
      <c r="L17" s="37">
        <v>4.0000000000000002E-4</v>
      </c>
      <c r="M17" s="37">
        <v>1.7600000000000001E-3</v>
      </c>
      <c r="N17" s="46"/>
      <c r="O17" s="16">
        <v>345</v>
      </c>
      <c r="P17" s="16" t="s">
        <v>25</v>
      </c>
      <c r="Q17" s="24">
        <v>2</v>
      </c>
      <c r="R17" s="24">
        <v>1</v>
      </c>
      <c r="S17" s="25">
        <v>1840.4751256198338</v>
      </c>
      <c r="T17" s="26">
        <f>3*S17*O17/(SQRT(3))/1000</f>
        <v>1099.7897675358911</v>
      </c>
      <c r="U17" s="24">
        <v>5.3686200378071829E-5</v>
      </c>
      <c r="V17" s="24">
        <v>4.9204341155885021E-4</v>
      </c>
      <c r="W17" s="24">
        <v>8.4981281149857264E-3</v>
      </c>
      <c r="X17" s="24">
        <v>2.535789507687547E-4</v>
      </c>
      <c r="Y17" s="24">
        <v>1.914739732533037E-3</v>
      </c>
      <c r="Z17" s="46"/>
      <c r="AA17" s="51">
        <f t="shared" si="2"/>
        <v>1.1176056338028171</v>
      </c>
      <c r="AB17" s="51">
        <f t="shared" si="3"/>
        <v>0.99584709090529944</v>
      </c>
      <c r="AC17" s="51">
        <f t="shared" si="4"/>
        <v>1.0155177567612483</v>
      </c>
      <c r="AD17" s="51">
        <f t="shared" si="5"/>
        <v>1.5774179946220004</v>
      </c>
      <c r="AE17" s="51">
        <f t="shared" si="6"/>
        <v>0.91918497856190118</v>
      </c>
    </row>
    <row r="18" spans="1:31" s="35" customFormat="1" ht="22.5" x14ac:dyDescent="0.2">
      <c r="A18" s="42">
        <v>138</v>
      </c>
      <c r="B18" s="42" t="s">
        <v>51</v>
      </c>
      <c r="C18" s="43">
        <v>1</v>
      </c>
      <c r="D18" s="43">
        <v>1</v>
      </c>
      <c r="E18" s="43" t="s">
        <v>21</v>
      </c>
      <c r="F18" s="43" t="s">
        <v>20</v>
      </c>
      <c r="G18" s="44"/>
      <c r="H18" s="45"/>
      <c r="I18" s="43">
        <v>7.2000000000000005E-4</v>
      </c>
      <c r="J18" s="43">
        <v>4.0200000000000001E-3</v>
      </c>
      <c r="K18" s="43">
        <v>1.06E-3</v>
      </c>
      <c r="L18" s="43">
        <v>3.16E-3</v>
      </c>
      <c r="M18" s="43">
        <v>1.235E-2</v>
      </c>
      <c r="N18" s="46"/>
      <c r="O18" s="16"/>
      <c r="P18" s="16"/>
      <c r="Q18" s="24"/>
      <c r="R18" s="24"/>
      <c r="S18" s="25"/>
      <c r="T18" s="26"/>
      <c r="U18" s="24"/>
      <c r="V18" s="24"/>
      <c r="W18" s="24"/>
      <c r="X18" s="24"/>
      <c r="Y18" s="24"/>
      <c r="Z18" s="46"/>
      <c r="AA18" s="51"/>
      <c r="AB18" s="51"/>
      <c r="AC18" s="51"/>
      <c r="AD18" s="51"/>
      <c r="AE18" s="51"/>
    </row>
    <row r="19" spans="1:31" s="35" customFormat="1" ht="22.5" x14ac:dyDescent="0.2">
      <c r="A19" s="42">
        <v>138</v>
      </c>
      <c r="B19" s="42" t="s">
        <v>51</v>
      </c>
      <c r="C19" s="43">
        <v>2</v>
      </c>
      <c r="D19" s="43">
        <v>1</v>
      </c>
      <c r="E19" s="43" t="s">
        <v>21</v>
      </c>
      <c r="F19" s="43" t="s">
        <v>20</v>
      </c>
      <c r="G19" s="44"/>
      <c r="H19" s="45"/>
      <c r="I19" s="43">
        <v>3.6000000000000002E-4</v>
      </c>
      <c r="J19" s="43">
        <v>2.8400000000000001E-3</v>
      </c>
      <c r="K19" s="43">
        <v>1.49E-3</v>
      </c>
      <c r="L19" s="43">
        <v>2.8E-3</v>
      </c>
      <c r="M19" s="43">
        <v>1.1180000000000001E-2</v>
      </c>
      <c r="N19" s="41"/>
      <c r="O19" s="16"/>
      <c r="P19" s="16"/>
      <c r="Q19" s="24"/>
      <c r="R19" s="24"/>
      <c r="S19" s="25"/>
      <c r="T19" s="26"/>
      <c r="U19" s="24"/>
      <c r="V19" s="24"/>
      <c r="W19" s="24"/>
      <c r="X19" s="24"/>
      <c r="Y19" s="24"/>
      <c r="Z19" s="46"/>
      <c r="AA19" s="51"/>
      <c r="AB19" s="51"/>
      <c r="AC19" s="51"/>
      <c r="AD19" s="51"/>
      <c r="AE19" s="51"/>
    </row>
    <row r="20" spans="1:31" s="46" customFormat="1" ht="33.75" x14ac:dyDescent="0.2">
      <c r="A20" s="42">
        <v>138</v>
      </c>
      <c r="B20" s="42" t="s">
        <v>29</v>
      </c>
      <c r="C20" s="43">
        <v>1</v>
      </c>
      <c r="D20" s="43">
        <v>1</v>
      </c>
      <c r="E20" s="43" t="s">
        <v>21</v>
      </c>
      <c r="F20" s="43" t="s">
        <v>20</v>
      </c>
      <c r="G20" s="44">
        <v>1639.2369631550248</v>
      </c>
      <c r="H20" s="45">
        <f>3*G20*A20/(SQRT(3))/1000</f>
        <v>391.81535540445924</v>
      </c>
      <c r="I20" s="43">
        <v>5.9000000000000003E-4</v>
      </c>
      <c r="J20" s="43">
        <v>4.0200000000000001E-3</v>
      </c>
      <c r="K20" s="43">
        <v>1.06E-3</v>
      </c>
      <c r="L20" s="43">
        <v>3.0300000000000001E-3</v>
      </c>
      <c r="M20" s="43">
        <v>1.2359999999999999E-2</v>
      </c>
      <c r="N20" s="41"/>
      <c r="O20" s="1">
        <v>138</v>
      </c>
      <c r="P20" s="1" t="s">
        <v>29</v>
      </c>
      <c r="Q20" s="21">
        <v>1</v>
      </c>
      <c r="R20" s="21">
        <v>1</v>
      </c>
      <c r="S20" s="22">
        <v>1639.2369631550248</v>
      </c>
      <c r="T20" s="23">
        <f>3*S20*O20/(SQRT(3))/1000</f>
        <v>391.81535540445924</v>
      </c>
      <c r="U20" s="21">
        <v>5.4295316110060908E-4</v>
      </c>
      <c r="V20" s="21">
        <v>3.8513081338460349E-3</v>
      </c>
      <c r="W20" s="21">
        <v>1.1003805900723961E-3</v>
      </c>
      <c r="X20" s="21">
        <v>2.7619447573064195E-3</v>
      </c>
      <c r="Y20" s="21">
        <v>1.3182356297413714E-2</v>
      </c>
      <c r="AA20" s="51">
        <f t="shared" si="2"/>
        <v>1.0866499032882013</v>
      </c>
      <c r="AB20" s="51">
        <f t="shared" si="3"/>
        <v>1.0438011865816368</v>
      </c>
      <c r="AC20" s="51">
        <f t="shared" si="4"/>
        <v>0.96330306946822875</v>
      </c>
      <c r="AD20" s="51">
        <f t="shared" si="5"/>
        <v>1.0970530789888067</v>
      </c>
      <c r="AE20" s="51">
        <f t="shared" si="6"/>
        <v>0.9376168964895103</v>
      </c>
    </row>
    <row r="21" spans="1:31" s="46" customFormat="1" ht="33.75" x14ac:dyDescent="0.2">
      <c r="A21" s="42">
        <v>138</v>
      </c>
      <c r="B21" s="42" t="s">
        <v>29</v>
      </c>
      <c r="C21" s="43">
        <v>2</v>
      </c>
      <c r="D21" s="43">
        <v>1</v>
      </c>
      <c r="E21" s="43" t="s">
        <v>21</v>
      </c>
      <c r="F21" s="43" t="s">
        <v>20</v>
      </c>
      <c r="G21" s="44">
        <v>3278.4739263100496</v>
      </c>
      <c r="H21" s="45">
        <f>3*G21*A21/(SQRT(3))/1000</f>
        <v>783.63071080891848</v>
      </c>
      <c r="I21" s="43">
        <v>2.9999999999999997E-4</v>
      </c>
      <c r="J21" s="43">
        <v>2.8400000000000001E-3</v>
      </c>
      <c r="K21" s="43">
        <v>1.49E-3</v>
      </c>
      <c r="L21" s="43">
        <v>2.7299999999999998E-3</v>
      </c>
      <c r="M21" s="43">
        <v>1.119E-2</v>
      </c>
      <c r="N21" s="41"/>
      <c r="O21" s="16">
        <v>138</v>
      </c>
      <c r="P21" s="16" t="s">
        <v>29</v>
      </c>
      <c r="Q21" s="24">
        <v>2</v>
      </c>
      <c r="R21" s="24">
        <v>1</v>
      </c>
      <c r="S21" s="25">
        <v>3278.4739263100496</v>
      </c>
      <c r="T21" s="26">
        <f>3*S21*O21/(SQRT(3))/1000</f>
        <v>783.63071080891848</v>
      </c>
      <c r="U21" s="24">
        <v>2.7147658055030454E-4</v>
      </c>
      <c r="V21" s="24">
        <v>2.6745598199934902E-3</v>
      </c>
      <c r="W21" s="24">
        <v>1.5686598045030016E-3</v>
      </c>
      <c r="X21" s="24">
        <v>1.3809723786532098E-3</v>
      </c>
      <c r="Y21" s="24">
        <v>1.3182356297413714E-2</v>
      </c>
      <c r="AA21" s="51">
        <f t="shared" si="2"/>
        <v>1.1050676982591876</v>
      </c>
      <c r="AB21" s="51">
        <f t="shared" si="3"/>
        <v>1.0618569750318438</v>
      </c>
      <c r="AC21" s="51">
        <f t="shared" si="4"/>
        <v>0.9498554088801151</v>
      </c>
      <c r="AD21" s="51">
        <f t="shared" si="5"/>
        <v>1.9768679245144831</v>
      </c>
      <c r="AE21" s="51">
        <f t="shared" si="6"/>
        <v>0.84886189900628006</v>
      </c>
    </row>
    <row r="22" spans="1:31" s="46" customFormat="1" ht="22.5" x14ac:dyDescent="0.2">
      <c r="A22" s="36">
        <v>345</v>
      </c>
      <c r="B22" s="36" t="s">
        <v>29</v>
      </c>
      <c r="C22" s="37">
        <v>1</v>
      </c>
      <c r="D22" s="37">
        <v>1</v>
      </c>
      <c r="E22" s="37" t="s">
        <v>21</v>
      </c>
      <c r="F22" s="38" t="s">
        <v>31</v>
      </c>
      <c r="G22" s="39">
        <v>3278.4739263100496</v>
      </c>
      <c r="H22" s="40">
        <f>3*G22*A22/(SQRT(3))/1000</f>
        <v>1959.076777022296</v>
      </c>
      <c r="I22" s="37">
        <v>1E-4</v>
      </c>
      <c r="J22" s="37">
        <v>6.8000000000000005E-4</v>
      </c>
      <c r="K22" s="37">
        <v>6.2700000000000004E-3</v>
      </c>
      <c r="L22" s="37">
        <v>4.4000000000000002E-4</v>
      </c>
      <c r="M22" s="37">
        <v>1.9499999999999999E-3</v>
      </c>
      <c r="N22" s="41"/>
      <c r="O22" s="16"/>
      <c r="P22" s="16"/>
      <c r="Q22" s="24"/>
      <c r="R22" s="24"/>
      <c r="S22" s="25"/>
      <c r="T22" s="26"/>
      <c r="U22" s="24"/>
      <c r="V22" s="24"/>
      <c r="W22" s="24"/>
      <c r="X22" s="24"/>
      <c r="Y22" s="24"/>
      <c r="AA22" s="51"/>
      <c r="AB22" s="51"/>
      <c r="AC22" s="51"/>
      <c r="AD22" s="51"/>
      <c r="AE22" s="51"/>
    </row>
    <row r="23" spans="1:31" s="46" customFormat="1" ht="33.75" x14ac:dyDescent="0.2">
      <c r="A23" s="36">
        <v>345</v>
      </c>
      <c r="B23" s="36" t="s">
        <v>29</v>
      </c>
      <c r="C23" s="37">
        <v>2</v>
      </c>
      <c r="D23" s="37">
        <v>1</v>
      </c>
      <c r="E23" s="37" t="s">
        <v>21</v>
      </c>
      <c r="F23" s="38" t="s">
        <v>31</v>
      </c>
      <c r="G23" s="39">
        <v>3278.4739263100496</v>
      </c>
      <c r="H23" s="40">
        <f>3*G23*A23/(SQRT(3))/1000</f>
        <v>1959.076777022296</v>
      </c>
      <c r="I23" s="37">
        <v>5.0000000000000002E-5</v>
      </c>
      <c r="J23" s="37">
        <v>4.8999999999999998E-4</v>
      </c>
      <c r="K23" s="37">
        <v>8.6300000000000005E-3</v>
      </c>
      <c r="L23" s="37">
        <v>3.8999999999999999E-4</v>
      </c>
      <c r="M23" s="37">
        <v>1.7600000000000001E-3</v>
      </c>
      <c r="N23" s="41"/>
      <c r="O23" s="16">
        <v>345</v>
      </c>
      <c r="P23" s="16" t="s">
        <v>29</v>
      </c>
      <c r="Q23" s="24">
        <v>2</v>
      </c>
      <c r="R23" s="24">
        <v>1</v>
      </c>
      <c r="S23" s="25">
        <v>3278.4739263100496</v>
      </c>
      <c r="T23" s="26">
        <f>3*S23*O23/(SQRT(3))/1000</f>
        <v>1959.076777022296</v>
      </c>
      <c r="U23" s="24">
        <v>4.3436252888048727E-5</v>
      </c>
      <c r="V23" s="24">
        <v>4.9204341155885021E-4</v>
      </c>
      <c r="W23" s="24">
        <v>8.4981281149857264E-3</v>
      </c>
      <c r="X23" s="24">
        <v>2.4332900327873154E-4</v>
      </c>
      <c r="Y23" s="24">
        <v>1.914739732533037E-3</v>
      </c>
      <c r="AA23" s="51">
        <f t="shared" si="2"/>
        <v>1.151112185686654</v>
      </c>
      <c r="AB23" s="51">
        <f t="shared" si="3"/>
        <v>0.99584709090529944</v>
      </c>
      <c r="AC23" s="51">
        <f t="shared" si="4"/>
        <v>1.0155177567612483</v>
      </c>
      <c r="AD23" s="51">
        <f t="shared" si="5"/>
        <v>1.6027682468795466</v>
      </c>
      <c r="AE23" s="51">
        <f t="shared" si="6"/>
        <v>0.91918497856190118</v>
      </c>
    </row>
    <row r="24" spans="1:31" s="46" customFormat="1" x14ac:dyDescent="0.2">
      <c r="A24" s="30"/>
      <c r="B24" s="30"/>
      <c r="C24" s="31"/>
      <c r="D24" s="31"/>
      <c r="E24" s="49"/>
      <c r="F24" s="32"/>
      <c r="G24" s="33"/>
      <c r="H24" s="34"/>
      <c r="I24" s="31"/>
      <c r="J24" s="31"/>
      <c r="K24" s="31"/>
      <c r="L24" s="31"/>
      <c r="M24" s="31"/>
    </row>
    <row r="25" spans="1:31" s="46" customFormat="1" x14ac:dyDescent="0.2">
      <c r="A25" s="30"/>
      <c r="B25" s="30"/>
      <c r="C25" s="31"/>
      <c r="D25" s="31"/>
      <c r="E25" s="31"/>
      <c r="F25" s="32"/>
      <c r="G25" s="33"/>
      <c r="H25" s="34"/>
      <c r="I25" s="31"/>
      <c r="J25" s="31"/>
      <c r="K25" s="31"/>
      <c r="L25" s="31"/>
      <c r="M25" s="31"/>
    </row>
    <row r="26" spans="1:31" s="46" customFormat="1" x14ac:dyDescent="0.2">
      <c r="A26" s="30"/>
      <c r="B26" s="30"/>
      <c r="C26" s="31"/>
      <c r="D26" s="31"/>
      <c r="E26" s="49"/>
      <c r="F26" s="32"/>
      <c r="G26" s="33"/>
      <c r="H26" s="34"/>
      <c r="I26" s="31"/>
      <c r="J26" s="31"/>
      <c r="K26" s="31"/>
      <c r="L26" s="31"/>
      <c r="M26" s="31"/>
    </row>
    <row r="27" spans="1:31" s="46" customFormat="1" x14ac:dyDescent="0.2">
      <c r="A27" s="30"/>
      <c r="B27" s="30"/>
      <c r="C27" s="31"/>
      <c r="D27" s="31"/>
      <c r="E27" s="31"/>
      <c r="F27" s="32"/>
      <c r="G27" s="33"/>
      <c r="H27" s="34"/>
      <c r="I27" s="31"/>
      <c r="J27" s="31"/>
      <c r="K27" s="31"/>
      <c r="L27" s="31"/>
      <c r="M27" s="31"/>
    </row>
    <row r="28" spans="1:31" s="46" customFormat="1" x14ac:dyDescent="0.2">
      <c r="A28" s="42"/>
      <c r="B28" s="42"/>
      <c r="C28" s="43"/>
      <c r="D28" s="43"/>
      <c r="E28" s="43"/>
      <c r="F28" s="43"/>
      <c r="G28" s="44"/>
      <c r="H28" s="45"/>
      <c r="I28" s="43"/>
      <c r="J28" s="43"/>
      <c r="K28" s="43"/>
      <c r="L28" s="43"/>
      <c r="M28" s="43"/>
      <c r="N28" s="35"/>
    </row>
    <row r="29" spans="1:31" s="46" customFormat="1" x14ac:dyDescent="0.2">
      <c r="A29" s="42"/>
      <c r="B29" s="42"/>
      <c r="C29" s="43"/>
      <c r="D29" s="43"/>
      <c r="E29" s="48"/>
      <c r="F29" s="47"/>
      <c r="G29" s="44"/>
      <c r="H29" s="45"/>
      <c r="I29" s="43"/>
      <c r="J29" s="43"/>
      <c r="K29" s="43"/>
      <c r="L29" s="43"/>
      <c r="M29" s="43"/>
      <c r="N29" s="35"/>
    </row>
    <row r="30" spans="1:31" s="46" customFormat="1" x14ac:dyDescent="0.2">
      <c r="A30" s="42"/>
      <c r="B30" s="42"/>
      <c r="C30" s="43"/>
      <c r="D30" s="43"/>
      <c r="E30" s="43"/>
      <c r="F30" s="43"/>
      <c r="G30" s="44"/>
      <c r="H30" s="45"/>
      <c r="I30" s="43"/>
      <c r="J30" s="43"/>
      <c r="K30" s="43"/>
      <c r="L30" s="43"/>
      <c r="M30" s="43"/>
      <c r="N30" s="35"/>
    </row>
    <row r="31" spans="1:31" s="46" customFormat="1" x14ac:dyDescent="0.2">
      <c r="A31" s="42"/>
      <c r="B31" s="42"/>
      <c r="C31" s="43"/>
      <c r="D31" s="43"/>
      <c r="E31" s="48"/>
      <c r="F31" s="47"/>
      <c r="G31" s="44"/>
      <c r="H31" s="45"/>
      <c r="I31" s="43"/>
      <c r="J31" s="43"/>
      <c r="K31" s="43"/>
      <c r="L31" s="43"/>
      <c r="M31" s="43"/>
    </row>
    <row r="32" spans="1:31" s="46" customFormat="1" x14ac:dyDescent="0.2">
      <c r="A32" s="42"/>
      <c r="B32" s="42"/>
      <c r="C32" s="43"/>
      <c r="D32" s="43"/>
      <c r="E32" s="43"/>
      <c r="F32" s="43"/>
      <c r="G32" s="44"/>
      <c r="H32" s="45"/>
      <c r="I32" s="43"/>
      <c r="J32" s="43"/>
      <c r="K32" s="43"/>
      <c r="L32" s="43"/>
      <c r="M32" s="43"/>
    </row>
    <row r="33" spans="1:20" s="46" customFormat="1" x14ac:dyDescent="0.2">
      <c r="A33" s="42"/>
      <c r="B33" s="42"/>
      <c r="C33" s="43"/>
      <c r="D33" s="43"/>
      <c r="E33" s="48"/>
      <c r="F33" s="47"/>
      <c r="G33" s="44"/>
      <c r="H33" s="45"/>
      <c r="I33" s="43"/>
      <c r="J33" s="43"/>
      <c r="K33" s="43"/>
      <c r="L33" s="43"/>
      <c r="M33" s="43"/>
    </row>
    <row r="34" spans="1:20" s="46" customFormat="1" x14ac:dyDescent="0.2">
      <c r="A34" s="42"/>
      <c r="B34" s="42"/>
      <c r="C34" s="43"/>
      <c r="D34" s="43"/>
      <c r="E34" s="43"/>
      <c r="F34" s="43"/>
      <c r="G34" s="44"/>
      <c r="H34" s="45"/>
      <c r="I34" s="43"/>
      <c r="J34" s="43"/>
      <c r="K34" s="43"/>
      <c r="L34" s="43"/>
      <c r="M34" s="43"/>
    </row>
    <row r="35" spans="1:20" s="46" customFormat="1" x14ac:dyDescent="0.2">
      <c r="A35" s="42"/>
      <c r="B35" s="42"/>
      <c r="C35" s="43"/>
      <c r="D35" s="43"/>
      <c r="E35" s="48"/>
      <c r="F35" s="47"/>
      <c r="G35" s="44"/>
      <c r="H35" s="45"/>
      <c r="I35" s="43"/>
      <c r="J35" s="43"/>
      <c r="K35" s="43"/>
      <c r="L35" s="43"/>
      <c r="M35" s="43"/>
    </row>
    <row r="36" spans="1:20" s="46" customFormat="1" x14ac:dyDescent="0.2">
      <c r="A36" s="42"/>
      <c r="B36" s="42"/>
      <c r="C36" s="43"/>
      <c r="D36" s="43"/>
      <c r="E36" s="43"/>
      <c r="F36" s="43"/>
      <c r="G36" s="44"/>
      <c r="H36" s="45"/>
      <c r="I36" s="43"/>
      <c r="J36" s="43"/>
      <c r="K36" s="43"/>
      <c r="L36" s="43"/>
      <c r="M36" s="43"/>
      <c r="O36" s="41"/>
      <c r="P36" s="41"/>
      <c r="Q36" s="41"/>
      <c r="R36" s="41"/>
      <c r="S36" s="41"/>
      <c r="T36" s="41"/>
    </row>
    <row r="37" spans="1:20" s="46" customFormat="1" x14ac:dyDescent="0.2">
      <c r="A37" s="42"/>
      <c r="B37" s="42"/>
      <c r="C37" s="43"/>
      <c r="D37" s="43"/>
      <c r="E37" s="48"/>
      <c r="F37" s="47"/>
      <c r="G37" s="44"/>
      <c r="H37" s="45"/>
      <c r="I37" s="43"/>
      <c r="J37" s="43"/>
      <c r="K37" s="43"/>
      <c r="L37" s="43"/>
      <c r="M37" s="43"/>
      <c r="O37" s="41"/>
      <c r="P37" s="41"/>
      <c r="Q37" s="41"/>
      <c r="R37" s="41"/>
      <c r="S37" s="41"/>
      <c r="T37" s="41"/>
    </row>
    <row r="38" spans="1:20" s="46" customFormat="1" x14ac:dyDescent="0.2">
      <c r="A38" s="42"/>
      <c r="B38" s="42"/>
      <c r="C38" s="43"/>
      <c r="D38" s="43"/>
      <c r="E38" s="43"/>
      <c r="F38" s="43"/>
      <c r="G38" s="44"/>
      <c r="H38" s="45"/>
      <c r="I38" s="43"/>
      <c r="J38" s="43"/>
      <c r="K38" s="43"/>
      <c r="L38" s="43"/>
      <c r="M38" s="43"/>
      <c r="O38" s="41"/>
      <c r="P38" s="41"/>
      <c r="Q38" s="41"/>
      <c r="R38" s="41"/>
      <c r="S38" s="41"/>
      <c r="T38" s="41"/>
    </row>
    <row r="39" spans="1:20" s="46" customFormat="1" x14ac:dyDescent="0.2">
      <c r="A39" s="42"/>
      <c r="B39" s="42"/>
      <c r="C39" s="43"/>
      <c r="D39" s="43"/>
      <c r="E39" s="48"/>
      <c r="F39" s="47"/>
      <c r="G39" s="44"/>
      <c r="H39" s="45"/>
      <c r="I39" s="43"/>
      <c r="J39" s="43"/>
      <c r="K39" s="43"/>
      <c r="L39" s="43"/>
      <c r="M39" s="43"/>
      <c r="O39" s="41"/>
      <c r="P39" s="41"/>
      <c r="Q39" s="41"/>
      <c r="R39" s="41"/>
      <c r="S39" s="41"/>
      <c r="T39" s="41"/>
    </row>
    <row r="40" spans="1:20" s="46" customFormat="1" x14ac:dyDescent="0.2">
      <c r="A40" s="42"/>
      <c r="B40" s="42"/>
      <c r="C40" s="43"/>
      <c r="D40" s="43"/>
      <c r="E40" s="43"/>
      <c r="F40" s="43"/>
      <c r="G40" s="44"/>
      <c r="H40" s="45"/>
      <c r="I40" s="43"/>
      <c r="J40" s="43"/>
      <c r="K40" s="43"/>
      <c r="L40" s="43"/>
      <c r="M40" s="43"/>
      <c r="O40" s="41"/>
      <c r="P40" s="41"/>
      <c r="Q40" s="41"/>
      <c r="R40" s="41"/>
      <c r="S40" s="41"/>
      <c r="T40" s="41"/>
    </row>
    <row r="41" spans="1:20" s="46" customFormat="1" x14ac:dyDescent="0.2">
      <c r="A41" s="42"/>
      <c r="B41" s="42"/>
      <c r="C41" s="43"/>
      <c r="D41" s="43"/>
      <c r="E41" s="48"/>
      <c r="F41" s="47"/>
      <c r="G41" s="44"/>
      <c r="H41" s="45"/>
      <c r="I41" s="43"/>
      <c r="J41" s="43"/>
      <c r="K41" s="43"/>
      <c r="L41" s="43"/>
      <c r="M41" s="43"/>
    </row>
    <row r="42" spans="1:20" s="46" customFormat="1" x14ac:dyDescent="0.2">
      <c r="A42" s="42"/>
      <c r="B42" s="42"/>
      <c r="C42" s="43"/>
      <c r="D42" s="43"/>
      <c r="E42" s="43"/>
      <c r="F42" s="43"/>
      <c r="G42" s="44"/>
      <c r="H42" s="45"/>
      <c r="I42" s="43"/>
      <c r="J42" s="43"/>
      <c r="K42" s="43"/>
      <c r="L42" s="43"/>
      <c r="M42" s="43"/>
    </row>
    <row r="43" spans="1:20" s="46" customFormat="1" x14ac:dyDescent="0.2">
      <c r="A43" s="42"/>
      <c r="B43" s="42"/>
      <c r="C43" s="43"/>
      <c r="D43" s="43"/>
      <c r="E43" s="48"/>
      <c r="F43" s="47"/>
      <c r="G43" s="44"/>
      <c r="H43" s="45"/>
      <c r="I43" s="43"/>
      <c r="J43" s="43"/>
      <c r="K43" s="43"/>
      <c r="L43" s="43"/>
      <c r="M43" s="43"/>
      <c r="N43" s="41"/>
    </row>
    <row r="44" spans="1:20" s="46" customFormat="1" x14ac:dyDescent="0.2">
      <c r="A44" s="42"/>
      <c r="B44" s="42"/>
      <c r="C44" s="43"/>
      <c r="D44" s="43"/>
      <c r="E44" s="43"/>
      <c r="F44" s="43"/>
      <c r="G44" s="44"/>
      <c r="H44" s="45"/>
      <c r="I44" s="43"/>
      <c r="J44" s="43"/>
      <c r="K44" s="43"/>
      <c r="L44" s="43"/>
      <c r="M44" s="43"/>
      <c r="N44" s="41"/>
    </row>
    <row r="45" spans="1:20" s="46" customFormat="1" x14ac:dyDescent="0.2">
      <c r="A45" s="42"/>
      <c r="B45" s="42"/>
      <c r="C45" s="43"/>
      <c r="D45" s="43"/>
      <c r="E45" s="48"/>
      <c r="F45" s="47"/>
      <c r="G45" s="44"/>
      <c r="H45" s="45"/>
      <c r="I45" s="43"/>
      <c r="J45" s="43"/>
      <c r="K45" s="43"/>
      <c r="L45" s="43"/>
      <c r="M45" s="43"/>
      <c r="N45" s="41"/>
    </row>
    <row r="46" spans="1:20" s="46" customFormat="1" x14ac:dyDescent="0.2">
      <c r="A46" s="42"/>
      <c r="B46" s="42"/>
      <c r="C46" s="43"/>
      <c r="D46" s="43"/>
      <c r="E46" s="43"/>
      <c r="F46" s="43"/>
      <c r="G46" s="44"/>
      <c r="H46" s="45"/>
      <c r="I46" s="43"/>
      <c r="J46" s="43"/>
      <c r="K46" s="43"/>
      <c r="L46" s="43"/>
      <c r="M46" s="43"/>
      <c r="N46" s="41"/>
    </row>
    <row r="47" spans="1:20" s="46" customFormat="1" x14ac:dyDescent="0.2">
      <c r="A47" s="42"/>
      <c r="B47" s="42"/>
      <c r="C47" s="43"/>
      <c r="D47" s="43"/>
      <c r="E47" s="48"/>
      <c r="F47" s="47"/>
      <c r="G47" s="44"/>
      <c r="H47" s="45"/>
      <c r="I47" s="43"/>
      <c r="J47" s="43"/>
      <c r="K47" s="43"/>
      <c r="L47" s="43"/>
      <c r="M47" s="43"/>
      <c r="N47" s="41"/>
    </row>
    <row r="48" spans="1:20" s="46" customFormat="1" x14ac:dyDescent="0.2">
      <c r="A48" s="36"/>
      <c r="B48" s="36"/>
      <c r="C48" s="37"/>
      <c r="D48" s="37"/>
      <c r="E48" s="37"/>
      <c r="F48" s="38"/>
      <c r="G48" s="39"/>
      <c r="H48" s="40"/>
      <c r="I48" s="37"/>
      <c r="J48" s="37"/>
      <c r="K48" s="37"/>
      <c r="L48" s="37"/>
      <c r="M48" s="37"/>
    </row>
    <row r="49" spans="1:20" s="46" customFormat="1" x14ac:dyDescent="0.2">
      <c r="A49" s="36"/>
      <c r="B49" s="36"/>
      <c r="C49" s="37"/>
      <c r="D49" s="37"/>
      <c r="E49" s="37"/>
      <c r="F49" s="38"/>
      <c r="G49" s="39"/>
      <c r="H49" s="40"/>
      <c r="I49" s="37"/>
      <c r="J49" s="37"/>
      <c r="K49" s="37"/>
      <c r="L49" s="37"/>
      <c r="M49" s="37"/>
      <c r="O49" s="41"/>
      <c r="P49" s="41"/>
      <c r="Q49" s="41"/>
      <c r="R49" s="41"/>
      <c r="S49" s="41"/>
      <c r="T49" s="41"/>
    </row>
    <row r="50" spans="1:20" s="46" customFormat="1" x14ac:dyDescent="0.2">
      <c r="A50" s="36"/>
      <c r="B50" s="36"/>
      <c r="C50" s="37"/>
      <c r="D50" s="37"/>
      <c r="E50" s="37"/>
      <c r="F50" s="38"/>
      <c r="G50" s="39"/>
      <c r="H50" s="40"/>
      <c r="I50" s="37"/>
      <c r="J50" s="37"/>
      <c r="K50" s="37"/>
      <c r="L50" s="37"/>
      <c r="M50" s="37"/>
      <c r="O50" s="41"/>
      <c r="P50" s="41"/>
      <c r="Q50" s="41"/>
      <c r="R50" s="41"/>
      <c r="S50" s="41"/>
      <c r="T50" s="41"/>
    </row>
    <row r="51" spans="1:20" s="46" customFormat="1" x14ac:dyDescent="0.2">
      <c r="A51" s="36"/>
      <c r="B51" s="36"/>
      <c r="C51" s="37"/>
      <c r="D51" s="37"/>
      <c r="E51" s="37"/>
      <c r="F51" s="38"/>
      <c r="G51" s="39"/>
      <c r="H51" s="40"/>
      <c r="I51" s="37"/>
      <c r="J51" s="37"/>
      <c r="K51" s="37"/>
      <c r="L51" s="37"/>
      <c r="M51" s="37"/>
      <c r="O51" s="35"/>
      <c r="P51" s="35"/>
      <c r="Q51" s="35"/>
      <c r="R51" s="35"/>
      <c r="S51" s="35"/>
      <c r="T51" s="35"/>
    </row>
    <row r="52" spans="1:20" s="46" customFormat="1" x14ac:dyDescent="0.2">
      <c r="A52" s="36"/>
      <c r="B52" s="36"/>
      <c r="C52" s="37"/>
      <c r="D52" s="37"/>
      <c r="E52" s="37"/>
      <c r="F52" s="38"/>
      <c r="G52" s="39"/>
      <c r="H52" s="40"/>
      <c r="I52" s="37"/>
      <c r="J52" s="37"/>
      <c r="K52" s="37"/>
      <c r="L52" s="37"/>
      <c r="M52" s="37"/>
      <c r="O52" s="35"/>
      <c r="P52" s="35"/>
      <c r="Q52" s="35"/>
      <c r="R52" s="35"/>
      <c r="S52" s="35"/>
      <c r="T52" s="35"/>
    </row>
    <row r="53" spans="1:20" s="46" customFormat="1" x14ac:dyDescent="0.2">
      <c r="A53" s="36"/>
      <c r="B53" s="36"/>
      <c r="C53" s="37"/>
      <c r="D53" s="37"/>
      <c r="E53" s="37"/>
      <c r="F53" s="38"/>
      <c r="G53" s="39"/>
      <c r="H53" s="40"/>
      <c r="I53" s="37"/>
      <c r="J53" s="37"/>
      <c r="K53" s="37"/>
      <c r="L53" s="37"/>
      <c r="M53" s="37"/>
      <c r="O53" s="35"/>
      <c r="P53" s="35"/>
      <c r="Q53" s="35"/>
      <c r="R53" s="35"/>
      <c r="S53" s="35"/>
      <c r="T53" s="35"/>
    </row>
    <row r="54" spans="1:20" s="46" customFormat="1" x14ac:dyDescent="0.2">
      <c r="A54" s="36"/>
      <c r="B54" s="36"/>
      <c r="C54" s="37"/>
      <c r="D54" s="37"/>
      <c r="E54" s="37"/>
      <c r="F54" s="38"/>
      <c r="G54" s="39"/>
      <c r="H54" s="40"/>
      <c r="I54" s="37"/>
      <c r="J54" s="37"/>
      <c r="K54" s="37"/>
      <c r="L54" s="37"/>
      <c r="M54" s="37"/>
      <c r="O54" s="35"/>
      <c r="P54" s="35"/>
      <c r="Q54" s="35"/>
      <c r="R54" s="35"/>
      <c r="S54" s="35"/>
      <c r="T54" s="35"/>
    </row>
    <row r="55" spans="1:20" s="46" customFormat="1" x14ac:dyDescent="0.2">
      <c r="A55" s="36"/>
      <c r="B55" s="36"/>
      <c r="C55" s="37"/>
      <c r="D55" s="37"/>
      <c r="E55" s="37"/>
      <c r="F55" s="38"/>
      <c r="G55" s="39"/>
      <c r="H55" s="40"/>
      <c r="I55" s="37"/>
      <c r="J55" s="37"/>
      <c r="K55" s="37"/>
      <c r="L55" s="37"/>
      <c r="M55" s="37"/>
      <c r="O55" s="35"/>
      <c r="P55" s="35"/>
      <c r="Q55" s="35"/>
      <c r="R55" s="35"/>
      <c r="S55" s="35"/>
      <c r="T55" s="35"/>
    </row>
    <row r="56" spans="1:20" s="46" customFormat="1" x14ac:dyDescent="0.2">
      <c r="A56" s="36"/>
      <c r="B56" s="36"/>
      <c r="C56" s="37"/>
      <c r="D56" s="37"/>
      <c r="E56" s="37"/>
      <c r="F56" s="38"/>
      <c r="G56" s="39"/>
      <c r="H56" s="40"/>
      <c r="I56" s="37"/>
      <c r="J56" s="37"/>
      <c r="K56" s="37"/>
      <c r="L56" s="37"/>
      <c r="M56" s="37"/>
      <c r="N56" s="41"/>
      <c r="O56" s="35"/>
      <c r="P56" s="35"/>
      <c r="Q56" s="35"/>
      <c r="R56" s="35"/>
      <c r="S56" s="35"/>
      <c r="T56" s="35"/>
    </row>
    <row r="57" spans="1:20" s="46" customFormat="1" x14ac:dyDescent="0.2">
      <c r="A57" s="36"/>
      <c r="B57" s="36"/>
      <c r="C57" s="37"/>
      <c r="D57" s="37"/>
      <c r="E57" s="37"/>
      <c r="F57" s="38"/>
      <c r="G57" s="39"/>
      <c r="H57" s="40"/>
      <c r="I57" s="37"/>
      <c r="J57" s="37"/>
      <c r="K57" s="37"/>
      <c r="L57" s="37"/>
      <c r="M57" s="37"/>
      <c r="N57" s="41"/>
      <c r="O57" s="35"/>
      <c r="P57" s="35"/>
      <c r="Q57" s="35"/>
      <c r="R57" s="35"/>
      <c r="S57" s="35"/>
      <c r="T57" s="35"/>
    </row>
    <row r="58" spans="1:20" s="46" customFormat="1" x14ac:dyDescent="0.2">
      <c r="A58" s="42"/>
      <c r="B58" s="42"/>
      <c r="C58" s="43"/>
      <c r="D58" s="43"/>
      <c r="E58" s="43"/>
      <c r="F58" s="43"/>
      <c r="G58" s="44"/>
      <c r="H58" s="45"/>
      <c r="I58" s="43"/>
      <c r="J58" s="43"/>
      <c r="K58" s="43"/>
      <c r="L58" s="43"/>
      <c r="M58" s="43"/>
      <c r="N58" s="35"/>
      <c r="O58" s="35"/>
      <c r="P58" s="35"/>
      <c r="Q58" s="35"/>
      <c r="R58" s="35"/>
      <c r="S58" s="35"/>
      <c r="T58" s="35"/>
    </row>
    <row r="59" spans="1:20" s="46" customFormat="1" x14ac:dyDescent="0.2">
      <c r="A59" s="42"/>
      <c r="B59" s="42"/>
      <c r="C59" s="43"/>
      <c r="D59" s="43"/>
      <c r="E59" s="43"/>
      <c r="F59" s="47"/>
      <c r="G59" s="44"/>
      <c r="H59" s="45"/>
      <c r="I59" s="43"/>
      <c r="J59" s="43"/>
      <c r="K59" s="43"/>
      <c r="L59" s="43"/>
      <c r="M59" s="43"/>
      <c r="N59" s="35"/>
      <c r="O59" s="35"/>
      <c r="P59" s="35"/>
      <c r="Q59" s="35"/>
      <c r="R59" s="35"/>
      <c r="S59" s="35"/>
      <c r="T59" s="35"/>
    </row>
    <row r="60" spans="1:20" s="46" customFormat="1" x14ac:dyDescent="0.2">
      <c r="A60" s="42"/>
      <c r="B60" s="42"/>
      <c r="C60" s="43"/>
      <c r="D60" s="43"/>
      <c r="E60" s="43"/>
      <c r="F60" s="43"/>
      <c r="G60" s="44"/>
      <c r="H60" s="45"/>
      <c r="I60" s="43"/>
      <c r="J60" s="43"/>
      <c r="K60" s="43"/>
      <c r="L60" s="43"/>
      <c r="M60" s="43"/>
      <c r="N60" s="35"/>
      <c r="O60" s="35"/>
      <c r="P60" s="35"/>
      <c r="Q60" s="35"/>
      <c r="R60" s="35"/>
      <c r="S60" s="35"/>
      <c r="T60" s="35"/>
    </row>
    <row r="61" spans="1:20" s="46" customFormat="1" x14ac:dyDescent="0.2">
      <c r="A61" s="42"/>
      <c r="B61" s="42"/>
      <c r="C61" s="43"/>
      <c r="D61" s="43"/>
      <c r="E61" s="43"/>
      <c r="F61" s="43"/>
      <c r="G61" s="44"/>
      <c r="H61" s="45"/>
      <c r="I61" s="43"/>
      <c r="J61" s="43"/>
      <c r="K61" s="43"/>
      <c r="L61" s="43"/>
      <c r="M61" s="43"/>
      <c r="N61" s="35"/>
      <c r="O61" s="35"/>
      <c r="P61" s="35"/>
      <c r="Q61" s="35"/>
      <c r="R61" s="35"/>
      <c r="S61" s="35"/>
      <c r="T61" s="35"/>
    </row>
    <row r="62" spans="1:20" s="46" customFormat="1" x14ac:dyDescent="0.2">
      <c r="A62" s="42"/>
      <c r="B62" s="42"/>
      <c r="C62" s="43"/>
      <c r="D62" s="43"/>
      <c r="E62" s="43"/>
      <c r="F62" s="47"/>
      <c r="G62" s="44"/>
      <c r="H62" s="45"/>
      <c r="I62" s="43"/>
      <c r="J62" s="43"/>
      <c r="K62" s="43"/>
      <c r="L62" s="43"/>
      <c r="M62" s="43"/>
      <c r="N62" s="35"/>
      <c r="O62" s="35"/>
      <c r="P62" s="35"/>
      <c r="Q62" s="35"/>
      <c r="R62" s="35"/>
      <c r="S62" s="35"/>
      <c r="T62" s="35"/>
    </row>
    <row r="63" spans="1:20" s="46" customFormat="1" x14ac:dyDescent="0.2">
      <c r="A63" s="42"/>
      <c r="B63" s="42"/>
      <c r="C63" s="43"/>
      <c r="D63" s="43"/>
      <c r="E63" s="43"/>
      <c r="F63" s="43"/>
      <c r="G63" s="44"/>
      <c r="H63" s="45"/>
      <c r="I63" s="43"/>
      <c r="J63" s="43"/>
      <c r="K63" s="43"/>
      <c r="L63" s="43"/>
      <c r="M63" s="43"/>
      <c r="N63" s="35"/>
      <c r="O63" s="35"/>
      <c r="P63" s="35"/>
      <c r="Q63" s="35"/>
      <c r="R63" s="35"/>
      <c r="S63" s="35"/>
      <c r="T63" s="35"/>
    </row>
    <row r="64" spans="1:20" s="46" customFormat="1" x14ac:dyDescent="0.2">
      <c r="A64" s="42"/>
      <c r="B64" s="42"/>
      <c r="C64" s="43"/>
      <c r="D64" s="43"/>
      <c r="E64" s="48"/>
      <c r="F64" s="47"/>
      <c r="G64" s="44"/>
      <c r="H64" s="45"/>
      <c r="I64" s="43"/>
      <c r="J64" s="43"/>
      <c r="K64" s="43"/>
      <c r="L64" s="43"/>
      <c r="M64" s="43"/>
      <c r="N64" s="35"/>
      <c r="O64" s="35"/>
      <c r="P64" s="35"/>
      <c r="Q64" s="35"/>
      <c r="R64" s="35"/>
      <c r="S64" s="35"/>
      <c r="T64" s="35"/>
    </row>
    <row r="65" spans="1:14" s="46" customFormat="1" x14ac:dyDescent="0.2">
      <c r="A65" s="42"/>
      <c r="B65" s="42"/>
      <c r="C65" s="43"/>
      <c r="D65" s="43"/>
      <c r="E65" s="48"/>
      <c r="F65" s="47"/>
      <c r="G65" s="44"/>
      <c r="H65" s="45"/>
      <c r="I65" s="43"/>
      <c r="J65" s="43"/>
      <c r="K65" s="43"/>
      <c r="L65" s="43"/>
      <c r="M65" s="43"/>
      <c r="N65" s="35"/>
    </row>
    <row r="66" spans="1:14" s="46" customFormat="1" x14ac:dyDescent="0.2">
      <c r="A66" s="42"/>
      <c r="B66" s="42"/>
      <c r="C66" s="43"/>
      <c r="D66" s="43"/>
      <c r="E66" s="48"/>
      <c r="F66" s="47"/>
      <c r="G66" s="44"/>
      <c r="H66" s="45"/>
      <c r="I66" s="43"/>
      <c r="J66" s="43"/>
      <c r="K66" s="43"/>
      <c r="L66" s="43"/>
      <c r="M66" s="43"/>
      <c r="N66" s="35"/>
    </row>
    <row r="67" spans="1:14" s="46" customFormat="1" x14ac:dyDescent="0.2">
      <c r="A67" s="42"/>
      <c r="B67" s="42"/>
      <c r="C67" s="43"/>
      <c r="D67" s="43"/>
      <c r="E67" s="43"/>
      <c r="F67" s="43"/>
      <c r="G67" s="44"/>
      <c r="H67" s="45"/>
      <c r="I67" s="43"/>
      <c r="J67" s="43"/>
      <c r="K67" s="43"/>
      <c r="L67" s="43"/>
      <c r="M67" s="43"/>
      <c r="N67" s="35"/>
    </row>
    <row r="68" spans="1:14" s="46" customFormat="1" x14ac:dyDescent="0.2">
      <c r="A68" s="42"/>
      <c r="B68" s="42"/>
      <c r="C68" s="43"/>
      <c r="D68" s="43"/>
      <c r="E68" s="43"/>
      <c r="F68" s="47"/>
      <c r="G68" s="44"/>
      <c r="H68" s="45"/>
      <c r="I68" s="43"/>
      <c r="J68" s="43"/>
      <c r="K68" s="43"/>
      <c r="L68" s="43"/>
      <c r="M68" s="43"/>
      <c r="N68" s="35"/>
    </row>
    <row r="69" spans="1:14" s="46" customFormat="1" x14ac:dyDescent="0.2">
      <c r="A69" s="42"/>
      <c r="B69" s="42"/>
      <c r="C69" s="43"/>
      <c r="D69" s="43"/>
      <c r="E69" s="43"/>
      <c r="F69" s="43"/>
      <c r="G69" s="44"/>
      <c r="H69" s="45"/>
      <c r="I69" s="43"/>
      <c r="J69" s="43"/>
      <c r="K69" s="43"/>
      <c r="L69" s="43"/>
      <c r="M69" s="43"/>
      <c r="N69" s="35"/>
    </row>
    <row r="70" spans="1:14" s="46" customFormat="1" x14ac:dyDescent="0.2">
      <c r="A70" s="42"/>
      <c r="B70" s="42"/>
      <c r="C70" s="43"/>
      <c r="D70" s="43"/>
      <c r="E70" s="43"/>
      <c r="F70" s="43"/>
      <c r="G70" s="44"/>
      <c r="H70" s="45"/>
      <c r="I70" s="43"/>
      <c r="J70" s="43"/>
      <c r="K70" s="43"/>
      <c r="L70" s="43"/>
      <c r="M70" s="43"/>
      <c r="N70" s="35"/>
    </row>
    <row r="71" spans="1:14" s="46" customFormat="1" x14ac:dyDescent="0.2">
      <c r="A71" s="42"/>
      <c r="B71" s="42"/>
      <c r="C71" s="43"/>
      <c r="D71" s="43"/>
      <c r="E71" s="43"/>
      <c r="F71" s="47"/>
      <c r="G71" s="44"/>
      <c r="H71" s="45"/>
      <c r="I71" s="43"/>
      <c r="J71" s="43"/>
      <c r="K71" s="43"/>
      <c r="L71" s="43"/>
      <c r="M71" s="43"/>
      <c r="N71" s="35"/>
    </row>
    <row r="72" spans="1:14" s="46" customFormat="1" x14ac:dyDescent="0.2">
      <c r="A72" s="42"/>
      <c r="B72" s="42"/>
      <c r="C72" s="43"/>
      <c r="D72" s="43"/>
      <c r="E72" s="43"/>
      <c r="F72" s="43"/>
      <c r="G72" s="44"/>
      <c r="H72" s="45"/>
      <c r="I72" s="43"/>
      <c r="J72" s="43"/>
      <c r="K72" s="43"/>
      <c r="L72" s="43"/>
      <c r="M72" s="43"/>
    </row>
    <row r="73" spans="1:14" s="46" customFormat="1" x14ac:dyDescent="0.2">
      <c r="A73" s="42"/>
      <c r="B73" s="42"/>
      <c r="C73" s="43"/>
      <c r="D73" s="43"/>
      <c r="E73" s="48"/>
      <c r="F73" s="47"/>
      <c r="G73" s="44"/>
      <c r="H73" s="45"/>
      <c r="I73" s="43"/>
      <c r="J73" s="43"/>
      <c r="K73" s="43"/>
      <c r="L73" s="43"/>
      <c r="M73" s="43"/>
    </row>
    <row r="74" spans="1:14" s="46" customFormat="1" x14ac:dyDescent="0.2">
      <c r="A74" s="42"/>
      <c r="B74" s="42"/>
      <c r="C74" s="43"/>
      <c r="D74" s="43"/>
      <c r="E74" s="48"/>
      <c r="F74" s="47"/>
      <c r="G74" s="44"/>
      <c r="H74" s="45"/>
      <c r="I74" s="43"/>
      <c r="J74" s="43"/>
      <c r="K74" s="43"/>
      <c r="L74" s="43"/>
      <c r="M74" s="43"/>
    </row>
    <row r="75" spans="1:14" s="46" customFormat="1" x14ac:dyDescent="0.2">
      <c r="A75" s="42"/>
      <c r="B75" s="42"/>
      <c r="C75" s="43"/>
      <c r="D75" s="43"/>
      <c r="E75" s="48"/>
      <c r="F75" s="47"/>
      <c r="G75" s="44"/>
      <c r="H75" s="45"/>
      <c r="I75" s="43"/>
      <c r="J75" s="43"/>
      <c r="K75" s="43"/>
      <c r="L75" s="43"/>
      <c r="M75" s="43"/>
    </row>
    <row r="76" spans="1:14" s="46" customFormat="1" x14ac:dyDescent="0.2">
      <c r="A76" s="36"/>
      <c r="B76" s="36"/>
      <c r="C76" s="37"/>
      <c r="D76" s="37"/>
      <c r="E76" s="37"/>
      <c r="F76" s="38"/>
      <c r="G76" s="39"/>
      <c r="H76" s="40"/>
      <c r="I76" s="37"/>
      <c r="J76" s="37"/>
      <c r="K76" s="37"/>
      <c r="L76" s="37"/>
      <c r="M76" s="37"/>
    </row>
    <row r="77" spans="1:14" s="46" customFormat="1" x14ac:dyDescent="0.2">
      <c r="A77" s="36"/>
      <c r="B77" s="36"/>
      <c r="C77" s="37"/>
      <c r="D77" s="37"/>
      <c r="E77" s="37"/>
      <c r="F77" s="38"/>
      <c r="G77" s="39"/>
      <c r="H77" s="40"/>
      <c r="I77" s="37"/>
      <c r="J77" s="37"/>
      <c r="K77" s="37"/>
      <c r="L77" s="37"/>
      <c r="M77" s="37"/>
    </row>
    <row r="78" spans="1:14" s="46" customFormat="1" x14ac:dyDescent="0.2">
      <c r="A78" s="36"/>
      <c r="B78" s="36"/>
      <c r="C78" s="37"/>
      <c r="D78" s="37"/>
      <c r="E78" s="37"/>
      <c r="F78" s="38"/>
      <c r="G78" s="39"/>
      <c r="H78" s="40"/>
      <c r="I78" s="37"/>
      <c r="J78" s="37"/>
      <c r="K78" s="37"/>
      <c r="L78" s="37"/>
      <c r="M78" s="37"/>
    </row>
    <row r="79" spans="1:14" s="46" customFormat="1" x14ac:dyDescent="0.2">
      <c r="A79" s="36"/>
      <c r="B79" s="36"/>
      <c r="C79" s="37"/>
      <c r="D79" s="37"/>
      <c r="E79" s="37"/>
      <c r="F79" s="38"/>
      <c r="G79" s="39"/>
      <c r="H79" s="40"/>
      <c r="I79" s="37"/>
      <c r="J79" s="37"/>
      <c r="K79" s="37"/>
      <c r="L79" s="37"/>
      <c r="M79" s="37"/>
    </row>
    <row r="80" spans="1:14" s="46" customFormat="1" x14ac:dyDescent="0.2">
      <c r="A80" s="36"/>
      <c r="B80" s="36"/>
      <c r="C80" s="37"/>
      <c r="D80" s="37"/>
      <c r="E80" s="37"/>
      <c r="F80" s="38"/>
      <c r="G80" s="39"/>
      <c r="H80" s="40"/>
      <c r="I80" s="37"/>
      <c r="J80" s="37"/>
      <c r="K80" s="37"/>
      <c r="L80" s="37"/>
      <c r="M80" s="37"/>
    </row>
    <row r="81" spans="1:13" s="46" customFormat="1" x14ac:dyDescent="0.2">
      <c r="A81" s="36"/>
      <c r="B81" s="36"/>
      <c r="C81" s="37"/>
      <c r="D81" s="37"/>
      <c r="E81" s="37"/>
      <c r="F81" s="38"/>
      <c r="G81" s="39"/>
      <c r="H81" s="40"/>
      <c r="I81" s="37"/>
      <c r="J81" s="37"/>
      <c r="K81" s="37"/>
      <c r="L81" s="37"/>
      <c r="M81" s="37"/>
    </row>
    <row r="82" spans="1:13" s="46" customFormat="1" x14ac:dyDescent="0.2">
      <c r="A82" s="36"/>
      <c r="B82" s="36"/>
      <c r="C82" s="37"/>
      <c r="D82" s="37"/>
      <c r="E82" s="37"/>
      <c r="F82" s="38"/>
      <c r="G82" s="39"/>
      <c r="H82" s="40"/>
      <c r="I82" s="37"/>
      <c r="J82" s="37"/>
      <c r="K82" s="37"/>
      <c r="L82" s="37"/>
      <c r="M82" s="37"/>
    </row>
    <row r="83" spans="1:13" s="46" customFormat="1" x14ac:dyDescent="0.2">
      <c r="A83" s="36"/>
      <c r="B83" s="36"/>
      <c r="C83" s="37"/>
      <c r="D83" s="37"/>
      <c r="E83" s="37"/>
      <c r="F83" s="38"/>
      <c r="G83" s="39"/>
      <c r="H83" s="40"/>
      <c r="I83" s="37"/>
      <c r="J83" s="37"/>
      <c r="K83" s="37"/>
      <c r="L83" s="37"/>
      <c r="M83" s="37"/>
    </row>
    <row r="84" spans="1:13" s="46" customFormat="1" x14ac:dyDescent="0.2">
      <c r="A84" s="36"/>
      <c r="B84" s="36"/>
      <c r="C84" s="37"/>
      <c r="D84" s="37"/>
      <c r="E84" s="37"/>
      <c r="F84" s="38"/>
      <c r="G84" s="39"/>
      <c r="H84" s="40"/>
      <c r="I84" s="37"/>
      <c r="J84" s="37"/>
      <c r="K84" s="37"/>
      <c r="L84" s="37"/>
      <c r="M84" s="37"/>
    </row>
    <row r="85" spans="1:13" s="46" customFormat="1" x14ac:dyDescent="0.2">
      <c r="A85" s="36"/>
      <c r="B85" s="36"/>
      <c r="C85" s="37"/>
      <c r="D85" s="37"/>
      <c r="E85" s="37"/>
      <c r="F85" s="38"/>
      <c r="G85" s="39"/>
      <c r="H85" s="40"/>
      <c r="I85" s="37"/>
      <c r="J85" s="37"/>
      <c r="K85" s="37"/>
      <c r="L85" s="37"/>
      <c r="M85" s="37"/>
    </row>
    <row r="86" spans="1:13" s="46" customFormat="1" x14ac:dyDescent="0.2">
      <c r="A86" s="36"/>
      <c r="B86" s="36"/>
      <c r="C86" s="37"/>
      <c r="D86" s="37"/>
      <c r="E86" s="37"/>
      <c r="F86" s="38"/>
      <c r="G86" s="39"/>
      <c r="H86" s="40"/>
      <c r="I86" s="37"/>
      <c r="J86" s="37"/>
      <c r="K86" s="37"/>
      <c r="L86" s="37"/>
      <c r="M86" s="37"/>
    </row>
    <row r="87" spans="1:13" s="46" customFormat="1" x14ac:dyDescent="0.2">
      <c r="A87" s="36"/>
      <c r="B87" s="36"/>
      <c r="C87" s="37"/>
      <c r="D87" s="37"/>
      <c r="E87" s="37"/>
      <c r="F87" s="38"/>
      <c r="G87" s="39"/>
      <c r="H87" s="40"/>
      <c r="I87" s="37"/>
      <c r="J87" s="37"/>
      <c r="K87" s="37"/>
      <c r="L87" s="37"/>
      <c r="M87" s="37"/>
    </row>
    <row r="88" spans="1:13" s="46" customFormat="1" x14ac:dyDescent="0.2">
      <c r="A88" s="30"/>
      <c r="B88" s="30"/>
      <c r="C88" s="31"/>
      <c r="D88" s="31"/>
      <c r="E88" s="49"/>
      <c r="F88" s="32"/>
      <c r="G88" s="33"/>
      <c r="H88" s="34"/>
      <c r="I88" s="31"/>
      <c r="J88" s="31"/>
      <c r="K88" s="31"/>
      <c r="L88" s="31"/>
      <c r="M88" s="31"/>
    </row>
    <row r="89" spans="1:13" s="46" customFormat="1" x14ac:dyDescent="0.2">
      <c r="A89" s="30"/>
      <c r="B89" s="30"/>
      <c r="C89" s="31"/>
      <c r="D89" s="31"/>
      <c r="E89" s="31"/>
      <c r="F89" s="32"/>
      <c r="G89" s="33"/>
      <c r="H89" s="34"/>
      <c r="I89" s="31"/>
      <c r="J89" s="31"/>
      <c r="K89" s="31"/>
      <c r="L89" s="31"/>
      <c r="M89" s="31"/>
    </row>
    <row r="90" spans="1:13" s="46" customFormat="1" x14ac:dyDescent="0.2">
      <c r="A90" s="30"/>
      <c r="B90" s="30"/>
      <c r="C90" s="31"/>
      <c r="D90" s="31"/>
      <c r="E90" s="31"/>
      <c r="F90" s="32"/>
      <c r="G90" s="33"/>
      <c r="H90" s="34"/>
      <c r="I90" s="31"/>
      <c r="J90" s="31"/>
      <c r="K90" s="31"/>
      <c r="L90" s="31"/>
      <c r="M90" s="31"/>
    </row>
    <row r="91" spans="1:13" s="46" customFormat="1" x14ac:dyDescent="0.2">
      <c r="A91" s="30"/>
      <c r="B91" s="30"/>
      <c r="C91" s="31"/>
      <c r="D91" s="31"/>
      <c r="E91" s="49"/>
      <c r="F91" s="32"/>
      <c r="G91" s="33"/>
      <c r="H91" s="34"/>
      <c r="I91" s="31"/>
      <c r="J91" s="31"/>
      <c r="K91" s="31"/>
      <c r="L91" s="31"/>
      <c r="M91" s="31"/>
    </row>
    <row r="92" spans="1:13" s="46" customFormat="1" x14ac:dyDescent="0.2">
      <c r="A92" s="30"/>
      <c r="B92" s="30"/>
      <c r="C92" s="31"/>
      <c r="D92" s="31"/>
      <c r="E92" s="31"/>
      <c r="F92" s="32"/>
      <c r="G92" s="33"/>
      <c r="H92" s="34"/>
      <c r="I92" s="31"/>
      <c r="J92" s="31"/>
      <c r="K92" s="31"/>
      <c r="L92" s="31"/>
      <c r="M92" s="31"/>
    </row>
    <row r="93" spans="1:13" s="46" customFormat="1" x14ac:dyDescent="0.2">
      <c r="A93" s="30"/>
      <c r="B93" s="30"/>
      <c r="C93" s="31"/>
      <c r="D93" s="31"/>
      <c r="E93" s="31"/>
      <c r="F93" s="32"/>
      <c r="G93" s="33"/>
      <c r="H93" s="34"/>
      <c r="I93" s="31"/>
      <c r="J93" s="31"/>
      <c r="K93" s="31"/>
      <c r="L93" s="31"/>
      <c r="M93" s="31"/>
    </row>
    <row r="94" spans="1:13" s="46" customFormat="1" x14ac:dyDescent="0.2">
      <c r="A94" s="42"/>
      <c r="B94" s="42"/>
      <c r="C94" s="43"/>
      <c r="D94" s="43"/>
      <c r="E94" s="43"/>
      <c r="F94" s="43"/>
      <c r="G94" s="44"/>
      <c r="H94" s="45"/>
      <c r="I94" s="43"/>
      <c r="J94" s="43"/>
      <c r="K94" s="43"/>
      <c r="L94" s="43"/>
      <c r="M94" s="43"/>
    </row>
    <row r="95" spans="1:13" s="46" customFormat="1" x14ac:dyDescent="0.2">
      <c r="A95" s="42"/>
      <c r="B95" s="42"/>
      <c r="C95" s="43"/>
      <c r="D95" s="43"/>
      <c r="E95" s="43"/>
      <c r="F95" s="47"/>
      <c r="G95" s="44"/>
      <c r="H95" s="45"/>
      <c r="I95" s="43"/>
      <c r="J95" s="43"/>
      <c r="K95" s="43"/>
      <c r="L95" s="43"/>
      <c r="M95" s="43"/>
    </row>
    <row r="96" spans="1:13" s="46" customFormat="1" x14ac:dyDescent="0.2">
      <c r="A96" s="42"/>
      <c r="B96" s="42"/>
      <c r="C96" s="43"/>
      <c r="D96" s="43"/>
      <c r="E96" s="43"/>
      <c r="F96" s="43"/>
      <c r="G96" s="44"/>
      <c r="H96" s="45"/>
      <c r="I96" s="43"/>
      <c r="J96" s="43"/>
      <c r="K96" s="43"/>
      <c r="L96" s="43"/>
      <c r="M96" s="43"/>
    </row>
    <row r="97" spans="1:13" s="46" customFormat="1" x14ac:dyDescent="0.2">
      <c r="A97" s="42"/>
      <c r="B97" s="42"/>
      <c r="C97" s="43"/>
      <c r="D97" s="43"/>
      <c r="E97" s="43"/>
      <c r="F97" s="43"/>
      <c r="G97" s="44"/>
      <c r="H97" s="45"/>
      <c r="I97" s="43"/>
      <c r="J97" s="43"/>
      <c r="K97" s="43"/>
      <c r="L97" s="43"/>
      <c r="M97" s="43"/>
    </row>
    <row r="98" spans="1:13" s="46" customFormat="1" x14ac:dyDescent="0.2">
      <c r="A98" s="42"/>
      <c r="B98" s="42"/>
      <c r="C98" s="43"/>
      <c r="D98" s="43"/>
      <c r="E98" s="43"/>
      <c r="F98" s="47"/>
      <c r="G98" s="44"/>
      <c r="H98" s="45"/>
      <c r="I98" s="43"/>
      <c r="J98" s="43"/>
      <c r="K98" s="43"/>
      <c r="L98" s="43"/>
      <c r="M98" s="43"/>
    </row>
    <row r="99" spans="1:13" s="46" customFormat="1" x14ac:dyDescent="0.2">
      <c r="A99" s="42"/>
      <c r="B99" s="42"/>
      <c r="C99" s="43"/>
      <c r="D99" s="43"/>
      <c r="E99" s="43"/>
      <c r="F99" s="43"/>
      <c r="G99" s="44"/>
      <c r="H99" s="45"/>
      <c r="I99" s="43"/>
      <c r="J99" s="43"/>
      <c r="K99" s="43"/>
      <c r="L99" s="43"/>
      <c r="M99" s="43"/>
    </row>
    <row r="100" spans="1:13" s="46" customFormat="1" x14ac:dyDescent="0.2">
      <c r="A100" s="42"/>
      <c r="B100" s="42"/>
      <c r="C100" s="43"/>
      <c r="D100" s="43"/>
      <c r="E100" s="48"/>
      <c r="F100" s="47"/>
      <c r="G100" s="44"/>
      <c r="H100" s="45"/>
      <c r="I100" s="43"/>
      <c r="J100" s="43"/>
      <c r="K100" s="43"/>
      <c r="L100" s="43"/>
      <c r="M100" s="43"/>
    </row>
    <row r="101" spans="1:13" s="46" customFormat="1" x14ac:dyDescent="0.2">
      <c r="A101" s="42"/>
      <c r="B101" s="42"/>
      <c r="C101" s="43"/>
      <c r="D101" s="43"/>
      <c r="E101" s="48"/>
      <c r="F101" s="47"/>
      <c r="G101" s="44"/>
      <c r="H101" s="45"/>
      <c r="I101" s="43"/>
      <c r="J101" s="43"/>
      <c r="K101" s="43"/>
      <c r="L101" s="43"/>
      <c r="M101" s="43"/>
    </row>
    <row r="102" spans="1:13" s="46" customFormat="1" x14ac:dyDescent="0.2">
      <c r="A102" s="42"/>
      <c r="B102" s="42"/>
      <c r="C102" s="43"/>
      <c r="D102" s="43"/>
      <c r="E102" s="48"/>
      <c r="F102" s="47"/>
      <c r="G102" s="44"/>
      <c r="H102" s="45"/>
      <c r="I102" s="43"/>
      <c r="J102" s="43"/>
      <c r="K102" s="43"/>
      <c r="L102" s="43"/>
      <c r="M102" s="43"/>
    </row>
    <row r="103" spans="1:13" s="46" customFormat="1" x14ac:dyDescent="0.2">
      <c r="A103" s="42"/>
      <c r="B103" s="42"/>
      <c r="C103" s="43"/>
      <c r="D103" s="43"/>
      <c r="E103" s="43"/>
      <c r="F103" s="43"/>
      <c r="G103" s="44"/>
      <c r="H103" s="45"/>
      <c r="I103" s="43"/>
      <c r="J103" s="43"/>
      <c r="K103" s="43"/>
      <c r="L103" s="43"/>
      <c r="M103" s="43"/>
    </row>
    <row r="104" spans="1:13" s="46" customFormat="1" x14ac:dyDescent="0.2">
      <c r="A104" s="42"/>
      <c r="B104" s="42"/>
      <c r="C104" s="43"/>
      <c r="D104" s="43"/>
      <c r="E104" s="43"/>
      <c r="F104" s="47"/>
      <c r="G104" s="44"/>
      <c r="H104" s="45"/>
      <c r="I104" s="43"/>
      <c r="J104" s="43"/>
      <c r="K104" s="43"/>
      <c r="L104" s="43"/>
      <c r="M104" s="43"/>
    </row>
    <row r="105" spans="1:13" s="46" customFormat="1" x14ac:dyDescent="0.2">
      <c r="A105" s="42"/>
      <c r="B105" s="42"/>
      <c r="C105" s="43"/>
      <c r="D105" s="43"/>
      <c r="E105" s="43"/>
      <c r="F105" s="43"/>
      <c r="G105" s="44"/>
      <c r="H105" s="45"/>
      <c r="I105" s="43"/>
      <c r="J105" s="43"/>
      <c r="K105" s="43"/>
      <c r="L105" s="43"/>
      <c r="M105" s="43"/>
    </row>
    <row r="106" spans="1:13" s="46" customFormat="1" x14ac:dyDescent="0.2">
      <c r="A106" s="42"/>
      <c r="B106" s="42"/>
      <c r="C106" s="43"/>
      <c r="D106" s="43"/>
      <c r="E106" s="43"/>
      <c r="F106" s="43"/>
      <c r="G106" s="44"/>
      <c r="H106" s="45"/>
      <c r="I106" s="43"/>
      <c r="J106" s="43"/>
      <c r="K106" s="43"/>
      <c r="L106" s="43"/>
      <c r="M106" s="43"/>
    </row>
    <row r="107" spans="1:13" s="46" customFormat="1" x14ac:dyDescent="0.2">
      <c r="A107" s="42"/>
      <c r="B107" s="42"/>
      <c r="C107" s="43"/>
      <c r="D107" s="43"/>
      <c r="E107" s="43"/>
      <c r="F107" s="47"/>
      <c r="G107" s="44"/>
      <c r="H107" s="45"/>
      <c r="I107" s="43"/>
      <c r="J107" s="43"/>
      <c r="K107" s="43"/>
      <c r="L107" s="43"/>
      <c r="M107" s="43"/>
    </row>
    <row r="108" spans="1:13" s="46" customFormat="1" x14ac:dyDescent="0.2">
      <c r="A108" s="42"/>
      <c r="B108" s="42"/>
      <c r="C108" s="43"/>
      <c r="D108" s="43"/>
      <c r="E108" s="43"/>
      <c r="F108" s="43"/>
      <c r="G108" s="44"/>
      <c r="H108" s="45"/>
      <c r="I108" s="43"/>
      <c r="J108" s="43"/>
      <c r="K108" s="43"/>
      <c r="L108" s="43"/>
      <c r="M108" s="43"/>
    </row>
    <row r="109" spans="1:13" s="46" customFormat="1" x14ac:dyDescent="0.2">
      <c r="A109" s="42"/>
      <c r="B109" s="42"/>
      <c r="C109" s="43"/>
      <c r="D109" s="43"/>
      <c r="E109" s="48"/>
      <c r="F109" s="47"/>
      <c r="G109" s="44"/>
      <c r="H109" s="45"/>
      <c r="I109" s="43"/>
      <c r="J109" s="43"/>
      <c r="K109" s="43"/>
      <c r="L109" s="43"/>
      <c r="M109" s="43"/>
    </row>
    <row r="110" spans="1:13" s="46" customFormat="1" x14ac:dyDescent="0.2">
      <c r="A110" s="42"/>
      <c r="B110" s="42"/>
      <c r="C110" s="43"/>
      <c r="D110" s="43"/>
      <c r="E110" s="48"/>
      <c r="F110" s="47"/>
      <c r="G110" s="44"/>
      <c r="H110" s="45"/>
      <c r="I110" s="43"/>
      <c r="J110" s="43"/>
      <c r="K110" s="43"/>
      <c r="L110" s="43"/>
      <c r="M110" s="43"/>
    </row>
    <row r="111" spans="1:13" s="46" customFormat="1" x14ac:dyDescent="0.2">
      <c r="A111" s="42"/>
      <c r="B111" s="42"/>
      <c r="C111" s="43"/>
      <c r="D111" s="43"/>
      <c r="E111" s="48"/>
      <c r="F111" s="47"/>
      <c r="G111" s="44"/>
      <c r="H111" s="45"/>
      <c r="I111" s="43"/>
      <c r="J111" s="43"/>
      <c r="K111" s="43"/>
      <c r="L111" s="43"/>
      <c r="M111" s="43"/>
    </row>
    <row r="112" spans="1:13" s="46" customFormat="1" x14ac:dyDescent="0.2">
      <c r="A112" s="30"/>
      <c r="B112" s="30"/>
      <c r="C112" s="31"/>
      <c r="D112" s="31"/>
      <c r="E112" s="49"/>
      <c r="F112" s="32"/>
      <c r="G112" s="33"/>
      <c r="H112" s="34"/>
      <c r="I112" s="31"/>
      <c r="J112" s="31"/>
      <c r="K112" s="31"/>
      <c r="L112" s="31"/>
      <c r="M112" s="31"/>
    </row>
    <row r="113" spans="1:13" s="46" customFormat="1" x14ac:dyDescent="0.2">
      <c r="A113" s="30"/>
      <c r="B113" s="30"/>
      <c r="C113" s="31"/>
      <c r="D113" s="31"/>
      <c r="E113" s="31"/>
      <c r="F113" s="32"/>
      <c r="G113" s="33"/>
      <c r="H113" s="34"/>
      <c r="I113" s="31"/>
      <c r="J113" s="31"/>
      <c r="K113" s="31"/>
      <c r="L113" s="31"/>
      <c r="M113" s="31"/>
    </row>
    <row r="114" spans="1:13" s="46" customFormat="1" x14ac:dyDescent="0.2">
      <c r="A114" s="30"/>
      <c r="B114" s="30"/>
      <c r="C114" s="31"/>
      <c r="D114" s="31"/>
      <c r="E114" s="31"/>
      <c r="F114" s="32"/>
      <c r="G114" s="33"/>
      <c r="H114" s="34"/>
      <c r="I114" s="31"/>
      <c r="J114" s="31"/>
      <c r="K114" s="31"/>
      <c r="L114" s="31"/>
      <c r="M114" s="31"/>
    </row>
    <row r="115" spans="1:13" s="46" customFormat="1" x14ac:dyDescent="0.2">
      <c r="A115" s="30"/>
      <c r="B115" s="30"/>
      <c r="C115" s="31"/>
      <c r="D115" s="31"/>
      <c r="E115" s="49"/>
      <c r="F115" s="32"/>
      <c r="G115" s="33"/>
      <c r="H115" s="34"/>
      <c r="I115" s="31"/>
      <c r="J115" s="31"/>
      <c r="K115" s="31"/>
      <c r="L115" s="31"/>
      <c r="M115" s="31"/>
    </row>
    <row r="116" spans="1:13" s="46" customFormat="1" x14ac:dyDescent="0.2">
      <c r="A116" s="30"/>
      <c r="B116" s="30"/>
      <c r="C116" s="31"/>
      <c r="D116" s="31"/>
      <c r="E116" s="31"/>
      <c r="F116" s="32"/>
      <c r="G116" s="33"/>
      <c r="H116" s="34"/>
      <c r="I116" s="31"/>
      <c r="J116" s="31"/>
      <c r="K116" s="31"/>
      <c r="L116" s="31"/>
      <c r="M116" s="31"/>
    </row>
    <row r="117" spans="1:13" s="46" customFormat="1" x14ac:dyDescent="0.2">
      <c r="A117" s="30"/>
      <c r="B117" s="30"/>
      <c r="C117" s="31"/>
      <c r="D117" s="31"/>
      <c r="E117" s="31"/>
      <c r="F117" s="32"/>
      <c r="G117" s="33"/>
      <c r="H117" s="34"/>
      <c r="I117" s="31"/>
      <c r="J117" s="31"/>
      <c r="K117" s="31"/>
      <c r="L117" s="31"/>
      <c r="M117" s="31"/>
    </row>
    <row r="118" spans="1:13" s="46" customFormat="1" x14ac:dyDescent="0.2">
      <c r="A118" s="42"/>
      <c r="B118" s="42"/>
      <c r="C118" s="43"/>
      <c r="D118" s="43"/>
      <c r="E118" s="43"/>
      <c r="F118" s="43"/>
      <c r="G118" s="44"/>
      <c r="H118" s="45"/>
      <c r="I118" s="43"/>
      <c r="J118" s="43"/>
      <c r="K118" s="43"/>
      <c r="L118" s="43"/>
      <c r="M118" s="43"/>
    </row>
    <row r="119" spans="1:13" s="46" customFormat="1" x14ac:dyDescent="0.2">
      <c r="A119" s="42"/>
      <c r="B119" s="42"/>
      <c r="C119" s="43"/>
      <c r="D119" s="43"/>
      <c r="E119" s="43"/>
      <c r="F119" s="47"/>
      <c r="G119" s="44"/>
      <c r="H119" s="45"/>
      <c r="I119" s="43"/>
      <c r="J119" s="43"/>
      <c r="K119" s="43"/>
      <c r="L119" s="43"/>
      <c r="M119" s="43"/>
    </row>
    <row r="120" spans="1:13" s="46" customFormat="1" x14ac:dyDescent="0.2">
      <c r="A120" s="42"/>
      <c r="B120" s="42"/>
      <c r="C120" s="43"/>
      <c r="D120" s="43"/>
      <c r="E120" s="43"/>
      <c r="F120" s="43"/>
      <c r="G120" s="44"/>
      <c r="H120" s="45"/>
      <c r="I120" s="43"/>
      <c r="J120" s="43"/>
      <c r="K120" s="43"/>
      <c r="L120" s="43"/>
      <c r="M120" s="43"/>
    </row>
    <row r="121" spans="1:13" s="46" customFormat="1" x14ac:dyDescent="0.2">
      <c r="A121" s="42"/>
      <c r="B121" s="42"/>
      <c r="C121" s="43"/>
      <c r="D121" s="43"/>
      <c r="E121" s="43"/>
      <c r="F121" s="43"/>
      <c r="G121" s="44"/>
      <c r="H121" s="45"/>
      <c r="I121" s="43"/>
      <c r="J121" s="43"/>
      <c r="K121" s="43"/>
      <c r="L121" s="43"/>
      <c r="M121" s="43"/>
    </row>
    <row r="122" spans="1:13" s="46" customFormat="1" x14ac:dyDescent="0.2">
      <c r="A122" s="42"/>
      <c r="B122" s="42"/>
      <c r="C122" s="43"/>
      <c r="D122" s="43"/>
      <c r="E122" s="43"/>
      <c r="F122" s="47"/>
      <c r="G122" s="44"/>
      <c r="H122" s="45"/>
      <c r="I122" s="43"/>
      <c r="J122" s="43"/>
      <c r="K122" s="43"/>
      <c r="L122" s="43"/>
      <c r="M122" s="43"/>
    </row>
    <row r="123" spans="1:13" s="46" customFormat="1" x14ac:dyDescent="0.2">
      <c r="A123" s="42"/>
      <c r="B123" s="42"/>
      <c r="C123" s="43"/>
      <c r="D123" s="43"/>
      <c r="E123" s="43"/>
      <c r="F123" s="43"/>
      <c r="G123" s="44"/>
      <c r="H123" s="45"/>
      <c r="I123" s="43"/>
      <c r="J123" s="43"/>
      <c r="K123" s="43"/>
      <c r="L123" s="43"/>
      <c r="M123" s="43"/>
    </row>
    <row r="124" spans="1:13" s="46" customFormat="1" x14ac:dyDescent="0.2">
      <c r="A124" s="42"/>
      <c r="B124" s="42"/>
      <c r="C124" s="43"/>
      <c r="D124" s="43"/>
      <c r="E124" s="48"/>
      <c r="F124" s="47"/>
      <c r="G124" s="44"/>
      <c r="H124" s="45"/>
      <c r="I124" s="43"/>
      <c r="J124" s="43"/>
      <c r="K124" s="43"/>
      <c r="L124" s="43"/>
      <c r="M124" s="43"/>
    </row>
    <row r="125" spans="1:13" s="46" customFormat="1" x14ac:dyDescent="0.2">
      <c r="A125" s="42"/>
      <c r="B125" s="42"/>
      <c r="C125" s="43"/>
      <c r="D125" s="43"/>
      <c r="E125" s="48"/>
      <c r="F125" s="47"/>
      <c r="G125" s="44"/>
      <c r="H125" s="45"/>
      <c r="I125" s="43"/>
      <c r="J125" s="43"/>
      <c r="K125" s="43"/>
      <c r="L125" s="43"/>
      <c r="M125" s="43"/>
    </row>
    <row r="126" spans="1:13" s="46" customFormat="1" x14ac:dyDescent="0.2">
      <c r="A126" s="42"/>
      <c r="B126" s="42"/>
      <c r="C126" s="43"/>
      <c r="D126" s="43"/>
      <c r="E126" s="48"/>
      <c r="F126" s="47"/>
      <c r="G126" s="44"/>
      <c r="H126" s="45"/>
      <c r="I126" s="43"/>
      <c r="J126" s="43"/>
      <c r="K126" s="43"/>
      <c r="L126" s="43"/>
      <c r="M126" s="43"/>
    </row>
    <row r="127" spans="1:13" s="46" customFormat="1" x14ac:dyDescent="0.2">
      <c r="A127" s="42"/>
      <c r="B127" s="42"/>
      <c r="C127" s="43"/>
      <c r="D127" s="43"/>
      <c r="E127" s="43"/>
      <c r="F127" s="43"/>
      <c r="G127" s="44"/>
      <c r="H127" s="45"/>
      <c r="I127" s="43"/>
      <c r="J127" s="43"/>
      <c r="K127" s="43"/>
      <c r="L127" s="43"/>
      <c r="M127" s="43"/>
    </row>
    <row r="128" spans="1:13" s="46" customFormat="1" x14ac:dyDescent="0.2">
      <c r="A128" s="42"/>
      <c r="B128" s="42"/>
      <c r="C128" s="43"/>
      <c r="D128" s="43"/>
      <c r="E128" s="43"/>
      <c r="F128" s="47"/>
      <c r="G128" s="44"/>
      <c r="H128" s="45"/>
      <c r="I128" s="43"/>
      <c r="J128" s="43"/>
      <c r="K128" s="43"/>
      <c r="L128" s="43"/>
      <c r="M128" s="43"/>
    </row>
    <row r="129" spans="1:26" s="46" customFormat="1" x14ac:dyDescent="0.2">
      <c r="A129" s="42"/>
      <c r="B129" s="42"/>
      <c r="C129" s="43"/>
      <c r="D129" s="43"/>
      <c r="E129" s="43"/>
      <c r="F129" s="43"/>
      <c r="G129" s="44"/>
      <c r="H129" s="45"/>
      <c r="I129" s="43"/>
      <c r="J129" s="43"/>
      <c r="K129" s="43"/>
      <c r="L129" s="43"/>
      <c r="M129" s="43"/>
    </row>
    <row r="130" spans="1:26" s="46" customFormat="1" x14ac:dyDescent="0.2">
      <c r="A130" s="42"/>
      <c r="B130" s="42"/>
      <c r="C130" s="43"/>
      <c r="D130" s="43"/>
      <c r="E130" s="43"/>
      <c r="F130" s="43"/>
      <c r="G130" s="44"/>
      <c r="H130" s="45"/>
      <c r="I130" s="43"/>
      <c r="J130" s="43"/>
      <c r="K130" s="43"/>
      <c r="L130" s="43"/>
      <c r="M130" s="43"/>
    </row>
    <row r="131" spans="1:26" s="46" customFormat="1" x14ac:dyDescent="0.2">
      <c r="A131" s="42"/>
      <c r="B131" s="42"/>
      <c r="C131" s="43"/>
      <c r="D131" s="43"/>
      <c r="E131" s="43"/>
      <c r="F131" s="47"/>
      <c r="G131" s="44"/>
      <c r="H131" s="45"/>
      <c r="I131" s="43"/>
      <c r="J131" s="43"/>
      <c r="K131" s="43"/>
      <c r="L131" s="43"/>
      <c r="M131" s="43"/>
    </row>
    <row r="132" spans="1:26" s="46" customFormat="1" x14ac:dyDescent="0.2">
      <c r="A132" s="42"/>
      <c r="B132" s="42"/>
      <c r="C132" s="43"/>
      <c r="D132" s="43"/>
      <c r="E132" s="43"/>
      <c r="F132" s="43"/>
      <c r="G132" s="44"/>
      <c r="H132" s="45"/>
      <c r="I132" s="43"/>
      <c r="J132" s="43"/>
      <c r="K132" s="43"/>
      <c r="L132" s="43"/>
      <c r="M132" s="43"/>
    </row>
    <row r="133" spans="1:26" s="46" customFormat="1" x14ac:dyDescent="0.2">
      <c r="A133" s="42"/>
      <c r="B133" s="42"/>
      <c r="C133" s="43"/>
      <c r="D133" s="43"/>
      <c r="E133" s="48"/>
      <c r="F133" s="47"/>
      <c r="G133" s="44"/>
      <c r="H133" s="45"/>
      <c r="I133" s="43"/>
      <c r="J133" s="43"/>
      <c r="K133" s="43"/>
      <c r="L133" s="43"/>
      <c r="M133" s="43"/>
      <c r="U133" s="41"/>
      <c r="V133" s="41"/>
      <c r="W133" s="41"/>
      <c r="X133" s="41"/>
      <c r="Y133" s="41"/>
      <c r="Z133" s="41"/>
    </row>
    <row r="134" spans="1:26" s="46" customFormat="1" x14ac:dyDescent="0.2">
      <c r="A134" s="42"/>
      <c r="B134" s="42"/>
      <c r="C134" s="43"/>
      <c r="D134" s="43"/>
      <c r="E134" s="48"/>
      <c r="F134" s="47"/>
      <c r="G134" s="44"/>
      <c r="H134" s="45"/>
      <c r="I134" s="43"/>
      <c r="J134" s="43"/>
      <c r="K134" s="43"/>
      <c r="L134" s="43"/>
      <c r="M134" s="43"/>
      <c r="U134" s="41"/>
      <c r="V134" s="41"/>
      <c r="W134" s="41"/>
      <c r="X134" s="41"/>
      <c r="Y134" s="41"/>
      <c r="Z134" s="41"/>
    </row>
    <row r="135" spans="1:26" s="46" customFormat="1" x14ac:dyDescent="0.2">
      <c r="A135" s="42"/>
      <c r="B135" s="42"/>
      <c r="C135" s="43"/>
      <c r="D135" s="43"/>
      <c r="E135" s="48"/>
      <c r="F135" s="47"/>
      <c r="G135" s="44"/>
      <c r="H135" s="45"/>
      <c r="I135" s="43"/>
      <c r="J135" s="43"/>
      <c r="K135" s="43"/>
      <c r="L135" s="43"/>
      <c r="M135" s="43"/>
      <c r="U135" s="41"/>
      <c r="V135" s="41"/>
      <c r="W135" s="41"/>
      <c r="X135" s="41"/>
      <c r="Y135" s="41"/>
      <c r="Z135" s="41"/>
    </row>
    <row r="136" spans="1:26" s="46" customFormat="1" x14ac:dyDescent="0.2">
      <c r="A136" s="36"/>
      <c r="B136" s="36"/>
      <c r="C136" s="37"/>
      <c r="D136" s="37"/>
      <c r="E136" s="37"/>
      <c r="F136" s="38"/>
      <c r="G136" s="39"/>
      <c r="H136" s="40"/>
      <c r="I136" s="37"/>
      <c r="J136" s="37"/>
      <c r="K136" s="37"/>
      <c r="L136" s="37"/>
      <c r="M136" s="37"/>
      <c r="U136" s="41"/>
      <c r="V136" s="41"/>
      <c r="W136" s="41"/>
      <c r="X136" s="41"/>
      <c r="Y136" s="41"/>
      <c r="Z136" s="41"/>
    </row>
    <row r="137" spans="1:26" s="46" customFormat="1" x14ac:dyDescent="0.2">
      <c r="A137" s="36"/>
      <c r="B137" s="36"/>
      <c r="C137" s="37"/>
      <c r="D137" s="37"/>
      <c r="E137" s="37"/>
      <c r="F137" s="38"/>
      <c r="G137" s="39"/>
      <c r="H137" s="40"/>
      <c r="I137" s="37"/>
      <c r="J137" s="37"/>
      <c r="K137" s="37"/>
      <c r="L137" s="37"/>
      <c r="M137" s="37"/>
      <c r="U137" s="41"/>
      <c r="V137" s="41"/>
      <c r="W137" s="41"/>
      <c r="X137" s="41"/>
      <c r="Y137" s="41"/>
      <c r="Z137" s="41"/>
    </row>
    <row r="138" spans="1:26" s="46" customFormat="1" x14ac:dyDescent="0.2">
      <c r="A138" s="36"/>
      <c r="B138" s="36"/>
      <c r="C138" s="37"/>
      <c r="D138" s="37"/>
      <c r="E138" s="37"/>
      <c r="F138" s="38"/>
      <c r="G138" s="39"/>
      <c r="H138" s="40"/>
      <c r="I138" s="37"/>
      <c r="J138" s="37"/>
      <c r="K138" s="37"/>
      <c r="L138" s="37"/>
      <c r="M138" s="37"/>
      <c r="U138" s="41"/>
      <c r="V138" s="41"/>
      <c r="W138" s="41"/>
      <c r="X138" s="41"/>
      <c r="Y138" s="41"/>
      <c r="Z138" s="41"/>
    </row>
    <row r="139" spans="1:26" s="46" customFormat="1" x14ac:dyDescent="0.2">
      <c r="A139" s="36"/>
      <c r="B139" s="36"/>
      <c r="C139" s="37"/>
      <c r="D139" s="37"/>
      <c r="E139" s="37"/>
      <c r="F139" s="38"/>
      <c r="G139" s="39"/>
      <c r="H139" s="40"/>
      <c r="I139" s="37"/>
      <c r="J139" s="37"/>
      <c r="K139" s="37"/>
      <c r="L139" s="37"/>
      <c r="M139" s="37"/>
      <c r="U139" s="41"/>
      <c r="V139" s="41"/>
      <c r="W139" s="41"/>
      <c r="X139" s="41"/>
      <c r="Y139" s="41"/>
      <c r="Z139" s="41"/>
    </row>
    <row r="140" spans="1:26" s="41" customFormat="1" x14ac:dyDescent="0.2">
      <c r="A140" s="42"/>
      <c r="B140" s="42"/>
      <c r="C140" s="43"/>
      <c r="D140" s="43"/>
      <c r="E140" s="43"/>
      <c r="F140" s="43"/>
      <c r="G140" s="44"/>
      <c r="H140" s="45"/>
      <c r="I140" s="43"/>
      <c r="J140" s="43"/>
      <c r="K140" s="43"/>
      <c r="L140" s="43"/>
      <c r="M140" s="43"/>
      <c r="N140" s="46"/>
      <c r="O140" s="46"/>
      <c r="P140" s="46"/>
      <c r="Q140" s="46"/>
      <c r="R140" s="46"/>
      <c r="S140" s="46"/>
      <c r="T140" s="46"/>
    </row>
    <row r="141" spans="1:26" s="41" customFormat="1" x14ac:dyDescent="0.2">
      <c r="A141" s="42"/>
      <c r="B141" s="42"/>
      <c r="C141" s="43"/>
      <c r="D141" s="43"/>
      <c r="E141" s="43"/>
      <c r="F141" s="47"/>
      <c r="G141" s="44"/>
      <c r="H141" s="45"/>
      <c r="I141" s="43"/>
      <c r="J141" s="43"/>
      <c r="K141" s="43"/>
      <c r="L141" s="43"/>
      <c r="M141" s="43"/>
      <c r="N141" s="46"/>
      <c r="O141" s="46"/>
      <c r="P141" s="46"/>
      <c r="Q141" s="46"/>
      <c r="R141" s="46"/>
      <c r="S141" s="46"/>
      <c r="T141" s="46"/>
    </row>
    <row r="142" spans="1:26" s="41" customFormat="1" x14ac:dyDescent="0.2">
      <c r="A142" s="42"/>
      <c r="B142" s="42"/>
      <c r="C142" s="43"/>
      <c r="D142" s="43"/>
      <c r="E142" s="43"/>
      <c r="F142" s="43"/>
      <c r="G142" s="44"/>
      <c r="H142" s="45"/>
      <c r="I142" s="43"/>
      <c r="J142" s="43"/>
      <c r="K142" s="43"/>
      <c r="L142" s="43"/>
      <c r="M142" s="43"/>
      <c r="N142" s="46"/>
      <c r="O142" s="46"/>
      <c r="P142" s="46"/>
      <c r="Q142" s="46"/>
      <c r="R142" s="46"/>
      <c r="S142" s="46"/>
      <c r="T142" s="46"/>
    </row>
    <row r="143" spans="1:26" s="41" customFormat="1" x14ac:dyDescent="0.2">
      <c r="A143" s="42"/>
      <c r="B143" s="42"/>
      <c r="C143" s="43"/>
      <c r="D143" s="43"/>
      <c r="E143" s="43"/>
      <c r="F143" s="43"/>
      <c r="G143" s="44"/>
      <c r="H143" s="45"/>
      <c r="I143" s="43"/>
      <c r="J143" s="43"/>
      <c r="K143" s="43"/>
      <c r="L143" s="43"/>
      <c r="M143" s="43"/>
      <c r="N143" s="46"/>
      <c r="O143" s="46"/>
      <c r="P143" s="46"/>
      <c r="Q143" s="46"/>
      <c r="R143" s="46"/>
      <c r="S143" s="46"/>
      <c r="T143" s="46"/>
    </row>
    <row r="144" spans="1:26" s="41" customFormat="1" x14ac:dyDescent="0.2">
      <c r="A144" s="42"/>
      <c r="B144" s="42"/>
      <c r="C144" s="43"/>
      <c r="D144" s="43"/>
      <c r="E144" s="43"/>
      <c r="F144" s="47"/>
      <c r="G144" s="44"/>
      <c r="H144" s="45"/>
      <c r="I144" s="43"/>
      <c r="J144" s="43"/>
      <c r="K144" s="43"/>
      <c r="L144" s="43"/>
      <c r="M144" s="43"/>
      <c r="N144" s="46"/>
      <c r="O144" s="46"/>
      <c r="P144" s="46"/>
      <c r="Q144" s="46"/>
      <c r="R144" s="46"/>
      <c r="S144" s="46"/>
      <c r="T144" s="46"/>
    </row>
    <row r="145" spans="1:14" s="41" customFormat="1" x14ac:dyDescent="0.2">
      <c r="A145" s="42"/>
      <c r="B145" s="42"/>
      <c r="C145" s="43"/>
      <c r="D145" s="43"/>
      <c r="E145" s="43"/>
      <c r="F145" s="43"/>
      <c r="G145" s="44"/>
      <c r="H145" s="45"/>
      <c r="I145" s="43"/>
      <c r="J145" s="43"/>
      <c r="K145" s="43"/>
      <c r="L145" s="43"/>
      <c r="M145" s="43"/>
      <c r="N145" s="46"/>
    </row>
    <row r="146" spans="1:14" s="41" customFormat="1" x14ac:dyDescent="0.2">
      <c r="A146" s="42"/>
      <c r="B146" s="42"/>
      <c r="C146" s="43"/>
      <c r="D146" s="43"/>
      <c r="E146" s="48"/>
      <c r="F146" s="47"/>
      <c r="G146" s="44"/>
      <c r="H146" s="45"/>
      <c r="I146" s="43"/>
      <c r="J146" s="43"/>
      <c r="K146" s="43"/>
      <c r="L146" s="43"/>
      <c r="M146" s="43"/>
      <c r="N146" s="46"/>
    </row>
    <row r="147" spans="1:14" s="41" customFormat="1" x14ac:dyDescent="0.2">
      <c r="A147" s="42"/>
      <c r="B147" s="42"/>
      <c r="C147" s="43"/>
      <c r="D147" s="43"/>
      <c r="E147" s="48"/>
      <c r="F147" s="47"/>
      <c r="G147" s="44"/>
      <c r="H147" s="45"/>
      <c r="I147" s="43"/>
      <c r="J147" s="43"/>
      <c r="K147" s="43"/>
      <c r="L147" s="43"/>
      <c r="M147" s="43"/>
      <c r="N147" s="46"/>
    </row>
    <row r="148" spans="1:14" s="41" customFormat="1" x14ac:dyDescent="0.2">
      <c r="A148" s="42"/>
      <c r="B148" s="42"/>
      <c r="C148" s="43"/>
      <c r="D148" s="43"/>
      <c r="E148" s="48"/>
      <c r="F148" s="47"/>
      <c r="G148" s="44"/>
      <c r="H148" s="45"/>
      <c r="I148" s="43"/>
      <c r="J148" s="43"/>
      <c r="K148" s="43"/>
      <c r="L148" s="43"/>
      <c r="M148" s="43"/>
      <c r="N148" s="46"/>
    </row>
    <row r="149" spans="1:14" s="41" customFormat="1" x14ac:dyDescent="0.2">
      <c r="A149" s="42"/>
      <c r="B149" s="42"/>
      <c r="C149" s="43"/>
      <c r="D149" s="43"/>
      <c r="E149" s="43"/>
      <c r="F149" s="43"/>
      <c r="G149" s="44"/>
      <c r="H149" s="45"/>
      <c r="I149" s="43"/>
      <c r="J149" s="43"/>
      <c r="K149" s="43"/>
      <c r="L149" s="43"/>
      <c r="M149" s="43"/>
      <c r="N149" s="46"/>
    </row>
    <row r="150" spans="1:14" s="41" customFormat="1" x14ac:dyDescent="0.2">
      <c r="A150" s="42"/>
      <c r="B150" s="42"/>
      <c r="C150" s="43"/>
      <c r="D150" s="43"/>
      <c r="E150" s="43"/>
      <c r="F150" s="47"/>
      <c r="G150" s="44"/>
      <c r="H150" s="45"/>
      <c r="I150" s="43"/>
      <c r="J150" s="43"/>
      <c r="K150" s="43"/>
      <c r="L150" s="43"/>
      <c r="M150" s="43"/>
      <c r="N150" s="46"/>
    </row>
    <row r="151" spans="1:14" s="41" customFormat="1" x14ac:dyDescent="0.2">
      <c r="A151" s="42"/>
      <c r="B151" s="42"/>
      <c r="C151" s="43"/>
      <c r="D151" s="43"/>
      <c r="E151" s="43"/>
      <c r="F151" s="43"/>
      <c r="G151" s="44"/>
      <c r="H151" s="45"/>
      <c r="I151" s="43"/>
      <c r="J151" s="43"/>
      <c r="K151" s="43"/>
      <c r="L151" s="43"/>
      <c r="M151" s="43"/>
      <c r="N151" s="46"/>
    </row>
    <row r="152" spans="1:14" s="41" customFormat="1" x14ac:dyDescent="0.2">
      <c r="A152" s="42"/>
      <c r="B152" s="42"/>
      <c r="C152" s="43"/>
      <c r="D152" s="43"/>
      <c r="E152" s="43"/>
      <c r="F152" s="43"/>
      <c r="G152" s="44"/>
      <c r="H152" s="45"/>
      <c r="I152" s="43"/>
      <c r="J152" s="43"/>
      <c r="K152" s="43"/>
      <c r="L152" s="43"/>
      <c r="M152" s="43"/>
    </row>
    <row r="153" spans="1:14" s="41" customFormat="1" x14ac:dyDescent="0.2">
      <c r="A153" s="42"/>
      <c r="B153" s="42"/>
      <c r="C153" s="43"/>
      <c r="D153" s="43"/>
      <c r="E153" s="43"/>
      <c r="F153" s="47"/>
      <c r="G153" s="44"/>
      <c r="H153" s="45"/>
      <c r="I153" s="43"/>
      <c r="J153" s="43"/>
      <c r="K153" s="43"/>
      <c r="L153" s="43"/>
      <c r="M153" s="43"/>
    </row>
    <row r="154" spans="1:14" s="41" customFormat="1" x14ac:dyDescent="0.2">
      <c r="A154" s="42"/>
      <c r="B154" s="42"/>
      <c r="C154" s="43"/>
      <c r="D154" s="43"/>
      <c r="E154" s="43"/>
      <c r="F154" s="43"/>
      <c r="G154" s="44"/>
      <c r="H154" s="45"/>
      <c r="I154" s="43"/>
      <c r="J154" s="43"/>
      <c r="K154" s="43"/>
      <c r="L154" s="43"/>
      <c r="M154" s="43"/>
    </row>
    <row r="155" spans="1:14" s="41" customFormat="1" x14ac:dyDescent="0.2">
      <c r="A155" s="42"/>
      <c r="B155" s="42"/>
      <c r="C155" s="43"/>
      <c r="D155" s="43"/>
      <c r="E155" s="48"/>
      <c r="F155" s="47"/>
      <c r="G155" s="44"/>
      <c r="H155" s="45"/>
      <c r="I155" s="43"/>
      <c r="J155" s="43"/>
      <c r="K155" s="43"/>
      <c r="L155" s="43"/>
      <c r="M155" s="43"/>
    </row>
    <row r="156" spans="1:14" s="41" customFormat="1" x14ac:dyDescent="0.2">
      <c r="A156" s="42"/>
      <c r="B156" s="42"/>
      <c r="C156" s="43"/>
      <c r="D156" s="43"/>
      <c r="E156" s="48"/>
      <c r="F156" s="47"/>
      <c r="G156" s="44"/>
      <c r="H156" s="45"/>
      <c r="I156" s="43"/>
      <c r="J156" s="43"/>
      <c r="K156" s="43"/>
      <c r="L156" s="43"/>
      <c r="M156" s="43"/>
    </row>
    <row r="157" spans="1:14" s="41" customFormat="1" x14ac:dyDescent="0.2">
      <c r="A157" s="42"/>
      <c r="B157" s="42"/>
      <c r="C157" s="43"/>
      <c r="D157" s="43"/>
      <c r="E157" s="48"/>
      <c r="F157" s="47"/>
      <c r="G157" s="44"/>
      <c r="H157" s="45"/>
      <c r="I157" s="43"/>
      <c r="J157" s="43"/>
      <c r="K157" s="43"/>
      <c r="L157" s="43"/>
      <c r="M157" s="43"/>
    </row>
    <row r="158" spans="1:14" s="41" customFormat="1" x14ac:dyDescent="0.2">
      <c r="A158" s="42"/>
      <c r="B158" s="42"/>
      <c r="C158" s="43"/>
      <c r="D158" s="43"/>
      <c r="E158" s="43"/>
      <c r="F158" s="43"/>
      <c r="G158" s="44"/>
      <c r="H158" s="45"/>
      <c r="I158" s="43"/>
      <c r="J158" s="43"/>
      <c r="K158" s="43"/>
      <c r="L158" s="43"/>
      <c r="M158" s="43"/>
    </row>
    <row r="159" spans="1:14" s="41" customFormat="1" x14ac:dyDescent="0.2">
      <c r="A159" s="42"/>
      <c r="B159" s="42"/>
      <c r="C159" s="43"/>
      <c r="D159" s="43"/>
      <c r="E159" s="43"/>
      <c r="F159" s="47"/>
      <c r="G159" s="44"/>
      <c r="H159" s="45"/>
      <c r="I159" s="43"/>
      <c r="J159" s="43"/>
      <c r="K159" s="43"/>
      <c r="L159" s="43"/>
      <c r="M159" s="43"/>
    </row>
    <row r="160" spans="1:14" s="41" customFormat="1" x14ac:dyDescent="0.2">
      <c r="A160" s="42"/>
      <c r="B160" s="42"/>
      <c r="C160" s="43"/>
      <c r="D160" s="43"/>
      <c r="E160" s="43"/>
      <c r="F160" s="43"/>
      <c r="G160" s="44"/>
      <c r="H160" s="45"/>
      <c r="I160" s="43"/>
      <c r="J160" s="43"/>
      <c r="K160" s="43"/>
      <c r="L160" s="43"/>
      <c r="M160" s="43"/>
    </row>
    <row r="161" spans="1:26" s="41" customFormat="1" x14ac:dyDescent="0.2">
      <c r="A161" s="42"/>
      <c r="B161" s="42"/>
      <c r="C161" s="43"/>
      <c r="D161" s="43"/>
      <c r="E161" s="43"/>
      <c r="F161" s="43"/>
      <c r="G161" s="44"/>
      <c r="H161" s="45"/>
      <c r="I161" s="43"/>
      <c r="J161" s="43"/>
      <c r="K161" s="43"/>
      <c r="L161" s="43"/>
      <c r="M161" s="43"/>
    </row>
    <row r="162" spans="1:26" s="41" customFormat="1" x14ac:dyDescent="0.2">
      <c r="A162" s="42"/>
      <c r="B162" s="42"/>
      <c r="C162" s="43"/>
      <c r="D162" s="43"/>
      <c r="E162" s="43"/>
      <c r="F162" s="47"/>
      <c r="G162" s="44"/>
      <c r="H162" s="45"/>
      <c r="I162" s="43"/>
      <c r="J162" s="43"/>
      <c r="K162" s="43"/>
      <c r="L162" s="43"/>
      <c r="M162" s="43"/>
    </row>
    <row r="163" spans="1:26" s="41" customFormat="1" x14ac:dyDescent="0.2">
      <c r="A163" s="42"/>
      <c r="B163" s="42"/>
      <c r="C163" s="43"/>
      <c r="D163" s="43"/>
      <c r="E163" s="43"/>
      <c r="F163" s="43"/>
      <c r="G163" s="44"/>
      <c r="H163" s="45"/>
      <c r="I163" s="43"/>
      <c r="J163" s="43"/>
      <c r="K163" s="43"/>
      <c r="L163" s="43"/>
      <c r="M163" s="43"/>
    </row>
    <row r="164" spans="1:26" s="41" customFormat="1" x14ac:dyDescent="0.2">
      <c r="A164" s="42"/>
      <c r="B164" s="42"/>
      <c r="C164" s="43"/>
      <c r="D164" s="43"/>
      <c r="E164" s="48"/>
      <c r="F164" s="47"/>
      <c r="G164" s="44"/>
      <c r="H164" s="45"/>
      <c r="I164" s="43"/>
      <c r="J164" s="43"/>
      <c r="K164" s="43"/>
      <c r="L164" s="43"/>
      <c r="M164" s="43"/>
    </row>
    <row r="165" spans="1:26" s="41" customFormat="1" x14ac:dyDescent="0.2">
      <c r="A165" s="42"/>
      <c r="B165" s="42"/>
      <c r="C165" s="43"/>
      <c r="D165" s="43"/>
      <c r="E165" s="48"/>
      <c r="F165" s="47"/>
      <c r="G165" s="44"/>
      <c r="H165" s="45"/>
      <c r="I165" s="43"/>
      <c r="J165" s="43"/>
      <c r="K165" s="43"/>
      <c r="L165" s="43"/>
      <c r="M165" s="43"/>
    </row>
    <row r="166" spans="1:26" s="41" customFormat="1" x14ac:dyDescent="0.2">
      <c r="A166" s="42"/>
      <c r="B166" s="42"/>
      <c r="C166" s="43"/>
      <c r="D166" s="43"/>
      <c r="E166" s="48"/>
      <c r="F166" s="47"/>
      <c r="G166" s="44"/>
      <c r="H166" s="45"/>
      <c r="I166" s="43"/>
      <c r="J166" s="43"/>
      <c r="K166" s="43"/>
      <c r="L166" s="43"/>
      <c r="M166" s="43"/>
    </row>
    <row r="167" spans="1:26" s="41" customFormat="1" x14ac:dyDescent="0.2">
      <c r="A167" s="42"/>
      <c r="B167" s="42"/>
      <c r="C167" s="43"/>
      <c r="D167" s="43"/>
      <c r="E167" s="43"/>
      <c r="F167" s="43"/>
      <c r="G167" s="44"/>
      <c r="H167" s="45"/>
      <c r="I167" s="43"/>
      <c r="J167" s="43"/>
      <c r="K167" s="43"/>
      <c r="L167" s="43"/>
      <c r="M167" s="43"/>
    </row>
    <row r="168" spans="1:26" s="41" customFormat="1" x14ac:dyDescent="0.2">
      <c r="A168" s="42"/>
      <c r="B168" s="42"/>
      <c r="C168" s="43"/>
      <c r="D168" s="43"/>
      <c r="E168" s="43"/>
      <c r="F168" s="47"/>
      <c r="G168" s="44"/>
      <c r="H168" s="45"/>
      <c r="I168" s="43"/>
      <c r="J168" s="43"/>
      <c r="K168" s="43"/>
      <c r="L168" s="43"/>
      <c r="M168" s="43"/>
    </row>
    <row r="169" spans="1:26" s="41" customFormat="1" x14ac:dyDescent="0.2">
      <c r="A169" s="42"/>
      <c r="B169" s="42"/>
      <c r="C169" s="43"/>
      <c r="D169" s="43"/>
      <c r="E169" s="43"/>
      <c r="F169" s="43"/>
      <c r="G169" s="44"/>
      <c r="H169" s="45"/>
      <c r="I169" s="43"/>
      <c r="J169" s="43"/>
      <c r="K169" s="43"/>
      <c r="L169" s="43"/>
      <c r="M169" s="43"/>
    </row>
    <row r="170" spans="1:26" s="41" customFormat="1" x14ac:dyDescent="0.2">
      <c r="A170" s="42"/>
      <c r="B170" s="42"/>
      <c r="C170" s="43"/>
      <c r="D170" s="43"/>
      <c r="E170" s="43"/>
      <c r="F170" s="43"/>
      <c r="G170" s="44"/>
      <c r="H170" s="45"/>
      <c r="I170" s="43"/>
      <c r="J170" s="43"/>
      <c r="K170" s="43"/>
      <c r="L170" s="43"/>
      <c r="M170" s="43"/>
    </row>
    <row r="171" spans="1:26" s="41" customFormat="1" x14ac:dyDescent="0.2">
      <c r="A171" s="42"/>
      <c r="B171" s="42"/>
      <c r="C171" s="43"/>
      <c r="D171" s="43"/>
      <c r="E171" s="43"/>
      <c r="F171" s="47"/>
      <c r="G171" s="44"/>
      <c r="H171" s="45"/>
      <c r="I171" s="43"/>
      <c r="J171" s="43"/>
      <c r="K171" s="43"/>
      <c r="L171" s="43"/>
      <c r="M171" s="43"/>
    </row>
    <row r="172" spans="1:26" s="41" customFormat="1" x14ac:dyDescent="0.2">
      <c r="A172" s="42"/>
      <c r="B172" s="42"/>
      <c r="C172" s="43"/>
      <c r="D172" s="43"/>
      <c r="E172" s="43"/>
      <c r="F172" s="43"/>
      <c r="G172" s="44"/>
      <c r="H172" s="45"/>
      <c r="I172" s="43"/>
      <c r="J172" s="43"/>
      <c r="K172" s="43"/>
      <c r="L172" s="43"/>
      <c r="M172" s="43"/>
    </row>
    <row r="173" spans="1:26" s="41" customFormat="1" x14ac:dyDescent="0.2">
      <c r="A173" s="42"/>
      <c r="B173" s="42"/>
      <c r="C173" s="43"/>
      <c r="D173" s="43"/>
      <c r="E173" s="48"/>
      <c r="F173" s="47"/>
      <c r="G173" s="44"/>
      <c r="H173" s="45"/>
      <c r="I173" s="43"/>
      <c r="J173" s="43"/>
      <c r="K173" s="43"/>
      <c r="L173" s="43"/>
      <c r="M173" s="43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s="41" customFormat="1" x14ac:dyDescent="0.2">
      <c r="A174" s="42"/>
      <c r="B174" s="42"/>
      <c r="C174" s="43"/>
      <c r="D174" s="43"/>
      <c r="E174" s="48"/>
      <c r="F174" s="47"/>
      <c r="G174" s="44"/>
      <c r="H174" s="45"/>
      <c r="I174" s="43"/>
      <c r="J174" s="43"/>
      <c r="K174" s="43"/>
      <c r="L174" s="43"/>
      <c r="M174" s="43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s="41" customFormat="1" x14ac:dyDescent="0.2">
      <c r="A175" s="42"/>
      <c r="B175" s="42"/>
      <c r="C175" s="43"/>
      <c r="D175" s="43"/>
      <c r="E175" s="48"/>
      <c r="F175" s="47"/>
      <c r="G175" s="44"/>
      <c r="H175" s="45"/>
      <c r="I175" s="43"/>
      <c r="J175" s="43"/>
      <c r="K175" s="43"/>
      <c r="L175" s="43"/>
      <c r="M175" s="43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s="41" customFormat="1" x14ac:dyDescent="0.2">
      <c r="A176" s="36"/>
      <c r="B176" s="36"/>
      <c r="C176" s="37"/>
      <c r="D176" s="37"/>
      <c r="E176" s="37"/>
      <c r="F176" s="38"/>
      <c r="G176" s="39"/>
      <c r="H176" s="40"/>
      <c r="I176" s="37"/>
      <c r="J176" s="37"/>
      <c r="K176" s="37"/>
      <c r="L176" s="37"/>
      <c r="M176" s="37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s="41" customFormat="1" x14ac:dyDescent="0.2">
      <c r="A177" s="36"/>
      <c r="B177" s="36"/>
      <c r="C177" s="37"/>
      <c r="D177" s="37"/>
      <c r="E177" s="37"/>
      <c r="F177" s="38"/>
      <c r="G177" s="39"/>
      <c r="H177" s="40"/>
      <c r="I177" s="37"/>
      <c r="J177" s="37"/>
      <c r="K177" s="37"/>
      <c r="L177" s="37"/>
      <c r="M177" s="37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s="41" customFormat="1" x14ac:dyDescent="0.2">
      <c r="A178" s="36"/>
      <c r="B178" s="36"/>
      <c r="C178" s="37"/>
      <c r="D178" s="37"/>
      <c r="E178" s="37"/>
      <c r="F178" s="38"/>
      <c r="G178" s="39"/>
      <c r="H178" s="40"/>
      <c r="I178" s="37"/>
      <c r="J178" s="37"/>
      <c r="K178" s="37"/>
      <c r="L178" s="37"/>
      <c r="M178" s="37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s="41" customFormat="1" x14ac:dyDescent="0.2">
      <c r="A179" s="36"/>
      <c r="B179" s="36"/>
      <c r="C179" s="37"/>
      <c r="D179" s="37"/>
      <c r="E179" s="37"/>
      <c r="F179" s="38"/>
      <c r="G179" s="39"/>
      <c r="H179" s="40"/>
      <c r="I179" s="37"/>
      <c r="J179" s="37"/>
      <c r="K179" s="37"/>
      <c r="L179" s="37"/>
      <c r="M179" s="37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4" spans="1:26" x14ac:dyDescent="0.2">
      <c r="I184" s="21"/>
      <c r="J184" s="21"/>
      <c r="K184" s="21"/>
      <c r="L184" s="21"/>
      <c r="M184" s="21"/>
    </row>
  </sheetData>
  <autoFilter ref="A1:AE23" xr:uid="{00000000-0009-0000-0000-000004000000}"/>
  <sortState xmlns:xlrd2="http://schemas.microsoft.com/office/spreadsheetml/2017/richdata2" ref="A2:M179">
    <sortCondition ref="B1"/>
  </sortState>
  <conditionalFormatting sqref="AA2:AE23">
    <cfRule type="colorScale" priority="1">
      <colorScale>
        <cfvo type="min"/>
        <cfvo type="percentile" val="50"/>
        <cfvo type="max"/>
        <color rgb="FF5A8AC6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2:Q19"/>
  <sheetViews>
    <sheetView workbookViewId="0">
      <selection activeCell="R12" sqref="R12"/>
    </sheetView>
  </sheetViews>
  <sheetFormatPr defaultRowHeight="12.75" x14ac:dyDescent="0.2"/>
  <cols>
    <col min="5" max="5" width="13.140625" bestFit="1" customWidth="1"/>
    <col min="7" max="7" width="12" bestFit="1" customWidth="1"/>
  </cols>
  <sheetData>
    <row r="2" spans="1:17" ht="13.5" x14ac:dyDescent="0.25">
      <c r="A2" s="54" t="s">
        <v>73</v>
      </c>
      <c r="B2" s="54" t="s">
        <v>0</v>
      </c>
      <c r="C2" s="54" t="s">
        <v>74</v>
      </c>
      <c r="D2" s="54" t="s">
        <v>75</v>
      </c>
      <c r="E2" s="54" t="s">
        <v>76</v>
      </c>
      <c r="F2" s="54" t="s">
        <v>77</v>
      </c>
      <c r="G2" s="54" t="s">
        <v>78</v>
      </c>
      <c r="H2" s="54" t="s">
        <v>79</v>
      </c>
      <c r="I2" s="54" t="s">
        <v>80</v>
      </c>
      <c r="J2" s="54" t="s">
        <v>81</v>
      </c>
      <c r="K2" s="54" t="s">
        <v>16</v>
      </c>
      <c r="L2" s="54" t="s">
        <v>17</v>
      </c>
      <c r="M2" s="54" t="s">
        <v>82</v>
      </c>
      <c r="N2" s="54"/>
      <c r="O2" s="54"/>
    </row>
    <row r="3" spans="1:17" x14ac:dyDescent="0.2">
      <c r="A3" s="28" t="s">
        <v>83</v>
      </c>
      <c r="B3" s="28"/>
      <c r="C3" s="28"/>
      <c r="D3" s="28"/>
      <c r="E3" s="28"/>
      <c r="F3" s="28"/>
      <c r="G3" s="28"/>
    </row>
    <row r="4" spans="1:17" s="52" customFormat="1" ht="12" x14ac:dyDescent="0.2">
      <c r="A4" s="52" t="s">
        <v>84</v>
      </c>
      <c r="B4" s="52">
        <v>345</v>
      </c>
      <c r="C4" s="52">
        <v>558</v>
      </c>
      <c r="D4" s="52">
        <v>60709</v>
      </c>
      <c r="E4" s="52" t="s">
        <v>85</v>
      </c>
      <c r="F4" s="52">
        <v>60616</v>
      </c>
      <c r="G4" s="52" t="s">
        <v>86</v>
      </c>
      <c r="H4" s="52">
        <v>1.3301000000000001E-3</v>
      </c>
      <c r="I4" s="52">
        <v>2.5020899999999999E-2</v>
      </c>
      <c r="J4" s="52">
        <v>0.47901450000000001</v>
      </c>
      <c r="K4" s="52">
        <v>1.4829200000000001E-2</v>
      </c>
      <c r="L4" s="52">
        <v>7.5488299999999994E-2</v>
      </c>
      <c r="M4" s="52">
        <v>52.798999999999999</v>
      </c>
      <c r="P4" s="53"/>
      <c r="Q4" s="53"/>
    </row>
    <row r="7" spans="1:17" x14ac:dyDescent="0.2">
      <c r="A7" s="27" t="s">
        <v>87</v>
      </c>
      <c r="H7" s="81">
        <v>1.5839999999999999E-3</v>
      </c>
      <c r="I7" s="81">
        <v>2.5343999999999998E-2</v>
      </c>
      <c r="J7" s="81">
        <v>0.47731199999999996</v>
      </c>
      <c r="K7" s="81">
        <v>1.1616E-2</v>
      </c>
      <c r="L7" s="81">
        <v>7.0751999999999995E-2</v>
      </c>
      <c r="M7" s="55">
        <v>52.8</v>
      </c>
    </row>
    <row r="9" spans="1:17" x14ac:dyDescent="0.2">
      <c r="A9" s="28" t="s">
        <v>88</v>
      </c>
      <c r="B9" s="28"/>
      <c r="C9" s="28"/>
      <c r="D9" s="28"/>
      <c r="E9" s="28"/>
    </row>
    <row r="10" spans="1:17" x14ac:dyDescent="0.2">
      <c r="B10" s="52">
        <v>138</v>
      </c>
      <c r="C10" s="52">
        <v>260</v>
      </c>
      <c r="D10" s="52">
        <v>7310</v>
      </c>
      <c r="E10" s="52" t="s">
        <v>89</v>
      </c>
      <c r="F10" s="52">
        <v>7324</v>
      </c>
      <c r="G10" s="52" t="s">
        <v>90</v>
      </c>
      <c r="H10" s="52">
        <v>2.0723999999999999E-2</v>
      </c>
      <c r="I10" s="52">
        <v>0.110804</v>
      </c>
      <c r="J10" s="52">
        <v>3.1255199999999997E-2</v>
      </c>
      <c r="K10" s="52">
        <v>8.1177100000000002E-2</v>
      </c>
      <c r="L10" s="52">
        <v>0.35728900000000002</v>
      </c>
      <c r="M10" s="52">
        <v>28.373999999999999</v>
      </c>
      <c r="N10" s="52"/>
    </row>
    <row r="12" spans="1:17" x14ac:dyDescent="0.2">
      <c r="A12" t="s">
        <v>91</v>
      </c>
    </row>
    <row r="13" spans="1:17" x14ac:dyDescent="0.2">
      <c r="G13" t="s">
        <v>23</v>
      </c>
      <c r="H13" s="56">
        <v>1.0365999999999998E-2</v>
      </c>
      <c r="I13" s="56">
        <v>5.5806000000000001E-2</v>
      </c>
      <c r="J13" s="56">
        <v>1.5478E-2</v>
      </c>
      <c r="K13" s="56">
        <v>4.5297999999999998E-2</v>
      </c>
      <c r="L13" s="56">
        <v>0.181334</v>
      </c>
      <c r="M13">
        <v>14.2</v>
      </c>
    </row>
    <row r="14" spans="1:17" x14ac:dyDescent="0.2">
      <c r="G14" t="s">
        <v>92</v>
      </c>
      <c r="H14" s="58">
        <v>1.0365999999999998E-2</v>
      </c>
      <c r="I14" s="58">
        <v>5.5663999999999998E-2</v>
      </c>
      <c r="J14" s="58">
        <v>1.562E-2</v>
      </c>
      <c r="K14" s="58">
        <v>3.7913999999999996E-2</v>
      </c>
      <c r="L14" s="58">
        <v>0.19028</v>
      </c>
      <c r="M14" s="59">
        <v>14.2</v>
      </c>
    </row>
    <row r="15" spans="1:17" x14ac:dyDescent="0.2">
      <c r="H15">
        <f>SUM(H13:H14)</f>
        <v>2.0731999999999997E-2</v>
      </c>
      <c r="I15">
        <f t="shared" ref="I15:M15" si="0">SUM(I13:I14)</f>
        <v>0.11147</v>
      </c>
      <c r="J15">
        <f t="shared" si="0"/>
        <v>3.1098000000000001E-2</v>
      </c>
      <c r="K15">
        <f t="shared" si="0"/>
        <v>8.3211999999999994E-2</v>
      </c>
      <c r="L15">
        <f t="shared" si="0"/>
        <v>0.371614</v>
      </c>
      <c r="M15">
        <f t="shared" si="0"/>
        <v>28.4</v>
      </c>
    </row>
    <row r="16" spans="1:17" x14ac:dyDescent="0.2">
      <c r="A16" s="28" t="s">
        <v>93</v>
      </c>
    </row>
    <row r="17" spans="1:15" x14ac:dyDescent="0.2">
      <c r="B17" s="52">
        <v>69</v>
      </c>
      <c r="C17" s="52">
        <v>540</v>
      </c>
      <c r="D17" s="52">
        <v>78581</v>
      </c>
      <c r="E17" s="52" t="s">
        <v>94</v>
      </c>
      <c r="F17" s="52">
        <v>78584</v>
      </c>
      <c r="G17" s="52" t="s">
        <v>95</v>
      </c>
      <c r="H17" s="52">
        <v>1.9879600000000001E-2</v>
      </c>
      <c r="I17" s="52">
        <v>0.1033158</v>
      </c>
      <c r="J17" s="52">
        <v>1.9070999999999999E-3</v>
      </c>
      <c r="K17" s="52">
        <v>6.3027600000000003E-2</v>
      </c>
      <c r="L17" s="52">
        <v>0.2799643</v>
      </c>
      <c r="M17" s="52">
        <v>6.7729999999999997</v>
      </c>
      <c r="N17" s="52"/>
      <c r="O17" s="52"/>
    </row>
    <row r="19" spans="1:15" x14ac:dyDescent="0.2">
      <c r="A19" s="27" t="s">
        <v>96</v>
      </c>
      <c r="H19" s="57">
        <v>1.9991999999999999E-2</v>
      </c>
      <c r="I19" s="57">
        <v>0.106352</v>
      </c>
      <c r="J19" s="57">
        <v>1.836E-3</v>
      </c>
      <c r="K19" s="57">
        <v>6.4327999999999996E-2</v>
      </c>
      <c r="L19" s="57">
        <v>0.28526000000000001</v>
      </c>
      <c r="M19">
        <v>6.8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Operational Reports" ma:contentTypeID="0x010100801C8CBB67BD9F4DB9E792993FAAD0AC1800AA84D7567CBF4947977F26AB134A2D8C" ma:contentTypeVersion="24" ma:contentTypeDescription="UT5075-03b; 3 Years; AV = No&#10;" ma:contentTypeScope="" ma:versionID="4f88b52689374ef0e0fade1d1dae2951">
  <xsd:schema xmlns:xsd="http://www.w3.org/2001/XMLSchema" xmlns:xs="http://www.w3.org/2001/XMLSchema" xmlns:p="http://schemas.microsoft.com/office/2006/metadata/properties" xmlns:ns2="8ce1a789-7d0c-4101-b32a-a8969086cd10" targetNamespace="http://schemas.microsoft.com/office/2006/metadata/properties" ma:root="true" ma:fieldsID="d7bd2ac6155f55ce855a6352b503fcd6" ns2:_="">
    <xsd:import namespace="8ce1a789-7d0c-4101-b32a-a8969086cd10"/>
    <xsd:element name="properties">
      <xsd:complexType>
        <xsd:sequence>
          <xsd:element name="documentManagement">
            <xsd:complexType>
              <xsd:all>
                <xsd:element ref="ns2:Document_x0020_Status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e1a789-7d0c-4101-b32a-a8969086cd10" elementFormDefault="qualified">
    <xsd:import namespace="http://schemas.microsoft.com/office/2006/documentManagement/types"/>
    <xsd:import namespace="http://schemas.microsoft.com/office/infopath/2007/PartnerControls"/>
    <xsd:element name="Document_x0020_Status" ma:index="8" ma:displayName="Document Status" ma:format="Dropdown" ma:internalName="Document_x0020_Status" ma:readOnly="false">
      <xsd:simpleType>
        <xsd:restriction base="dms:Choice">
          <xsd:enumeration value="Draft"/>
          <xsd:enumeration value="Fin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Document_x0020_Status xmlns="8ce1a789-7d0c-4101-b32a-a8969086cd10">Final</Document_x0020_Status>
  </documentManagement>
</p:properties>
</file>

<file path=customXml/itemProps1.xml><?xml version="1.0" encoding="utf-8"?>
<ds:datastoreItem xmlns:ds="http://schemas.openxmlformats.org/officeDocument/2006/customXml" ds:itemID="{42263CA3-59FD-41DE-9012-49769ECEE4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e1a789-7d0c-4101-b32a-a8969086cd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BB187D-56E1-4243-96FC-71E02214CD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97C389-EB45-4EAE-BED9-7F5C331A0742}">
  <ds:schemaRefs>
    <ds:schemaRef ds:uri="http://schemas.microsoft.com/office/2006/metadata/properties"/>
    <ds:schemaRef ds:uri="8ce1a789-7d0c-4101-b32a-a8969086cd1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Estimator</vt:lpstr>
      <vt:lpstr>Instructions</vt:lpstr>
      <vt:lpstr>Assumptions</vt:lpstr>
      <vt:lpstr>Original</vt:lpstr>
      <vt:lpstr>Comparison</vt:lpstr>
      <vt:lpstr>EST VS ACTUAL</vt:lpstr>
      <vt:lpstr>Estimator!Print_Area</vt:lpstr>
      <vt:lpstr>Original!Print_Area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David Turner</dc:creator>
  <cp:lastModifiedBy>Amir Exir</cp:lastModifiedBy>
  <dcterms:created xsi:type="dcterms:W3CDTF">2002-09-26T18:27:11Z</dcterms:created>
  <dcterms:modified xsi:type="dcterms:W3CDTF">2025-09-21T16:28:21Z</dcterms:modified>
  <cp:contentStatus>Active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0x010100801C8CBB67BD9F4DB9E792993FAAD0AC1800AA84D7567CBF4947977F26AB134A2D8C</vt:lpwstr>
  </property>
  <property fmtid="{D5CDD505-2E9C-101B-9397-08002B2CF9AE}" pid="3" name="Vault">
    <vt:bool>false</vt:bool>
  </property>
  <property fmtid="{D5CDD505-2E9C-101B-9397-08002B2CF9AE}" pid="4" name="Document Status">
    <vt:lpwstr/>
  </property>
  <property fmtid="{D5CDD505-2E9C-101B-9397-08002B2CF9AE}" pid="5" name="Folder">
    <vt:lpwstr>Line Impedance</vt:lpwstr>
  </property>
  <property fmtid="{D5CDD505-2E9C-101B-9397-08002B2CF9AE}" pid="6" name="Nameplate Photo">
    <vt:lpwstr>, </vt:lpwstr>
  </property>
</Properties>
</file>