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B8992E8-7F12-4A5E-81E4-8B100371660C}" xr6:coauthVersionLast="43" xr6:coauthVersionMax="43" xr10:uidLastSave="{00000000-0000-0000-0000-000000000000}"/>
  <bookViews>
    <workbookView xWindow="540" yWindow="135" windowWidth="28230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9" i="1" l="1"/>
  <c r="L79" i="1"/>
  <c r="M79" i="1"/>
  <c r="S24" i="1"/>
  <c r="T24" i="1"/>
  <c r="R24" i="1"/>
  <c r="M82" i="1"/>
  <c r="M81" i="1"/>
  <c r="M83" i="1" s="1"/>
  <c r="M80" i="1"/>
  <c r="L82" i="1"/>
  <c r="L81" i="1"/>
  <c r="L80" i="1"/>
  <c r="K82" i="1"/>
  <c r="K81" i="1"/>
  <c r="K83" i="1" s="1"/>
  <c r="K80" i="1"/>
  <c r="J83" i="1"/>
  <c r="D95" i="1"/>
  <c r="G95" i="1"/>
  <c r="F95" i="1"/>
  <c r="E95" i="1"/>
  <c r="D87" i="1"/>
  <c r="W17" i="1"/>
  <c r="W18" i="1"/>
  <c r="W19" i="1"/>
  <c r="W20" i="1"/>
  <c r="W21" i="1"/>
  <c r="W22" i="1"/>
  <c r="W23" i="1"/>
  <c r="W16" i="1"/>
  <c r="V17" i="1"/>
  <c r="V18" i="1"/>
  <c r="V19" i="1"/>
  <c r="V20" i="1"/>
  <c r="V21" i="1"/>
  <c r="V22" i="1"/>
  <c r="V23" i="1"/>
  <c r="V16" i="1"/>
  <c r="U17" i="1"/>
  <c r="U18" i="1"/>
  <c r="U19" i="1"/>
  <c r="U20" i="1"/>
  <c r="U21" i="1"/>
  <c r="U22" i="1"/>
  <c r="U23" i="1"/>
  <c r="U16" i="1"/>
  <c r="N59" i="1"/>
  <c r="N60" i="1"/>
  <c r="N61" i="1"/>
  <c r="N62" i="1"/>
  <c r="N63" i="1"/>
  <c r="N64" i="1"/>
  <c r="N65" i="1"/>
  <c r="N58" i="1"/>
  <c r="N45" i="1"/>
  <c r="N46" i="1"/>
  <c r="N47" i="1"/>
  <c r="N48" i="1"/>
  <c r="N49" i="1"/>
  <c r="N50" i="1"/>
  <c r="N51" i="1"/>
  <c r="N44" i="1"/>
  <c r="N31" i="1"/>
  <c r="N32" i="1"/>
  <c r="N33" i="1"/>
  <c r="N34" i="1"/>
  <c r="N35" i="1"/>
  <c r="N36" i="1"/>
  <c r="N37" i="1"/>
  <c r="N30" i="1"/>
  <c r="N22" i="1"/>
  <c r="N17" i="1"/>
  <c r="N18" i="1"/>
  <c r="N19" i="1"/>
  <c r="N20" i="1"/>
  <c r="N21" i="1"/>
  <c r="N23" i="1"/>
  <c r="N16" i="1"/>
  <c r="E87" i="1"/>
  <c r="F87" i="1"/>
  <c r="J60" i="1"/>
  <c r="J61" i="1"/>
  <c r="J62" i="1"/>
  <c r="J63" i="1"/>
  <c r="J64" i="1"/>
  <c r="J65" i="1"/>
  <c r="J59" i="1"/>
  <c r="J58" i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59" i="1"/>
  <c r="K59" i="1" s="1"/>
  <c r="G58" i="1"/>
  <c r="K58" i="1" s="1"/>
  <c r="L83" i="1" l="1"/>
  <c r="T22" i="1"/>
  <c r="T23" i="1"/>
  <c r="T21" i="1"/>
  <c r="T20" i="1"/>
  <c r="T19" i="1"/>
  <c r="T18" i="1"/>
  <c r="T17" i="1"/>
  <c r="T16" i="1"/>
  <c r="J46" i="1"/>
  <c r="J47" i="1"/>
  <c r="J48" i="1"/>
  <c r="J49" i="1"/>
  <c r="J50" i="1"/>
  <c r="J51" i="1"/>
  <c r="J45" i="1"/>
  <c r="J44" i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45" i="1"/>
  <c r="G44" i="1"/>
  <c r="K44" i="1" s="1"/>
  <c r="K45" i="1" l="1"/>
  <c r="J37" i="1"/>
  <c r="G37" i="1"/>
  <c r="K37" i="1" s="1"/>
  <c r="J36" i="1"/>
  <c r="G36" i="1"/>
  <c r="K36" i="1" s="1"/>
  <c r="J35" i="1"/>
  <c r="G35" i="1"/>
  <c r="K35" i="1" s="1"/>
  <c r="J34" i="1"/>
  <c r="G34" i="1"/>
  <c r="J33" i="1"/>
  <c r="G33" i="1"/>
  <c r="J32" i="1"/>
  <c r="G32" i="1"/>
  <c r="K32" i="1" s="1"/>
  <c r="J31" i="1"/>
  <c r="G31" i="1"/>
  <c r="J30" i="1"/>
  <c r="G30" i="1"/>
  <c r="J23" i="1"/>
  <c r="G23" i="1"/>
  <c r="K23" i="1" s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M8" i="1"/>
  <c r="L8" i="1"/>
  <c r="K8" i="1"/>
  <c r="J8" i="1"/>
  <c r="I8" i="1"/>
  <c r="H8" i="1"/>
  <c r="G8" i="1"/>
  <c r="F8" i="1"/>
  <c r="E8" i="1"/>
  <c r="D8" i="1"/>
  <c r="O7" i="1"/>
  <c r="N7" i="1"/>
  <c r="O6" i="1"/>
  <c r="N6" i="1"/>
  <c r="P6" i="1" s="1"/>
  <c r="O5" i="1"/>
  <c r="N5" i="1"/>
  <c r="P5" i="1" s="1"/>
  <c r="O4" i="1"/>
  <c r="N4" i="1"/>
  <c r="P4" i="1" s="1"/>
  <c r="P7" i="1" l="1"/>
  <c r="K31" i="1"/>
  <c r="O8" i="1"/>
  <c r="N8" i="1"/>
  <c r="P8" i="1" s="1"/>
  <c r="K33" i="1"/>
  <c r="K17" i="1"/>
  <c r="K34" i="1"/>
  <c r="R21" i="1"/>
  <c r="S18" i="1"/>
  <c r="K18" i="1"/>
  <c r="R19" i="1"/>
  <c r="R16" i="1"/>
  <c r="K21" i="1"/>
  <c r="R22" i="1"/>
  <c r="S21" i="1"/>
  <c r="S19" i="1"/>
  <c r="S16" i="1"/>
  <c r="K19" i="1"/>
  <c r="S17" i="1"/>
  <c r="R20" i="1"/>
  <c r="K22" i="1"/>
  <c r="S20" i="1"/>
  <c r="R23" i="1"/>
  <c r="K16" i="1"/>
  <c r="R17" i="1"/>
  <c r="S22" i="1"/>
  <c r="R18" i="1"/>
  <c r="K20" i="1"/>
  <c r="S23" i="1"/>
  <c r="K30" i="1"/>
</calcChain>
</file>

<file path=xl/sharedStrings.xml><?xml version="1.0" encoding="utf-8"?>
<sst xmlns="http://schemas.openxmlformats.org/spreadsheetml/2006/main" count="163" uniqueCount="51">
  <si>
    <t>ang</t>
  </si>
  <si>
    <t>hap</t>
  </si>
  <si>
    <t>neu</t>
  </si>
  <si>
    <t>sad</t>
  </si>
  <si>
    <t>train</t>
  </si>
  <si>
    <t>test</t>
  </si>
  <si>
    <t>S01</t>
  </si>
  <si>
    <t>S02</t>
  </si>
  <si>
    <t>S03</t>
  </si>
  <si>
    <t>S04</t>
  </si>
  <si>
    <t>S05</t>
  </si>
  <si>
    <t>Total</t>
  </si>
  <si>
    <t>Train</t>
  </si>
  <si>
    <t>Test</t>
  </si>
  <si>
    <t>sad2hap</t>
  </si>
  <si>
    <t>sad2ang</t>
  </si>
  <si>
    <t>neu2hap</t>
  </si>
  <si>
    <t>neu2ang</t>
  </si>
  <si>
    <t>hap2sad</t>
  </si>
  <si>
    <t>hap2neu</t>
  </si>
  <si>
    <t>ang2sad</t>
  </si>
  <si>
    <t>ang2neu</t>
  </si>
  <si>
    <t>diff</t>
  </si>
  <si>
    <t>%</t>
  </si>
  <si>
    <t>target</t>
  </si>
  <si>
    <t>source</t>
  </si>
  <si>
    <t xml:space="preserve">source </t>
  </si>
  <si>
    <t>total</t>
  </si>
  <si>
    <t>f0</t>
  </si>
  <si>
    <t>c</t>
  </si>
  <si>
    <t>S02F</t>
  </si>
  <si>
    <t>S01F</t>
  </si>
  <si>
    <t>error_f0</t>
  </si>
  <si>
    <t>our model</t>
  </si>
  <si>
    <t>F0 conversion</t>
  </si>
  <si>
    <t>% change</t>
  </si>
  <si>
    <t>S03F</t>
  </si>
  <si>
    <t>S04F</t>
  </si>
  <si>
    <t>GT</t>
  </si>
  <si>
    <t>s</t>
  </si>
  <si>
    <t>AVG</t>
  </si>
  <si>
    <t>Q</t>
  </si>
  <si>
    <t>starGAN</t>
  </si>
  <si>
    <t>error_s</t>
  </si>
  <si>
    <t>error_our</t>
  </si>
  <si>
    <t>S</t>
  </si>
  <si>
    <t>2ang</t>
  </si>
  <si>
    <t>2hap</t>
  </si>
  <si>
    <t>2neu</t>
  </si>
  <si>
    <t>2sad</t>
  </si>
  <si>
    <t>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</si>
</sst>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Sheet1!$U$16:$U$23</c:f>
                <c:numCache>
                  <c:formatCode>General</c:formatCode>
                  <c:ptCount val="8"/>
                  <c:pt idx="0">
                    <c:v>3.0838713359876091</c:v>
                  </c:pt>
                  <c:pt idx="1">
                    <c:v>5.2911838256430208</c:v>
                  </c:pt>
                  <c:pt idx="2">
                    <c:v>11.030573411399871</c:v>
                  </c:pt>
                  <c:pt idx="3">
                    <c:v>4.5220898611689329</c:v>
                  </c:pt>
                  <c:pt idx="4">
                    <c:v>6.3426336113124435</c:v>
                  </c:pt>
                  <c:pt idx="5">
                    <c:v>5.1043512175887971</c:v>
                  </c:pt>
                  <c:pt idx="6">
                    <c:v>6.6434473981894371</c:v>
                  </c:pt>
                  <c:pt idx="7">
                    <c:v>5.8925940524365661</c:v>
                  </c:pt>
                </c:numCache>
              </c:numRef>
            </c:plus>
            <c:minus>
              <c:numRef>
                <c:f>Sheet1!$U$16:$U$23</c:f>
                <c:numCache>
                  <c:formatCode>General</c:formatCode>
                  <c:ptCount val="8"/>
                  <c:pt idx="0">
                    <c:v>3.0838713359876091</c:v>
                  </c:pt>
                  <c:pt idx="1">
                    <c:v>5.2911838256430208</c:v>
                  </c:pt>
                  <c:pt idx="2">
                    <c:v>11.030573411399871</c:v>
                  </c:pt>
                  <c:pt idx="3">
                    <c:v>4.5220898611689329</c:v>
                  </c:pt>
                  <c:pt idx="4">
                    <c:v>6.3426336113124435</c:v>
                  </c:pt>
                  <c:pt idx="5">
                    <c:v>5.1043512175887971</c:v>
                  </c:pt>
                  <c:pt idx="6">
                    <c:v>6.6434473981894371</c:v>
                  </c:pt>
                  <c:pt idx="7">
                    <c:v>5.8925940524365661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Sheet1!$R$16:$R$23</c:f>
              <c:numCache>
                <c:formatCode>General</c:formatCode>
                <c:ptCount val="8"/>
                <c:pt idx="0">
                  <c:v>57.73391812865497</c:v>
                </c:pt>
                <c:pt idx="1">
                  <c:v>55.508040935672511</c:v>
                </c:pt>
                <c:pt idx="2">
                  <c:v>58.879193722943725</c:v>
                </c:pt>
                <c:pt idx="3">
                  <c:v>50.28950216450216</c:v>
                </c:pt>
                <c:pt idx="4">
                  <c:v>41.372029133657037</c:v>
                </c:pt>
                <c:pt idx="5">
                  <c:v>37.878971803390407</c:v>
                </c:pt>
                <c:pt idx="6">
                  <c:v>44.672718585762063</c:v>
                </c:pt>
                <c:pt idx="7">
                  <c:v>37.514333492594361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783-9A8C-2C9AC4876FB3}"/>
            </c:ext>
          </c:extLst>
        </c:ser>
        <c:ser>
          <c:idx val="1"/>
          <c:order val="1"/>
          <c:tx>
            <c:strRef>
              <c:f>Sheet1!$S$15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Sheet1!$V$16:$V$23</c:f>
                <c:numCache>
                  <c:formatCode>General</c:formatCode>
                  <c:ptCount val="8"/>
                  <c:pt idx="0">
                    <c:v>3.1167793964214656</c:v>
                  </c:pt>
                  <c:pt idx="1">
                    <c:v>10.777313310823393</c:v>
                  </c:pt>
                  <c:pt idx="2">
                    <c:v>7.6347744527553392</c:v>
                  </c:pt>
                  <c:pt idx="3">
                    <c:v>6.0825390674169881</c:v>
                  </c:pt>
                  <c:pt idx="4">
                    <c:v>5.7095949414106402</c:v>
                  </c:pt>
                  <c:pt idx="5">
                    <c:v>5.6701641811458963</c:v>
                  </c:pt>
                  <c:pt idx="6">
                    <c:v>5.9064481535960756</c:v>
                  </c:pt>
                  <c:pt idx="7">
                    <c:v>6.3865606697643571</c:v>
                  </c:pt>
                </c:numCache>
              </c:numRef>
            </c:plus>
            <c:minus>
              <c:numRef>
                <c:f>Sheet1!$V$16:$V$23</c:f>
                <c:numCache>
                  <c:formatCode>General</c:formatCode>
                  <c:ptCount val="8"/>
                  <c:pt idx="0">
                    <c:v>3.1167793964214656</c:v>
                  </c:pt>
                  <c:pt idx="1">
                    <c:v>10.777313310823393</c:v>
                  </c:pt>
                  <c:pt idx="2">
                    <c:v>7.6347744527553392</c:v>
                  </c:pt>
                  <c:pt idx="3">
                    <c:v>6.0825390674169881</c:v>
                  </c:pt>
                  <c:pt idx="4">
                    <c:v>5.7095949414106402</c:v>
                  </c:pt>
                  <c:pt idx="5">
                    <c:v>5.6701641811458963</c:v>
                  </c:pt>
                  <c:pt idx="6">
                    <c:v>5.9064481535960756</c:v>
                  </c:pt>
                  <c:pt idx="7">
                    <c:v>6.3865606697643571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Sheet1!$S$16:$S$23</c:f>
              <c:numCache>
                <c:formatCode>General</c:formatCode>
                <c:ptCount val="8"/>
                <c:pt idx="0">
                  <c:v>25.540935672514621</c:v>
                </c:pt>
                <c:pt idx="1">
                  <c:v>41.476608187134502</c:v>
                </c:pt>
                <c:pt idx="2">
                  <c:v>37.280167748917748</c:v>
                </c:pt>
                <c:pt idx="3">
                  <c:v>31.392721861471863</c:v>
                </c:pt>
                <c:pt idx="4">
                  <c:v>23.502321322088765</c:v>
                </c:pt>
                <c:pt idx="5">
                  <c:v>23.653207257858419</c:v>
                </c:pt>
                <c:pt idx="6">
                  <c:v>38.075728619206878</c:v>
                </c:pt>
                <c:pt idx="7">
                  <c:v>23.908265647396082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783-9A8C-2C9AC4876FB3}"/>
            </c:ext>
          </c:extLst>
        </c:ser>
        <c:ser>
          <c:idx val="2"/>
          <c:order val="2"/>
          <c:tx>
            <c:strRef>
              <c:f>Sheet1!$T$15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Sheet1!$W$16:$W$23</c:f>
                <c:numCache>
                  <c:formatCode>General</c:formatCode>
                  <c:ptCount val="8"/>
                  <c:pt idx="0">
                    <c:v>2.3635427342644704</c:v>
                  </c:pt>
                  <c:pt idx="1">
                    <c:v>3.3623929945833875</c:v>
                  </c:pt>
                  <c:pt idx="2">
                    <c:v>7.3739699125285592</c:v>
                  </c:pt>
                  <c:pt idx="3">
                    <c:v>6.1491165586357903</c:v>
                  </c:pt>
                  <c:pt idx="4">
                    <c:v>3.4313864187881609</c:v>
                  </c:pt>
                  <c:pt idx="5">
                    <c:v>6.1206392162308161</c:v>
                  </c:pt>
                  <c:pt idx="6">
                    <c:v>1.6941677804105348</c:v>
                  </c:pt>
                  <c:pt idx="7">
                    <c:v>2.1868808290792443</c:v>
                  </c:pt>
                </c:numCache>
              </c:numRef>
            </c:plus>
            <c:minus>
              <c:numRef>
                <c:f>Sheet1!$W$16:$W$23</c:f>
                <c:numCache>
                  <c:formatCode>General</c:formatCode>
                  <c:ptCount val="8"/>
                  <c:pt idx="0">
                    <c:v>2.3635427342644704</c:v>
                  </c:pt>
                  <c:pt idx="1">
                    <c:v>3.3623929945833875</c:v>
                  </c:pt>
                  <c:pt idx="2">
                    <c:v>7.3739699125285592</c:v>
                  </c:pt>
                  <c:pt idx="3">
                    <c:v>6.1491165586357903</c:v>
                  </c:pt>
                  <c:pt idx="4">
                    <c:v>3.4313864187881609</c:v>
                  </c:pt>
                  <c:pt idx="5">
                    <c:v>6.1206392162308161</c:v>
                  </c:pt>
                  <c:pt idx="6">
                    <c:v>1.6941677804105348</c:v>
                  </c:pt>
                  <c:pt idx="7">
                    <c:v>2.1868808290792443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Sheet1!$Q$16:$Q$23</c:f>
              <c:strCache>
                <c:ptCount val="8"/>
                <c:pt idx="0">
                  <c:v>ang2neu</c:v>
                </c:pt>
                <c:pt idx="1">
                  <c:v>ang2sad</c:v>
                </c:pt>
                <c:pt idx="2">
                  <c:v>hap2neu</c:v>
                </c:pt>
                <c:pt idx="3">
                  <c:v>hap2sad</c:v>
                </c:pt>
                <c:pt idx="4">
                  <c:v>neu2ang</c:v>
                </c:pt>
                <c:pt idx="5">
                  <c:v>neu2hap</c:v>
                </c:pt>
                <c:pt idx="6">
                  <c:v>sad2ang</c:v>
                </c:pt>
                <c:pt idx="7">
                  <c:v>sad2hap</c:v>
                </c:pt>
              </c:strCache>
            </c:strRef>
          </c:cat>
          <c:val>
            <c:numRef>
              <c:f>Sheet1!$T$16:$T$23</c:f>
              <c:numCache>
                <c:formatCode>General</c:formatCode>
                <c:ptCount val="8"/>
                <c:pt idx="0">
                  <c:v>53.157894736842103</c:v>
                </c:pt>
                <c:pt idx="1">
                  <c:v>54.897660818713447</c:v>
                </c:pt>
                <c:pt idx="2">
                  <c:v>55.112283549783555</c:v>
                </c:pt>
                <c:pt idx="3">
                  <c:v>52.140827922077918</c:v>
                </c:pt>
                <c:pt idx="4">
                  <c:v>39.81088678763097</c:v>
                </c:pt>
                <c:pt idx="5">
                  <c:v>31.189837294488456</c:v>
                </c:pt>
                <c:pt idx="6">
                  <c:v>41.540850453893938</c:v>
                </c:pt>
                <c:pt idx="7">
                  <c:v>25.984233158146203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4-4036-A1C1-E8C3387F1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17792"/>
        <c:axId val="526818776"/>
      </c:barChart>
      <c:catAx>
        <c:axId val="5268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8776"/>
        <c:crosses val="autoZero"/>
        <c:auto val="1"/>
        <c:lblAlgn val="ctr"/>
        <c:lblOffset val="100"/>
        <c:noMultiLvlLbl val="0"/>
      </c:catAx>
      <c:valAx>
        <c:axId val="52681877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1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79702537182851"/>
          <c:y val="7.8703703703703706E-2"/>
          <c:w val="0.6009501312335957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Sheet1!$J$78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Sheet1!$I$79:$I$82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Sheet1!$J$79:$J$82</c:f>
              <c:numCache>
                <c:formatCode>General</c:formatCode>
                <c:ptCount val="4"/>
                <c:pt idx="0">
                  <c:v>4.3</c:v>
                </c:pt>
                <c:pt idx="1">
                  <c:v>4.0199999999999996</c:v>
                </c:pt>
                <c:pt idx="2">
                  <c:v>4.16</c:v>
                </c:pt>
                <c:pt idx="3">
                  <c:v>4.1100000000000003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E-4A5A-A0AF-51C3ECF783FF}"/>
            </c:ext>
          </c:extLst>
        </c:ser>
        <c:ser>
          <c:idx val="1"/>
          <c:order val="1"/>
          <c:tx>
            <c:strRef>
              <c:f>Sheet1!$K$78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Sheet1!$I$79:$I$82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Sheet1!$K$79:$K$82</c:f>
              <c:numCache>
                <c:formatCode>General</c:formatCode>
                <c:ptCount val="4"/>
                <c:pt idx="0">
                  <c:v>3.0550000000000002</c:v>
                </c:pt>
                <c:pt idx="1">
                  <c:v>3.04</c:v>
                </c:pt>
                <c:pt idx="2">
                  <c:v>3.335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E-4A5A-A0AF-51C3ECF783FF}"/>
            </c:ext>
          </c:extLst>
        </c:ser>
        <c:ser>
          <c:idx val="2"/>
          <c:order val="2"/>
          <c:tx>
            <c:strRef>
              <c:f>Sheet1!$L$78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Sheet1!$I$79:$I$82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Sheet1!$L$79:$L$82</c:f>
              <c:numCache>
                <c:formatCode>General</c:formatCode>
                <c:ptCount val="4"/>
                <c:pt idx="0">
                  <c:v>2.9299999999999997</c:v>
                </c:pt>
                <c:pt idx="1">
                  <c:v>2.88</c:v>
                </c:pt>
                <c:pt idx="2">
                  <c:v>3.3099999999999996</c:v>
                </c:pt>
                <c:pt idx="3">
                  <c:v>2.855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E-4A5A-A0AF-51C3ECF783FF}"/>
            </c:ext>
          </c:extLst>
        </c:ser>
        <c:ser>
          <c:idx val="3"/>
          <c:order val="3"/>
          <c:tx>
            <c:strRef>
              <c:f>Sheet1!$M$78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Sheet1!$I$79:$I$82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Sheet1!$M$79:$M$82</c:f>
              <c:numCache>
                <c:formatCode>General</c:formatCode>
                <c:ptCount val="4"/>
                <c:pt idx="0">
                  <c:v>2.65</c:v>
                </c:pt>
                <c:pt idx="1">
                  <c:v>2.04</c:v>
                </c:pt>
                <c:pt idx="2">
                  <c:v>3.09</c:v>
                </c:pt>
                <c:pt idx="3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E-4A5A-A0AF-51C3ECF78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066320"/>
        <c:axId val="651056152"/>
      </c:barChart>
      <c:catAx>
        <c:axId val="6510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56152"/>
        <c:crosses val="autoZero"/>
        <c:auto val="1"/>
        <c:lblAlgn val="ctr"/>
        <c:lblOffset val="100"/>
        <c:noMultiLvlLbl val="0"/>
      </c:catAx>
      <c:valAx>
        <c:axId val="6510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Voice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6.8157519581299841E-2"/>
          <c:y val="4.6296296296296294E-2"/>
          <c:w val="0.87443121770059518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Sheet1!$C$91:$C$94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Sheet1!$D$91:$D$94</c:f>
              <c:numCache>
                <c:formatCode>General</c:formatCode>
                <c:ptCount val="4"/>
                <c:pt idx="0">
                  <c:v>3.98</c:v>
                </c:pt>
                <c:pt idx="1">
                  <c:v>3.64</c:v>
                </c:pt>
                <c:pt idx="2">
                  <c:v>4.01</c:v>
                </c:pt>
                <c:pt idx="3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819-8B17-B652B5AEEC1A}"/>
            </c:ext>
          </c:extLst>
        </c:ser>
        <c:ser>
          <c:idx val="1"/>
          <c:order val="1"/>
          <c:tx>
            <c:strRef>
              <c:f>Sheet1!$E$90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Sheet1!$C$91:$C$94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Sheet1!$E$91:$E$94</c:f>
              <c:numCache>
                <c:formatCode>General</c:formatCode>
                <c:ptCount val="4"/>
                <c:pt idx="0">
                  <c:v>3.54</c:v>
                </c:pt>
                <c:pt idx="1">
                  <c:v>3.39</c:v>
                </c:pt>
                <c:pt idx="2">
                  <c:v>3.7</c:v>
                </c:pt>
                <c:pt idx="3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A-4819-8B17-B652B5AEEC1A}"/>
            </c:ext>
          </c:extLst>
        </c:ser>
        <c:ser>
          <c:idx val="2"/>
          <c:order val="2"/>
          <c:tx>
            <c:strRef>
              <c:f>Sheet1!$F$90</c:f>
              <c:strCache>
                <c:ptCount val="1"/>
                <c:pt idx="0">
                  <c:v>F0 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Sheet1!$C$91:$C$94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Sheet1!$F$91:$F$94</c:f>
              <c:numCache>
                <c:formatCode>General</c:formatCode>
                <c:ptCount val="4"/>
                <c:pt idx="0">
                  <c:v>3.58</c:v>
                </c:pt>
                <c:pt idx="1">
                  <c:v>3.14</c:v>
                </c:pt>
                <c:pt idx="2">
                  <c:v>3.28</c:v>
                </c:pt>
                <c:pt idx="3">
                  <c:v>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A-4819-8B17-B652B5AEEC1A}"/>
            </c:ext>
          </c:extLst>
        </c:ser>
        <c:ser>
          <c:idx val="3"/>
          <c:order val="3"/>
          <c:tx>
            <c:strRef>
              <c:f>Sheet1!$G$90</c:f>
              <c:strCache>
                <c:ptCount val="1"/>
                <c:pt idx="0">
                  <c:v>starGAN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Sheet1!$C$91:$C$94</c:f>
              <c:strCache>
                <c:ptCount val="4"/>
                <c:pt idx="0">
                  <c:v>2ang</c:v>
                </c:pt>
                <c:pt idx="1">
                  <c:v>2hap</c:v>
                </c:pt>
                <c:pt idx="2">
                  <c:v>2neu</c:v>
                </c:pt>
                <c:pt idx="3">
                  <c:v>2sad</c:v>
                </c:pt>
              </c:strCache>
            </c:strRef>
          </c:cat>
          <c:val>
            <c:numRef>
              <c:f>Sheet1!$G$91:$G$94</c:f>
              <c:numCache>
                <c:formatCode>General</c:formatCode>
                <c:ptCount val="4"/>
                <c:pt idx="0">
                  <c:v>3.1</c:v>
                </c:pt>
                <c:pt idx="1">
                  <c:v>2.88</c:v>
                </c:pt>
                <c:pt idx="2">
                  <c:v>3.05</c:v>
                </c:pt>
                <c:pt idx="3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A-4819-8B17-B652B5AE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158824"/>
        <c:axId val="729160792"/>
      </c:barChart>
      <c:catAx>
        <c:axId val="7291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60792"/>
        <c:crosses val="autoZero"/>
        <c:auto val="1"/>
        <c:lblAlgn val="ctr"/>
        <c:lblOffset val="100"/>
        <c:noMultiLvlLbl val="0"/>
      </c:catAx>
      <c:valAx>
        <c:axId val="7291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/>
                  <a:t>Speaker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6420921399339984E-2"/>
          <c:y val="6.4814814814814811E-2"/>
          <c:w val="0.91309184252431697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604836</xdr:colOff>
      <xdr:row>26</xdr:row>
      <xdr:rowOff>95250</xdr:rowOff>
    </xdr:from>
    <xdr:to>
      <xdr:col>23</xdr:col>
      <xdr:colOff>457199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5F465-B226-430D-B6C1-75C7E4E7E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434837</xdr:colOff>
      <xdr:row>84</xdr:row>
      <xdr:rowOff>11597</xdr:rowOff>
    </xdr:from>
    <xdr:to>
      <xdr:col>15</xdr:col>
      <xdr:colOff>103532</xdr:colOff>
      <xdr:row>98</xdr:row>
      <xdr:rowOff>87797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0EDF2-C800-46C8-BBC9-6794DED04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110531</xdr:colOff>
      <xdr:row>84</xdr:row>
      <xdr:rowOff>12168</xdr:rowOff>
    </xdr:from>
    <xdr:to>
      <xdr:col>22</xdr:col>
      <xdr:colOff>390140</xdr:colOff>
      <xdr:row>98</xdr:row>
      <xdr:rowOff>88368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EC507-4811-4D43-8101-9838DA455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95"/>
  <sheetViews>
    <sheetView tabSelected="1" topLeftCell="A64" zoomScaleNormal="100" workbookViewId="0">
      <selection activeCell="P74" sqref="P74"/>
    </sheetView>
  </sheetViews>
  <sheetFormatPr defaultRowHeight="15" x14ac:dyDescent="0.25"/>
  <cols>
    <col min="19" max="19" width="9.140625" customWidth="1"/>
  </cols>
  <sheetData>
    <row r="2" spans="3:23" x14ac:dyDescent="0.25">
      <c r="D2" s="2" t="s">
        <v>6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  <c r="L2" s="2" t="s">
        <v>10</v>
      </c>
      <c r="M2" s="1"/>
      <c r="N2" t="s">
        <v>11</v>
      </c>
    </row>
    <row r="3" spans="3:23" x14ac:dyDescent="0.25"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  <c r="M3" t="s">
        <v>5</v>
      </c>
      <c r="N3" t="s">
        <v>12</v>
      </c>
      <c r="O3" t="s">
        <v>13</v>
      </c>
    </row>
    <row r="4" spans="3:23" x14ac:dyDescent="0.25">
      <c r="C4" t="s">
        <v>0</v>
      </c>
      <c r="D4">
        <v>128</v>
      </c>
      <c r="E4">
        <v>19</v>
      </c>
      <c r="F4">
        <v>180</v>
      </c>
      <c r="G4">
        <v>45</v>
      </c>
      <c r="H4">
        <v>74</v>
      </c>
      <c r="I4">
        <v>18</v>
      </c>
      <c r="J4">
        <v>165</v>
      </c>
      <c r="K4">
        <v>40</v>
      </c>
      <c r="L4">
        <v>63</v>
      </c>
      <c r="M4">
        <v>15</v>
      </c>
      <c r="N4" s="3">
        <f t="shared" ref="N4:O8" si="0">D4+F4+H4+J4+L4</f>
        <v>610</v>
      </c>
      <c r="O4" s="3">
        <f t="shared" si="0"/>
        <v>137</v>
      </c>
      <c r="P4" s="5">
        <f>N4+O4</f>
        <v>747</v>
      </c>
    </row>
    <row r="5" spans="3:23" x14ac:dyDescent="0.25">
      <c r="C5" t="s">
        <v>1</v>
      </c>
      <c r="D5">
        <v>100</v>
      </c>
      <c r="E5">
        <v>32</v>
      </c>
      <c r="F5">
        <v>133</v>
      </c>
      <c r="G5">
        <v>33</v>
      </c>
      <c r="H5">
        <v>64</v>
      </c>
      <c r="I5">
        <v>16</v>
      </c>
      <c r="J5">
        <v>61</v>
      </c>
      <c r="K5">
        <v>15</v>
      </c>
      <c r="L5">
        <v>177</v>
      </c>
      <c r="M5">
        <v>44</v>
      </c>
      <c r="N5" s="3">
        <f t="shared" si="0"/>
        <v>535</v>
      </c>
      <c r="O5" s="3">
        <f t="shared" si="0"/>
        <v>140</v>
      </c>
      <c r="P5" s="5">
        <f>N5+O5</f>
        <v>675</v>
      </c>
    </row>
    <row r="6" spans="3:23" x14ac:dyDescent="0.25">
      <c r="C6" t="s">
        <v>2</v>
      </c>
      <c r="D6">
        <v>128</v>
      </c>
      <c r="E6">
        <v>43</v>
      </c>
      <c r="F6">
        <v>115</v>
      </c>
      <c r="G6">
        <v>28</v>
      </c>
      <c r="H6">
        <v>104</v>
      </c>
      <c r="I6">
        <v>26</v>
      </c>
      <c r="J6">
        <v>150</v>
      </c>
      <c r="K6">
        <v>35</v>
      </c>
      <c r="L6">
        <v>127</v>
      </c>
      <c r="M6">
        <v>32</v>
      </c>
      <c r="N6" s="3">
        <f t="shared" si="0"/>
        <v>624</v>
      </c>
      <c r="O6" s="3">
        <f t="shared" si="0"/>
        <v>164</v>
      </c>
      <c r="P6" s="5">
        <f>N6+O6</f>
        <v>788</v>
      </c>
    </row>
    <row r="7" spans="3:23" x14ac:dyDescent="0.25">
      <c r="C7" t="s">
        <v>3</v>
      </c>
      <c r="D7">
        <v>64</v>
      </c>
      <c r="E7">
        <v>14</v>
      </c>
      <c r="F7">
        <v>90</v>
      </c>
      <c r="G7">
        <v>23</v>
      </c>
      <c r="H7">
        <v>137</v>
      </c>
      <c r="I7">
        <v>35</v>
      </c>
      <c r="J7">
        <v>36</v>
      </c>
      <c r="K7">
        <v>13</v>
      </c>
      <c r="L7">
        <v>106</v>
      </c>
      <c r="M7">
        <v>26</v>
      </c>
      <c r="N7" s="3">
        <f t="shared" si="0"/>
        <v>433</v>
      </c>
      <c r="O7" s="3">
        <f t="shared" si="0"/>
        <v>111</v>
      </c>
      <c r="P7" s="5">
        <f>N7+O7</f>
        <v>544</v>
      </c>
    </row>
    <row r="8" spans="3:23" x14ac:dyDescent="0.25">
      <c r="C8" t="s">
        <v>11</v>
      </c>
      <c r="D8" s="3">
        <f>SUM(D4:D7)</f>
        <v>420</v>
      </c>
      <c r="E8" s="3">
        <f t="shared" ref="E8:M8" si="1">SUM(E4:E7)</f>
        <v>108</v>
      </c>
      <c r="F8" s="3">
        <f t="shared" si="1"/>
        <v>518</v>
      </c>
      <c r="G8" s="3">
        <f t="shared" si="1"/>
        <v>129</v>
      </c>
      <c r="H8" s="3">
        <f t="shared" si="1"/>
        <v>379</v>
      </c>
      <c r="I8" s="3">
        <f t="shared" si="1"/>
        <v>95</v>
      </c>
      <c r="J8" s="3">
        <f t="shared" si="1"/>
        <v>412</v>
      </c>
      <c r="K8" s="3">
        <f t="shared" si="1"/>
        <v>103</v>
      </c>
      <c r="L8" s="3">
        <f t="shared" si="1"/>
        <v>473</v>
      </c>
      <c r="M8" s="3">
        <f t="shared" si="1"/>
        <v>117</v>
      </c>
      <c r="N8" s="4">
        <f t="shared" si="0"/>
        <v>2202</v>
      </c>
      <c r="O8" s="4">
        <f t="shared" si="0"/>
        <v>552</v>
      </c>
      <c r="P8" s="5">
        <f>N8+O8</f>
        <v>2754</v>
      </c>
    </row>
    <row r="14" spans="3:23" x14ac:dyDescent="0.25">
      <c r="C14" t="s">
        <v>31</v>
      </c>
      <c r="E14" t="s">
        <v>29</v>
      </c>
      <c r="H14" t="s">
        <v>28</v>
      </c>
      <c r="L14" t="s">
        <v>39</v>
      </c>
    </row>
    <row r="15" spans="3:23" x14ac:dyDescent="0.25">
      <c r="D15" t="s">
        <v>27</v>
      </c>
      <c r="E15" t="s">
        <v>25</v>
      </c>
      <c r="F15" t="s">
        <v>24</v>
      </c>
      <c r="G15" t="s">
        <v>35</v>
      </c>
      <c r="H15" t="s">
        <v>25</v>
      </c>
      <c r="I15" t="s">
        <v>24</v>
      </c>
      <c r="J15" t="s">
        <v>35</v>
      </c>
      <c r="K15" t="s">
        <v>22</v>
      </c>
      <c r="L15" t="s">
        <v>26</v>
      </c>
      <c r="M15" t="s">
        <v>24</v>
      </c>
      <c r="N15" t="s">
        <v>23</v>
      </c>
      <c r="Q15" s="4" t="s">
        <v>50</v>
      </c>
      <c r="R15" t="s">
        <v>33</v>
      </c>
      <c r="S15" t="s">
        <v>34</v>
      </c>
      <c r="T15" t="s">
        <v>42</v>
      </c>
      <c r="U15" t="s">
        <v>44</v>
      </c>
      <c r="V15" t="s">
        <v>32</v>
      </c>
      <c r="W15" t="s">
        <v>43</v>
      </c>
    </row>
    <row r="16" spans="3:23" x14ac:dyDescent="0.25">
      <c r="C16" t="s">
        <v>21</v>
      </c>
      <c r="D16">
        <v>19</v>
      </c>
      <c r="E16">
        <v>7</v>
      </c>
      <c r="F16">
        <v>12</v>
      </c>
      <c r="G16">
        <f>F16/D16*100</f>
        <v>63.157894736842103</v>
      </c>
      <c r="H16">
        <v>15</v>
      </c>
      <c r="I16">
        <v>4</v>
      </c>
      <c r="J16">
        <f>I16/D16*100</f>
        <v>21.052631578947366</v>
      </c>
      <c r="K16">
        <f>G16-J16</f>
        <v>42.10526315789474</v>
      </c>
      <c r="L16">
        <v>9</v>
      </c>
      <c r="M16">
        <v>10</v>
      </c>
      <c r="N16">
        <f>M16/D16*100</f>
        <v>52.631578947368418</v>
      </c>
      <c r="Q16" t="s">
        <v>21</v>
      </c>
      <c r="R16">
        <f>(G16+G30+G44+G58)/4</f>
        <v>57.73391812865497</v>
      </c>
      <c r="S16">
        <f>(J16+J30+J44+J58)/4</f>
        <v>25.540935672514621</v>
      </c>
      <c r="T16">
        <f>(N16+N30+N44+N58)/4</f>
        <v>53.157894736842103</v>
      </c>
      <c r="U16">
        <f>STDEV(G16,G30,G44,G58)/2</f>
        <v>3.0838713359876091</v>
      </c>
      <c r="V16">
        <f>STDEV(J16,J30,J44,J58)/2</f>
        <v>3.1167793964214656</v>
      </c>
      <c r="W16">
        <f>STDEV(N16,N30,N44,N58)/2</f>
        <v>2.3635427342644704</v>
      </c>
    </row>
    <row r="17" spans="3:23" x14ac:dyDescent="0.25">
      <c r="C17" t="s">
        <v>20</v>
      </c>
      <c r="D17">
        <v>19</v>
      </c>
      <c r="E17">
        <v>6</v>
      </c>
      <c r="F17">
        <v>13</v>
      </c>
      <c r="G17">
        <f t="shared" ref="G17:G23" si="2">F17/D17*100</f>
        <v>68.421052631578945</v>
      </c>
      <c r="H17">
        <v>5</v>
      </c>
      <c r="I17">
        <v>14</v>
      </c>
      <c r="J17">
        <f t="shared" ref="J17:J23" si="3">I17/D17*100</f>
        <v>73.68421052631578</v>
      </c>
      <c r="K17">
        <f t="shared" ref="K17:K23" si="4">G17-J17</f>
        <v>-5.2631578947368354</v>
      </c>
      <c r="L17">
        <v>10</v>
      </c>
      <c r="M17">
        <v>9</v>
      </c>
      <c r="N17">
        <f t="shared" ref="N17:N23" si="5">M17/D17*100</f>
        <v>47.368421052631575</v>
      </c>
      <c r="Q17" t="s">
        <v>20</v>
      </c>
      <c r="R17">
        <f>(G17+G31+G45+G59)/4</f>
        <v>55.508040935672511</v>
      </c>
      <c r="S17">
        <f>(J17+J31+J45+J59)/4</f>
        <v>41.476608187134502</v>
      </c>
      <c r="T17">
        <f>(N17+N31+N45+N59)/4</f>
        <v>54.897660818713447</v>
      </c>
      <c r="U17">
        <f t="shared" ref="U17:U23" si="6">STDEV(G17,G31,G45,G59)/2</f>
        <v>5.2911838256430208</v>
      </c>
      <c r="V17">
        <f t="shared" ref="V17:V23" si="7">STDEV(J17,J31,J45,J59)/2</f>
        <v>10.777313310823393</v>
      </c>
      <c r="W17">
        <f t="shared" ref="W17:W23" si="8">STDEV(N17,N31,N45,N59)/2</f>
        <v>3.3623929945833875</v>
      </c>
    </row>
    <row r="18" spans="3:23" x14ac:dyDescent="0.25">
      <c r="C18" t="s">
        <v>19</v>
      </c>
      <c r="D18">
        <v>32</v>
      </c>
      <c r="E18">
        <v>15</v>
      </c>
      <c r="F18">
        <v>17</v>
      </c>
      <c r="G18">
        <f t="shared" si="2"/>
        <v>53.125</v>
      </c>
      <c r="H18">
        <v>25</v>
      </c>
      <c r="I18">
        <v>7</v>
      </c>
      <c r="J18">
        <f t="shared" si="3"/>
        <v>21.875</v>
      </c>
      <c r="K18">
        <f t="shared" si="4"/>
        <v>31.25</v>
      </c>
      <c r="L18">
        <v>20</v>
      </c>
      <c r="M18">
        <v>12</v>
      </c>
      <c r="N18">
        <f t="shared" si="5"/>
        <v>37.5</v>
      </c>
      <c r="Q18" t="s">
        <v>19</v>
      </c>
      <c r="R18">
        <f t="shared" ref="R18:R23" si="9">(G18+G32+G46+G60)/4</f>
        <v>58.879193722943725</v>
      </c>
      <c r="S18">
        <f>(J18+J32+J46+J60)/4</f>
        <v>37.280167748917748</v>
      </c>
      <c r="T18">
        <f>(N18+N32+N46+N60)/4</f>
        <v>55.112283549783555</v>
      </c>
      <c r="U18">
        <f t="shared" si="6"/>
        <v>11.030573411399871</v>
      </c>
      <c r="V18">
        <f t="shared" si="7"/>
        <v>7.6347744527553392</v>
      </c>
      <c r="W18">
        <f t="shared" si="8"/>
        <v>7.3739699125285592</v>
      </c>
    </row>
    <row r="19" spans="3:23" x14ac:dyDescent="0.25">
      <c r="C19" t="s">
        <v>18</v>
      </c>
      <c r="D19">
        <v>32</v>
      </c>
      <c r="E19">
        <v>14</v>
      </c>
      <c r="F19">
        <v>18</v>
      </c>
      <c r="G19">
        <f t="shared" si="2"/>
        <v>56.25</v>
      </c>
      <c r="H19">
        <v>17</v>
      </c>
      <c r="I19">
        <v>15</v>
      </c>
      <c r="J19">
        <f t="shared" si="3"/>
        <v>46.875</v>
      </c>
      <c r="K19">
        <f t="shared" si="4"/>
        <v>9.375</v>
      </c>
      <c r="L19">
        <v>21</v>
      </c>
      <c r="M19">
        <v>11</v>
      </c>
      <c r="N19">
        <f t="shared" si="5"/>
        <v>34.375</v>
      </c>
      <c r="Q19" t="s">
        <v>18</v>
      </c>
      <c r="R19">
        <f t="shared" si="9"/>
        <v>50.28950216450216</v>
      </c>
      <c r="S19">
        <f>(J19+J33+J47+J61)/4</f>
        <v>31.392721861471863</v>
      </c>
      <c r="T19">
        <f>(N19+N33+N47+N61)/4</f>
        <v>52.140827922077918</v>
      </c>
      <c r="U19">
        <f t="shared" si="6"/>
        <v>4.5220898611689329</v>
      </c>
      <c r="V19">
        <f t="shared" si="7"/>
        <v>6.0825390674169881</v>
      </c>
      <c r="W19">
        <f t="shared" si="8"/>
        <v>6.1491165586357903</v>
      </c>
    </row>
    <row r="20" spans="3:23" x14ac:dyDescent="0.25">
      <c r="C20" t="s">
        <v>17</v>
      </c>
      <c r="D20">
        <v>43</v>
      </c>
      <c r="E20">
        <v>28</v>
      </c>
      <c r="F20">
        <v>15</v>
      </c>
      <c r="G20">
        <f t="shared" si="2"/>
        <v>34.883720930232556</v>
      </c>
      <c r="H20">
        <v>39</v>
      </c>
      <c r="I20">
        <v>4</v>
      </c>
      <c r="J20">
        <f t="shared" si="3"/>
        <v>9.3023255813953494</v>
      </c>
      <c r="K20">
        <f t="shared" si="4"/>
        <v>25.581395348837205</v>
      </c>
      <c r="L20">
        <v>30</v>
      </c>
      <c r="M20">
        <v>13</v>
      </c>
      <c r="N20">
        <f t="shared" si="5"/>
        <v>30.232558139534881</v>
      </c>
      <c r="Q20" t="s">
        <v>17</v>
      </c>
      <c r="R20">
        <f t="shared" si="9"/>
        <v>41.372029133657037</v>
      </c>
      <c r="S20">
        <f>(J20+J34+J48+J62)/4</f>
        <v>23.502321322088765</v>
      </c>
      <c r="T20">
        <f>(N20+N34+N48+N62)/4</f>
        <v>39.81088678763097</v>
      </c>
      <c r="U20">
        <f t="shared" si="6"/>
        <v>6.3426336113124435</v>
      </c>
      <c r="V20">
        <f t="shared" si="7"/>
        <v>5.7095949414106402</v>
      </c>
      <c r="W20">
        <f t="shared" si="8"/>
        <v>3.4313864187881609</v>
      </c>
    </row>
    <row r="21" spans="3:23" x14ac:dyDescent="0.25">
      <c r="C21" t="s">
        <v>16</v>
      </c>
      <c r="D21">
        <v>43</v>
      </c>
      <c r="E21">
        <v>33</v>
      </c>
      <c r="F21">
        <v>10</v>
      </c>
      <c r="G21">
        <f t="shared" si="2"/>
        <v>23.255813953488371</v>
      </c>
      <c r="H21">
        <v>37</v>
      </c>
      <c r="I21">
        <v>6</v>
      </c>
      <c r="J21">
        <f t="shared" si="3"/>
        <v>13.953488372093023</v>
      </c>
      <c r="K21">
        <f t="shared" si="4"/>
        <v>9.3023255813953476</v>
      </c>
      <c r="L21">
        <v>35</v>
      </c>
      <c r="M21">
        <v>6</v>
      </c>
      <c r="N21">
        <f t="shared" si="5"/>
        <v>13.953488372093023</v>
      </c>
      <c r="Q21" t="s">
        <v>16</v>
      </c>
      <c r="R21">
        <f t="shared" si="9"/>
        <v>37.878971803390407</v>
      </c>
      <c r="S21">
        <f>(J21+J35+J49+J63)/4</f>
        <v>23.653207257858419</v>
      </c>
      <c r="T21">
        <f>(N21+N35+N49+N63)/4</f>
        <v>31.189837294488456</v>
      </c>
      <c r="U21">
        <f t="shared" si="6"/>
        <v>5.1043512175887971</v>
      </c>
      <c r="V21">
        <f t="shared" si="7"/>
        <v>5.6701641811458963</v>
      </c>
      <c r="W21">
        <f t="shared" si="8"/>
        <v>6.1206392162308161</v>
      </c>
    </row>
    <row r="22" spans="3:23" x14ac:dyDescent="0.25">
      <c r="C22" t="s">
        <v>15</v>
      </c>
      <c r="D22">
        <v>14</v>
      </c>
      <c r="E22">
        <v>6</v>
      </c>
      <c r="F22">
        <v>8</v>
      </c>
      <c r="G22">
        <f t="shared" si="2"/>
        <v>57.142857142857139</v>
      </c>
      <c r="H22">
        <v>7</v>
      </c>
      <c r="I22">
        <v>7</v>
      </c>
      <c r="J22">
        <f t="shared" si="3"/>
        <v>50</v>
      </c>
      <c r="K22">
        <f t="shared" si="4"/>
        <v>7.1428571428571388</v>
      </c>
      <c r="L22">
        <v>8</v>
      </c>
      <c r="M22">
        <v>6</v>
      </c>
      <c r="N22">
        <f>M22/D22*100</f>
        <v>42.857142857142854</v>
      </c>
      <c r="Q22" t="s">
        <v>15</v>
      </c>
      <c r="R22">
        <f t="shared" si="9"/>
        <v>44.672718585762063</v>
      </c>
      <c r="S22">
        <f>(J22+J36+J50+J64)/4</f>
        <v>38.075728619206878</v>
      </c>
      <c r="T22">
        <f>(N22+N36+N50+N64)/4</f>
        <v>41.540850453893938</v>
      </c>
      <c r="U22">
        <f t="shared" si="6"/>
        <v>6.6434473981894371</v>
      </c>
      <c r="V22">
        <f t="shared" si="7"/>
        <v>5.9064481535960756</v>
      </c>
      <c r="W22">
        <f t="shared" si="8"/>
        <v>1.6941677804105348</v>
      </c>
    </row>
    <row r="23" spans="3:23" x14ac:dyDescent="0.25">
      <c r="C23" t="s">
        <v>14</v>
      </c>
      <c r="D23">
        <v>14</v>
      </c>
      <c r="E23">
        <v>9</v>
      </c>
      <c r="F23">
        <v>5</v>
      </c>
      <c r="G23">
        <f t="shared" si="2"/>
        <v>35.714285714285715</v>
      </c>
      <c r="H23">
        <v>8</v>
      </c>
      <c r="I23">
        <v>6</v>
      </c>
      <c r="J23">
        <f t="shared" si="3"/>
        <v>42.857142857142854</v>
      </c>
      <c r="K23">
        <f t="shared" si="4"/>
        <v>-7.1428571428571388</v>
      </c>
      <c r="L23">
        <v>10</v>
      </c>
      <c r="M23">
        <v>4</v>
      </c>
      <c r="N23">
        <f t="shared" si="5"/>
        <v>28.571428571428569</v>
      </c>
      <c r="Q23" t="s">
        <v>14</v>
      </c>
      <c r="R23">
        <f t="shared" si="9"/>
        <v>37.514333492594361</v>
      </c>
      <c r="S23">
        <f>(J23+J37+J51+J65)/4</f>
        <v>23.908265647396082</v>
      </c>
      <c r="T23">
        <f>(N23+N37+N51+N65)/4</f>
        <v>25.984233158146203</v>
      </c>
      <c r="U23">
        <f t="shared" si="6"/>
        <v>5.8925940524365661</v>
      </c>
      <c r="V23">
        <f t="shared" si="7"/>
        <v>6.3865606697643571</v>
      </c>
      <c r="W23">
        <f t="shared" si="8"/>
        <v>2.1868808290792443</v>
      </c>
    </row>
    <row r="24" spans="3:23" x14ac:dyDescent="0.25">
      <c r="R24">
        <f>AVERAGE(R16:R23)</f>
        <v>47.981088495897161</v>
      </c>
      <c r="S24">
        <f>AVERAGE(S16:S23)</f>
        <v>30.603744539573608</v>
      </c>
      <c r="T24">
        <f>AVERAGE(T16:T23)</f>
        <v>44.229309340197076</v>
      </c>
    </row>
    <row r="28" spans="3:23" x14ac:dyDescent="0.25">
      <c r="C28" t="s">
        <v>30</v>
      </c>
      <c r="E28" t="s">
        <v>29</v>
      </c>
      <c r="H28" t="s">
        <v>28</v>
      </c>
      <c r="L28" t="s">
        <v>39</v>
      </c>
    </row>
    <row r="29" spans="3:23" x14ac:dyDescent="0.25">
      <c r="D29" t="s">
        <v>27</v>
      </c>
      <c r="E29" t="s">
        <v>26</v>
      </c>
      <c r="F29" t="s">
        <v>24</v>
      </c>
      <c r="G29" t="s">
        <v>35</v>
      </c>
      <c r="H29" t="s">
        <v>25</v>
      </c>
      <c r="I29" t="s">
        <v>24</v>
      </c>
      <c r="J29" t="s">
        <v>35</v>
      </c>
      <c r="K29" t="s">
        <v>22</v>
      </c>
      <c r="L29" t="s">
        <v>26</v>
      </c>
      <c r="M29" t="s">
        <v>24</v>
      </c>
      <c r="N29" t="s">
        <v>23</v>
      </c>
    </row>
    <row r="30" spans="3:23" x14ac:dyDescent="0.25">
      <c r="C30" t="s">
        <v>21</v>
      </c>
      <c r="D30">
        <v>45</v>
      </c>
      <c r="E30">
        <v>17</v>
      </c>
      <c r="F30">
        <v>28</v>
      </c>
      <c r="G30">
        <f t="shared" ref="G30:G37" si="10">F30/D30*100</f>
        <v>62.222222222222221</v>
      </c>
      <c r="H30">
        <v>30</v>
      </c>
      <c r="I30">
        <v>15</v>
      </c>
      <c r="J30">
        <f t="shared" ref="J30:J37" si="11">I30/D30*100</f>
        <v>33.333333333333329</v>
      </c>
      <c r="K30">
        <f t="shared" ref="K30:K37" si="12">G30-J30</f>
        <v>28.888888888888893</v>
      </c>
      <c r="L30">
        <v>18</v>
      </c>
      <c r="M30">
        <v>27</v>
      </c>
      <c r="N30">
        <f>M30/D30*100</f>
        <v>60</v>
      </c>
    </row>
    <row r="31" spans="3:23" x14ac:dyDescent="0.25">
      <c r="C31" t="s">
        <v>20</v>
      </c>
      <c r="D31">
        <v>45</v>
      </c>
      <c r="E31">
        <v>20</v>
      </c>
      <c r="F31">
        <v>25</v>
      </c>
      <c r="G31">
        <f t="shared" si="10"/>
        <v>55.555555555555557</v>
      </c>
      <c r="H31">
        <v>32</v>
      </c>
      <c r="I31">
        <v>13</v>
      </c>
      <c r="J31">
        <f t="shared" si="11"/>
        <v>28.888888888888886</v>
      </c>
      <c r="K31">
        <f t="shared" si="12"/>
        <v>26.666666666666671</v>
      </c>
      <c r="L31">
        <v>22</v>
      </c>
      <c r="M31">
        <v>23</v>
      </c>
      <c r="N31">
        <f t="shared" ref="N31:N37" si="13">M31/D31*100</f>
        <v>51.111111111111107</v>
      </c>
    </row>
    <row r="32" spans="3:23" x14ac:dyDescent="0.25">
      <c r="C32" t="s">
        <v>19</v>
      </c>
      <c r="D32">
        <v>33</v>
      </c>
      <c r="E32">
        <v>13</v>
      </c>
      <c r="F32">
        <v>20</v>
      </c>
      <c r="G32">
        <f t="shared" si="10"/>
        <v>60.606060606060609</v>
      </c>
      <c r="H32">
        <v>19</v>
      </c>
      <c r="I32">
        <v>14</v>
      </c>
      <c r="J32">
        <f t="shared" si="11"/>
        <v>42.424242424242422</v>
      </c>
      <c r="K32">
        <f t="shared" si="12"/>
        <v>18.181818181818187</v>
      </c>
      <c r="L32">
        <v>17</v>
      </c>
      <c r="M32">
        <v>16</v>
      </c>
      <c r="N32">
        <f t="shared" si="13"/>
        <v>48.484848484848484</v>
      </c>
    </row>
    <row r="33" spans="3:14" x14ac:dyDescent="0.25">
      <c r="C33" t="s">
        <v>18</v>
      </c>
      <c r="D33">
        <v>33</v>
      </c>
      <c r="E33">
        <v>16</v>
      </c>
      <c r="F33">
        <v>17</v>
      </c>
      <c r="G33">
        <f t="shared" si="10"/>
        <v>51.515151515151516</v>
      </c>
      <c r="H33">
        <v>23</v>
      </c>
      <c r="I33">
        <v>10</v>
      </c>
      <c r="J33">
        <f t="shared" si="11"/>
        <v>30.303030303030305</v>
      </c>
      <c r="K33">
        <f t="shared" si="12"/>
        <v>21.212121212121211</v>
      </c>
      <c r="L33">
        <v>15</v>
      </c>
      <c r="M33">
        <v>18</v>
      </c>
      <c r="N33">
        <f t="shared" si="13"/>
        <v>54.54545454545454</v>
      </c>
    </row>
    <row r="34" spans="3:14" x14ac:dyDescent="0.25">
      <c r="C34" t="s">
        <v>17</v>
      </c>
      <c r="D34">
        <v>28</v>
      </c>
      <c r="E34">
        <v>19</v>
      </c>
      <c r="F34">
        <v>9</v>
      </c>
      <c r="G34">
        <f t="shared" si="10"/>
        <v>32.142857142857146</v>
      </c>
      <c r="H34">
        <v>19</v>
      </c>
      <c r="I34">
        <v>9</v>
      </c>
      <c r="J34">
        <f t="shared" si="11"/>
        <v>32.142857142857146</v>
      </c>
      <c r="K34">
        <f t="shared" si="12"/>
        <v>0</v>
      </c>
      <c r="L34">
        <v>16</v>
      </c>
      <c r="M34">
        <v>12</v>
      </c>
      <c r="N34">
        <f t="shared" si="13"/>
        <v>42.857142857142854</v>
      </c>
    </row>
    <row r="35" spans="3:14" x14ac:dyDescent="0.25">
      <c r="C35" t="s">
        <v>16</v>
      </c>
      <c r="D35">
        <v>28</v>
      </c>
      <c r="E35">
        <v>17</v>
      </c>
      <c r="F35">
        <v>11</v>
      </c>
      <c r="G35">
        <f t="shared" si="10"/>
        <v>39.285714285714285</v>
      </c>
      <c r="H35">
        <v>22</v>
      </c>
      <c r="I35">
        <v>6</v>
      </c>
      <c r="J35">
        <f t="shared" si="11"/>
        <v>21.428571428571427</v>
      </c>
      <c r="K35">
        <f t="shared" si="12"/>
        <v>17.857142857142858</v>
      </c>
      <c r="L35">
        <v>16</v>
      </c>
      <c r="M35">
        <v>12</v>
      </c>
      <c r="N35">
        <f t="shared" si="13"/>
        <v>42.857142857142854</v>
      </c>
    </row>
    <row r="36" spans="3:14" x14ac:dyDescent="0.25">
      <c r="C36" t="s">
        <v>15</v>
      </c>
      <c r="D36">
        <v>23</v>
      </c>
      <c r="E36">
        <v>14</v>
      </c>
      <c r="F36">
        <v>9</v>
      </c>
      <c r="G36">
        <f t="shared" si="10"/>
        <v>39.130434782608695</v>
      </c>
      <c r="H36">
        <v>16</v>
      </c>
      <c r="I36">
        <v>7</v>
      </c>
      <c r="J36">
        <f t="shared" si="11"/>
        <v>30.434782608695656</v>
      </c>
      <c r="K36">
        <f t="shared" si="12"/>
        <v>8.6956521739130395</v>
      </c>
      <c r="L36">
        <v>14</v>
      </c>
      <c r="M36">
        <v>9</v>
      </c>
      <c r="N36">
        <f t="shared" si="13"/>
        <v>39.130434782608695</v>
      </c>
    </row>
    <row r="37" spans="3:14" x14ac:dyDescent="0.25">
      <c r="C37" t="s">
        <v>14</v>
      </c>
      <c r="D37">
        <v>23</v>
      </c>
      <c r="E37">
        <v>15</v>
      </c>
      <c r="F37">
        <v>8</v>
      </c>
      <c r="G37">
        <f t="shared" si="10"/>
        <v>34.782608695652172</v>
      </c>
      <c r="H37">
        <v>19</v>
      </c>
      <c r="I37">
        <v>4</v>
      </c>
      <c r="J37">
        <f t="shared" si="11"/>
        <v>17.391304347826086</v>
      </c>
      <c r="K37">
        <f t="shared" si="12"/>
        <v>17.391304347826086</v>
      </c>
      <c r="L37">
        <v>18</v>
      </c>
      <c r="M37">
        <v>5</v>
      </c>
      <c r="N37">
        <f t="shared" si="13"/>
        <v>21.739130434782609</v>
      </c>
    </row>
    <row r="42" spans="3:14" x14ac:dyDescent="0.25">
      <c r="C42" t="s">
        <v>36</v>
      </c>
      <c r="E42" t="s">
        <v>29</v>
      </c>
      <c r="H42" t="s">
        <v>28</v>
      </c>
      <c r="L42" t="s">
        <v>39</v>
      </c>
    </row>
    <row r="43" spans="3:14" x14ac:dyDescent="0.25">
      <c r="D43" t="s">
        <v>27</v>
      </c>
      <c r="E43" t="s">
        <v>26</v>
      </c>
      <c r="F43" t="s">
        <v>24</v>
      </c>
      <c r="G43" t="s">
        <v>35</v>
      </c>
      <c r="H43" t="s">
        <v>26</v>
      </c>
      <c r="I43" t="s">
        <v>24</v>
      </c>
      <c r="J43" t="s">
        <v>35</v>
      </c>
      <c r="K43" t="s">
        <v>22</v>
      </c>
      <c r="L43" t="s">
        <v>26</v>
      </c>
      <c r="M43" t="s">
        <v>24</v>
      </c>
      <c r="N43" t="s">
        <v>23</v>
      </c>
    </row>
    <row r="44" spans="3:14" x14ac:dyDescent="0.25">
      <c r="C44" t="s">
        <v>21</v>
      </c>
      <c r="D44">
        <v>18</v>
      </c>
      <c r="E44">
        <v>8</v>
      </c>
      <c r="F44">
        <v>10</v>
      </c>
      <c r="G44">
        <f>F44/D44*100</f>
        <v>55.555555555555557</v>
      </c>
      <c r="H44">
        <v>13</v>
      </c>
      <c r="I44">
        <v>5</v>
      </c>
      <c r="J44">
        <f>I44/D44*100</f>
        <v>27.777777777777779</v>
      </c>
      <c r="K44">
        <f>G44-J44</f>
        <v>27.777777777777779</v>
      </c>
      <c r="L44">
        <v>9</v>
      </c>
      <c r="M44">
        <v>9</v>
      </c>
      <c r="N44">
        <f>M44/D44*100</f>
        <v>50</v>
      </c>
    </row>
    <row r="45" spans="3:14" x14ac:dyDescent="0.25">
      <c r="C45" t="s">
        <v>20</v>
      </c>
      <c r="D45">
        <v>18</v>
      </c>
      <c r="E45">
        <v>8</v>
      </c>
      <c r="F45">
        <v>10</v>
      </c>
      <c r="G45">
        <f>F45/D45*100</f>
        <v>55.555555555555557</v>
      </c>
      <c r="H45">
        <v>12</v>
      </c>
      <c r="I45">
        <v>6</v>
      </c>
      <c r="J45">
        <f>I45/D45*100</f>
        <v>33.333333333333329</v>
      </c>
      <c r="K45">
        <f t="shared" ref="K45:K51" si="14">G45-J45</f>
        <v>22.222222222222229</v>
      </c>
      <c r="L45">
        <v>7</v>
      </c>
      <c r="M45">
        <v>11</v>
      </c>
      <c r="N45">
        <f t="shared" ref="N45:N51" si="15">M45/D45*100</f>
        <v>61.111111111111114</v>
      </c>
    </row>
    <row r="46" spans="3:14" x14ac:dyDescent="0.25">
      <c r="C46" t="s">
        <v>19</v>
      </c>
      <c r="D46">
        <v>16</v>
      </c>
      <c r="E46">
        <v>2</v>
      </c>
      <c r="F46">
        <v>14</v>
      </c>
      <c r="G46">
        <f t="shared" ref="G46:G51" si="16">F46/D46*100</f>
        <v>87.5</v>
      </c>
      <c r="H46">
        <v>7</v>
      </c>
      <c r="I46">
        <v>9</v>
      </c>
      <c r="J46">
        <f t="shared" ref="J46:J51" si="17">I46/D46*100</f>
        <v>56.25</v>
      </c>
      <c r="K46">
        <f t="shared" si="14"/>
        <v>31.25</v>
      </c>
      <c r="L46">
        <v>5</v>
      </c>
      <c r="M46">
        <v>11</v>
      </c>
      <c r="N46">
        <f t="shared" si="15"/>
        <v>68.75</v>
      </c>
    </row>
    <row r="47" spans="3:14" x14ac:dyDescent="0.25">
      <c r="C47" t="s">
        <v>18</v>
      </c>
      <c r="D47">
        <v>16</v>
      </c>
      <c r="E47">
        <v>7</v>
      </c>
      <c r="F47">
        <v>9</v>
      </c>
      <c r="G47">
        <f t="shared" si="16"/>
        <v>56.25</v>
      </c>
      <c r="H47">
        <v>11</v>
      </c>
      <c r="I47">
        <v>5</v>
      </c>
      <c r="J47">
        <f t="shared" si="17"/>
        <v>31.25</v>
      </c>
      <c r="K47">
        <f t="shared" si="14"/>
        <v>25</v>
      </c>
      <c r="L47">
        <v>6</v>
      </c>
      <c r="M47">
        <v>10</v>
      </c>
      <c r="N47">
        <f t="shared" si="15"/>
        <v>62.5</v>
      </c>
    </row>
    <row r="48" spans="3:14" x14ac:dyDescent="0.25">
      <c r="C48" t="s">
        <v>17</v>
      </c>
      <c r="D48">
        <v>26</v>
      </c>
      <c r="E48">
        <v>16</v>
      </c>
      <c r="F48">
        <v>10</v>
      </c>
      <c r="G48">
        <f t="shared" si="16"/>
        <v>38.461538461538467</v>
      </c>
      <c r="H48">
        <v>21</v>
      </c>
      <c r="I48">
        <v>5</v>
      </c>
      <c r="J48">
        <f t="shared" si="17"/>
        <v>19.230769230769234</v>
      </c>
      <c r="K48">
        <f t="shared" si="14"/>
        <v>19.230769230769234</v>
      </c>
      <c r="L48">
        <v>14</v>
      </c>
      <c r="M48">
        <v>12</v>
      </c>
      <c r="N48">
        <f t="shared" si="15"/>
        <v>46.153846153846153</v>
      </c>
    </row>
    <row r="49" spans="3:14" x14ac:dyDescent="0.25">
      <c r="C49" t="s">
        <v>16</v>
      </c>
      <c r="D49">
        <v>26</v>
      </c>
      <c r="E49">
        <v>15</v>
      </c>
      <c r="F49">
        <v>11</v>
      </c>
      <c r="G49">
        <f t="shared" si="16"/>
        <v>42.307692307692307</v>
      </c>
      <c r="H49">
        <v>21</v>
      </c>
      <c r="I49">
        <v>5</v>
      </c>
      <c r="J49">
        <f t="shared" si="17"/>
        <v>19.230769230769234</v>
      </c>
      <c r="K49">
        <f t="shared" si="14"/>
        <v>23.076923076923073</v>
      </c>
      <c r="L49">
        <v>17</v>
      </c>
      <c r="M49">
        <v>9</v>
      </c>
      <c r="N49">
        <f t="shared" si="15"/>
        <v>34.615384615384613</v>
      </c>
    </row>
    <row r="50" spans="3:14" x14ac:dyDescent="0.25">
      <c r="C50" t="s">
        <v>15</v>
      </c>
      <c r="D50">
        <v>35</v>
      </c>
      <c r="E50">
        <v>25</v>
      </c>
      <c r="F50">
        <v>10</v>
      </c>
      <c r="G50">
        <f t="shared" si="16"/>
        <v>28.571428571428569</v>
      </c>
      <c r="H50">
        <v>26</v>
      </c>
      <c r="I50">
        <v>9</v>
      </c>
      <c r="J50">
        <f t="shared" si="17"/>
        <v>25.714285714285712</v>
      </c>
      <c r="K50">
        <f t="shared" si="14"/>
        <v>2.8571428571428577</v>
      </c>
      <c r="L50">
        <v>19</v>
      </c>
      <c r="M50">
        <v>16</v>
      </c>
      <c r="N50">
        <f t="shared" si="15"/>
        <v>45.714285714285715</v>
      </c>
    </row>
    <row r="51" spans="3:14" x14ac:dyDescent="0.25">
      <c r="C51" t="s">
        <v>14</v>
      </c>
      <c r="D51">
        <v>35</v>
      </c>
      <c r="E51">
        <v>26</v>
      </c>
      <c r="F51">
        <v>9</v>
      </c>
      <c r="G51">
        <f t="shared" si="16"/>
        <v>25.714285714285712</v>
      </c>
      <c r="H51">
        <v>28</v>
      </c>
      <c r="I51">
        <v>7</v>
      </c>
      <c r="J51">
        <f t="shared" si="17"/>
        <v>20</v>
      </c>
      <c r="K51">
        <f t="shared" si="14"/>
        <v>5.7142857142857117</v>
      </c>
      <c r="L51">
        <v>27</v>
      </c>
      <c r="M51">
        <v>8</v>
      </c>
      <c r="N51">
        <f t="shared" si="15"/>
        <v>22.857142857142858</v>
      </c>
    </row>
    <row r="56" spans="3:14" x14ac:dyDescent="0.25">
      <c r="C56" t="s">
        <v>37</v>
      </c>
      <c r="E56" t="s">
        <v>29</v>
      </c>
      <c r="H56" t="s">
        <v>28</v>
      </c>
      <c r="L56" t="s">
        <v>39</v>
      </c>
    </row>
    <row r="57" spans="3:14" x14ac:dyDescent="0.25">
      <c r="D57" t="s">
        <v>27</v>
      </c>
      <c r="E57" t="s">
        <v>26</v>
      </c>
      <c r="F57" t="s">
        <v>24</v>
      </c>
      <c r="G57" t="s">
        <v>23</v>
      </c>
      <c r="H57" t="s">
        <v>26</v>
      </c>
      <c r="I57" t="s">
        <v>24</v>
      </c>
      <c r="J57" t="s">
        <v>23</v>
      </c>
      <c r="K57" t="s">
        <v>22</v>
      </c>
      <c r="L57" t="s">
        <v>25</v>
      </c>
      <c r="M57" t="s">
        <v>24</v>
      </c>
      <c r="N57" t="s">
        <v>23</v>
      </c>
    </row>
    <row r="58" spans="3:14" x14ac:dyDescent="0.25">
      <c r="C58" t="s">
        <v>21</v>
      </c>
      <c r="D58">
        <v>40</v>
      </c>
      <c r="E58">
        <v>20</v>
      </c>
      <c r="F58">
        <v>20</v>
      </c>
      <c r="G58">
        <f>F58/D58*100</f>
        <v>50</v>
      </c>
      <c r="H58">
        <v>32</v>
      </c>
      <c r="I58">
        <v>8</v>
      </c>
      <c r="J58">
        <f>I58/D58*100</f>
        <v>20</v>
      </c>
      <c r="K58">
        <f>G58-J58</f>
        <v>30</v>
      </c>
      <c r="L58">
        <v>20</v>
      </c>
      <c r="M58">
        <v>20</v>
      </c>
      <c r="N58">
        <f>M58/D58*100</f>
        <v>50</v>
      </c>
    </row>
    <row r="59" spans="3:14" x14ac:dyDescent="0.25">
      <c r="C59" t="s">
        <v>20</v>
      </c>
      <c r="D59">
        <v>40</v>
      </c>
      <c r="E59">
        <v>23</v>
      </c>
      <c r="F59">
        <v>17</v>
      </c>
      <c r="G59">
        <f>F59/D59*100</f>
        <v>42.5</v>
      </c>
      <c r="H59">
        <v>28</v>
      </c>
      <c r="I59">
        <v>12</v>
      </c>
      <c r="J59">
        <f>I59/D59*100</f>
        <v>30</v>
      </c>
      <c r="K59">
        <f t="shared" ref="K59:K65" si="18">G59-J59</f>
        <v>12.5</v>
      </c>
      <c r="L59">
        <v>16</v>
      </c>
      <c r="M59">
        <v>24</v>
      </c>
      <c r="N59">
        <f t="shared" ref="N59:N65" si="19">M59/D59*100</f>
        <v>60</v>
      </c>
    </row>
    <row r="60" spans="3:14" x14ac:dyDescent="0.25">
      <c r="C60" t="s">
        <v>19</v>
      </c>
      <c r="D60">
        <v>35</v>
      </c>
      <c r="E60">
        <v>23</v>
      </c>
      <c r="F60">
        <v>12</v>
      </c>
      <c r="G60">
        <f t="shared" ref="G60:G65" si="20">F60/D60*100</f>
        <v>34.285714285714285</v>
      </c>
      <c r="H60">
        <v>25</v>
      </c>
      <c r="I60">
        <v>10</v>
      </c>
      <c r="J60">
        <f t="shared" ref="J60:J65" si="21">I60/D60*100</f>
        <v>28.571428571428569</v>
      </c>
      <c r="K60">
        <f t="shared" si="18"/>
        <v>5.7142857142857153</v>
      </c>
      <c r="L60">
        <v>12</v>
      </c>
      <c r="M60">
        <v>23</v>
      </c>
      <c r="N60">
        <f t="shared" si="19"/>
        <v>65.714285714285708</v>
      </c>
    </row>
    <row r="61" spans="3:14" x14ac:dyDescent="0.25">
      <c r="C61" t="s">
        <v>18</v>
      </c>
      <c r="D61">
        <v>35</v>
      </c>
      <c r="E61">
        <v>22</v>
      </c>
      <c r="F61">
        <v>13</v>
      </c>
      <c r="G61">
        <f t="shared" si="20"/>
        <v>37.142857142857146</v>
      </c>
      <c r="H61">
        <v>29</v>
      </c>
      <c r="I61">
        <v>6</v>
      </c>
      <c r="J61">
        <f t="shared" si="21"/>
        <v>17.142857142857142</v>
      </c>
      <c r="K61">
        <f t="shared" si="18"/>
        <v>20.000000000000004</v>
      </c>
      <c r="L61">
        <v>15</v>
      </c>
      <c r="M61">
        <v>20</v>
      </c>
      <c r="N61">
        <f t="shared" si="19"/>
        <v>57.142857142857139</v>
      </c>
    </row>
    <row r="62" spans="3:14" x14ac:dyDescent="0.25">
      <c r="C62" t="s">
        <v>17</v>
      </c>
      <c r="D62">
        <v>15</v>
      </c>
      <c r="E62">
        <v>6</v>
      </c>
      <c r="F62">
        <v>9</v>
      </c>
      <c r="G62">
        <f t="shared" si="20"/>
        <v>60</v>
      </c>
      <c r="H62">
        <v>10</v>
      </c>
      <c r="I62">
        <v>5</v>
      </c>
      <c r="J62">
        <f t="shared" si="21"/>
        <v>33.333333333333329</v>
      </c>
      <c r="K62">
        <f t="shared" si="18"/>
        <v>26.666666666666671</v>
      </c>
      <c r="L62">
        <v>9</v>
      </c>
      <c r="M62">
        <v>6</v>
      </c>
      <c r="N62">
        <f t="shared" si="19"/>
        <v>40</v>
      </c>
    </row>
    <row r="63" spans="3:14" x14ac:dyDescent="0.25">
      <c r="C63" t="s">
        <v>16</v>
      </c>
      <c r="D63">
        <v>15</v>
      </c>
      <c r="E63">
        <v>8</v>
      </c>
      <c r="F63">
        <v>7</v>
      </c>
      <c r="G63">
        <f t="shared" si="20"/>
        <v>46.666666666666664</v>
      </c>
      <c r="H63">
        <v>9</v>
      </c>
      <c r="I63">
        <v>6</v>
      </c>
      <c r="J63">
        <f t="shared" si="21"/>
        <v>40</v>
      </c>
      <c r="K63">
        <f t="shared" si="18"/>
        <v>6.6666666666666643</v>
      </c>
      <c r="L63">
        <v>10</v>
      </c>
      <c r="M63">
        <v>5</v>
      </c>
      <c r="N63">
        <f t="shared" si="19"/>
        <v>33.333333333333329</v>
      </c>
    </row>
    <row r="64" spans="3:14" x14ac:dyDescent="0.25">
      <c r="C64" t="s">
        <v>15</v>
      </c>
      <c r="D64">
        <v>13</v>
      </c>
      <c r="E64">
        <v>6</v>
      </c>
      <c r="F64">
        <v>7</v>
      </c>
      <c r="G64">
        <f t="shared" si="20"/>
        <v>53.846153846153847</v>
      </c>
      <c r="H64">
        <v>7</v>
      </c>
      <c r="I64">
        <v>6</v>
      </c>
      <c r="J64">
        <f t="shared" si="21"/>
        <v>46.153846153846153</v>
      </c>
      <c r="K64">
        <f t="shared" si="18"/>
        <v>7.6923076923076934</v>
      </c>
      <c r="L64">
        <v>8</v>
      </c>
      <c r="M64">
        <v>5</v>
      </c>
      <c r="N64">
        <f t="shared" si="19"/>
        <v>38.461538461538467</v>
      </c>
    </row>
    <row r="65" spans="3:14" x14ac:dyDescent="0.25">
      <c r="C65" t="s">
        <v>14</v>
      </c>
      <c r="D65">
        <v>13</v>
      </c>
      <c r="E65">
        <v>6</v>
      </c>
      <c r="F65">
        <v>7</v>
      </c>
      <c r="G65">
        <f t="shared" si="20"/>
        <v>53.846153846153847</v>
      </c>
      <c r="H65">
        <v>11</v>
      </c>
      <c r="I65">
        <v>2</v>
      </c>
      <c r="J65">
        <f t="shared" si="21"/>
        <v>15.384615384615385</v>
      </c>
      <c r="K65">
        <f t="shared" si="18"/>
        <v>38.46153846153846</v>
      </c>
      <c r="L65">
        <v>9</v>
      </c>
      <c r="M65">
        <v>4</v>
      </c>
      <c r="N65">
        <f t="shared" si="19"/>
        <v>30.76923076923077</v>
      </c>
    </row>
    <row r="78" spans="3:14" x14ac:dyDescent="0.25">
      <c r="C78" s="6" t="s">
        <v>41</v>
      </c>
      <c r="D78" t="s">
        <v>29</v>
      </c>
      <c r="E78" t="s">
        <v>28</v>
      </c>
      <c r="F78" t="s">
        <v>39</v>
      </c>
      <c r="I78" s="6" t="s">
        <v>41</v>
      </c>
      <c r="J78" t="s">
        <v>38</v>
      </c>
      <c r="K78" t="s">
        <v>33</v>
      </c>
      <c r="L78" t="s">
        <v>34</v>
      </c>
      <c r="M78" t="s">
        <v>42</v>
      </c>
    </row>
    <row r="79" spans="3:14" x14ac:dyDescent="0.25">
      <c r="C79" t="s">
        <v>21</v>
      </c>
      <c r="D79">
        <v>3.52</v>
      </c>
      <c r="E79">
        <v>3.59</v>
      </c>
      <c r="F79">
        <v>2.4</v>
      </c>
      <c r="I79" t="s">
        <v>46</v>
      </c>
      <c r="J79">
        <v>4.3</v>
      </c>
      <c r="K79">
        <f>AVERAGE(D83,D85)</f>
        <v>3.0550000000000002</v>
      </c>
      <c r="L79">
        <f>AVERAGE(E83,E85)</f>
        <v>2.9299999999999997</v>
      </c>
      <c r="M79">
        <f>AVERAGE(F83,F85)</f>
        <v>2.65</v>
      </c>
    </row>
    <row r="80" spans="3:14" x14ac:dyDescent="0.25">
      <c r="C80" t="s">
        <v>20</v>
      </c>
      <c r="D80">
        <v>3.01</v>
      </c>
      <c r="E80">
        <v>2.98</v>
      </c>
      <c r="F80">
        <v>2.21</v>
      </c>
      <c r="I80" t="s">
        <v>47</v>
      </c>
      <c r="J80">
        <v>4.0199999999999996</v>
      </c>
      <c r="K80">
        <f>AVERAGE(D84,D86)</f>
        <v>3.04</v>
      </c>
      <c r="L80">
        <f>AVERAGE(E84,E86)</f>
        <v>2.88</v>
      </c>
      <c r="M80">
        <f>AVERAGE(F84,F86)</f>
        <v>2.04</v>
      </c>
    </row>
    <row r="81" spans="3:13" x14ac:dyDescent="0.25">
      <c r="C81" t="s">
        <v>19</v>
      </c>
      <c r="D81">
        <v>3.15</v>
      </c>
      <c r="E81">
        <v>3.03</v>
      </c>
      <c r="F81">
        <v>3.78</v>
      </c>
      <c r="I81" t="s">
        <v>48</v>
      </c>
      <c r="J81">
        <v>4.16</v>
      </c>
      <c r="K81">
        <f>AVERAGE(D79,D81)</f>
        <v>3.335</v>
      </c>
      <c r="L81">
        <f>AVERAGE(E81,E79)</f>
        <v>3.3099999999999996</v>
      </c>
      <c r="M81">
        <f>AVERAGE(F81,F79)</f>
        <v>3.09</v>
      </c>
    </row>
    <row r="82" spans="3:13" x14ac:dyDescent="0.25">
      <c r="C82" t="s">
        <v>18</v>
      </c>
      <c r="D82">
        <v>2.87</v>
      </c>
      <c r="E82">
        <v>2.73</v>
      </c>
      <c r="F82">
        <v>3.19</v>
      </c>
      <c r="I82" t="s">
        <v>49</v>
      </c>
      <c r="J82">
        <v>4.1100000000000003</v>
      </c>
      <c r="K82">
        <f>AVERAGE(D82,D80)</f>
        <v>2.94</v>
      </c>
      <c r="L82">
        <f>AVERAGE(E82,E80)</f>
        <v>2.855</v>
      </c>
      <c r="M82">
        <f>AVERAGE(F82,F80)</f>
        <v>2.7</v>
      </c>
    </row>
    <row r="83" spans="3:13" x14ac:dyDescent="0.25">
      <c r="C83" t="s">
        <v>17</v>
      </c>
      <c r="D83">
        <v>2.91</v>
      </c>
      <c r="E83">
        <v>2.76</v>
      </c>
      <c r="F83">
        <v>3.59</v>
      </c>
      <c r="I83" t="s">
        <v>40</v>
      </c>
      <c r="J83">
        <f>AVERAGE(J79:J82)</f>
        <v>4.1475</v>
      </c>
      <c r="K83">
        <f>AVERAGE(K79:K82)</f>
        <v>3.0924999999999998</v>
      </c>
      <c r="L83">
        <f>AVERAGE(L79:L82)</f>
        <v>2.9937499999999999</v>
      </c>
      <c r="M83">
        <f>AVERAGE(M79:M82)</f>
        <v>2.62</v>
      </c>
    </row>
    <row r="84" spans="3:13" x14ac:dyDescent="0.25">
      <c r="C84" t="s">
        <v>16</v>
      </c>
      <c r="D84">
        <v>3.04</v>
      </c>
      <c r="E84">
        <v>2.85</v>
      </c>
      <c r="F84">
        <v>2.21</v>
      </c>
    </row>
    <row r="85" spans="3:13" x14ac:dyDescent="0.25">
      <c r="C85" t="s">
        <v>15</v>
      </c>
      <c r="D85">
        <v>3.2</v>
      </c>
      <c r="E85">
        <v>3.1</v>
      </c>
      <c r="F85">
        <v>1.71</v>
      </c>
    </row>
    <row r="86" spans="3:13" x14ac:dyDescent="0.25">
      <c r="C86" t="s">
        <v>14</v>
      </c>
      <c r="D86">
        <v>3.04</v>
      </c>
      <c r="E86">
        <v>2.91</v>
      </c>
      <c r="F86">
        <v>1.87</v>
      </c>
    </row>
    <row r="87" spans="3:13" x14ac:dyDescent="0.25">
      <c r="C87" t="s">
        <v>40</v>
      </c>
      <c r="D87">
        <f>AVERAGE(D79:D86)</f>
        <v>3.0924999999999998</v>
      </c>
      <c r="E87">
        <f>AVERAGE(E79:E86)</f>
        <v>2.9937500000000004</v>
      </c>
      <c r="F87">
        <f>AVERAGE(F79:F86)</f>
        <v>2.62</v>
      </c>
    </row>
    <row r="90" spans="3:13" x14ac:dyDescent="0.25">
      <c r="C90" s="6" t="s">
        <v>45</v>
      </c>
      <c r="D90" t="s">
        <v>38</v>
      </c>
      <c r="E90" t="s">
        <v>33</v>
      </c>
      <c r="F90" t="s">
        <v>34</v>
      </c>
      <c r="G90" t="s">
        <v>42</v>
      </c>
    </row>
    <row r="91" spans="3:13" x14ac:dyDescent="0.25">
      <c r="C91" t="s">
        <v>46</v>
      </c>
      <c r="D91">
        <v>3.98</v>
      </c>
      <c r="E91">
        <v>3.54</v>
      </c>
      <c r="F91">
        <v>3.58</v>
      </c>
      <c r="G91">
        <v>3.1</v>
      </c>
    </row>
    <row r="92" spans="3:13" x14ac:dyDescent="0.25">
      <c r="C92" t="s">
        <v>47</v>
      </c>
      <c r="D92">
        <v>3.64</v>
      </c>
      <c r="E92">
        <v>3.39</v>
      </c>
      <c r="F92">
        <v>3.14</v>
      </c>
      <c r="G92">
        <v>2.88</v>
      </c>
    </row>
    <row r="93" spans="3:13" x14ac:dyDescent="0.25">
      <c r="C93" t="s">
        <v>48</v>
      </c>
      <c r="D93">
        <v>4.01</v>
      </c>
      <c r="E93">
        <v>3.7</v>
      </c>
      <c r="F93">
        <v>3.28</v>
      </c>
      <c r="G93">
        <v>3.05</v>
      </c>
    </row>
    <row r="94" spans="3:13" x14ac:dyDescent="0.25">
      <c r="C94" t="s">
        <v>49</v>
      </c>
      <c r="D94">
        <v>4.3</v>
      </c>
      <c r="E94">
        <v>3.57</v>
      </c>
      <c r="F94">
        <v>3.54</v>
      </c>
      <c r="G94">
        <v>3.16</v>
      </c>
    </row>
    <row r="95" spans="3:13" x14ac:dyDescent="0.25">
      <c r="C95" t="s">
        <v>40</v>
      </c>
      <c r="D95">
        <f>AVERAGE(D91:D94)</f>
        <v>3.9824999999999999</v>
      </c>
      <c r="E95">
        <f>AVERAGE(E91:E94)</f>
        <v>3.55</v>
      </c>
      <c r="F95">
        <f>AVERAGE(F91:F94)</f>
        <v>3.3849999999999998</v>
      </c>
      <c r="G95">
        <f>AVERAGE(G91:G94)</f>
        <v>3.0475000000000003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2019-04-06T12:12:44Z</dcterms:modified>
</cp:coreProperties>
</file>