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8_{DA0A9881-51C8-4116-B560-0F1E51BFD8E0}" xr6:coauthVersionLast="41" xr6:coauthVersionMax="41" xr10:uidLastSave="{00000000-0000-0000-0000-000000000000}"/>
  <bookViews>
    <workbookView xWindow="3915" yWindow="1950" windowWidth="23415" windowHeight="13605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7" i="1" l="1"/>
  <c r="J37" i="1"/>
  <c r="G37" i="1"/>
  <c r="K36" i="1"/>
  <c r="J36" i="1"/>
  <c r="G36" i="1"/>
  <c r="K35" i="1"/>
  <c r="J35" i="1"/>
  <c r="G35" i="1"/>
  <c r="K34" i="1"/>
  <c r="J34" i="1"/>
  <c r="G34" i="1"/>
  <c r="K33" i="1"/>
  <c r="J33" i="1"/>
  <c r="G33" i="1"/>
  <c r="K32" i="1"/>
  <c r="J32" i="1"/>
  <c r="G32" i="1"/>
  <c r="K31" i="1"/>
  <c r="J31" i="1"/>
  <c r="G31" i="1"/>
  <c r="K30" i="1"/>
  <c r="J30" i="1"/>
  <c r="G30" i="1"/>
  <c r="K23" i="1"/>
  <c r="J23" i="1"/>
  <c r="G23" i="1"/>
  <c r="K22" i="1"/>
  <c r="J22" i="1"/>
  <c r="G22" i="1"/>
  <c r="K21" i="1"/>
  <c r="J21" i="1"/>
  <c r="G21" i="1"/>
  <c r="K20" i="1"/>
  <c r="J20" i="1"/>
  <c r="G20" i="1"/>
  <c r="K19" i="1"/>
  <c r="J19" i="1"/>
  <c r="G19" i="1"/>
  <c r="K18" i="1"/>
  <c r="J18" i="1"/>
  <c r="G18" i="1"/>
  <c r="K17" i="1"/>
  <c r="J17" i="1"/>
  <c r="G17" i="1"/>
  <c r="K16" i="1"/>
  <c r="J16" i="1"/>
  <c r="G16" i="1"/>
  <c r="P8" i="1"/>
  <c r="O8" i="1"/>
  <c r="N8" i="1"/>
  <c r="M8" i="1"/>
  <c r="L8" i="1"/>
  <c r="K8" i="1"/>
  <c r="J8" i="1"/>
  <c r="I8" i="1"/>
  <c r="H8" i="1"/>
  <c r="G8" i="1"/>
  <c r="F8" i="1"/>
  <c r="E8" i="1"/>
  <c r="D8" i="1"/>
  <c r="P7" i="1"/>
  <c r="O7" i="1"/>
  <c r="N7" i="1"/>
  <c r="P6" i="1"/>
  <c r="O6" i="1"/>
  <c r="N6" i="1"/>
  <c r="P5" i="1"/>
  <c r="O5" i="1"/>
  <c r="N5" i="1"/>
  <c r="P4" i="1"/>
  <c r="O4" i="1"/>
  <c r="N4" i="1"/>
</calcChain>
</file>

<file path=xl/sharedStrings.xml><?xml version="1.0" encoding="utf-8"?>
<sst xmlns="http://schemas.openxmlformats.org/spreadsheetml/2006/main" count="73" uniqueCount="36">
  <si>
    <t>ang</t>
  </si>
  <si>
    <t>hap</t>
  </si>
  <si>
    <t>neu</t>
  </si>
  <si>
    <t>sad</t>
  </si>
  <si>
    <t>train</t>
  </si>
  <si>
    <t>test</t>
  </si>
  <si>
    <t>S01</t>
  </si>
  <si>
    <t>S02</t>
  </si>
  <si>
    <t>S03</t>
  </si>
  <si>
    <t>S04</t>
  </si>
  <si>
    <t>S05</t>
  </si>
  <si>
    <t>Total</t>
  </si>
  <si>
    <t>Train</t>
  </si>
  <si>
    <t>Test</t>
  </si>
  <si>
    <t>sad2hap</t>
  </si>
  <si>
    <t>sad2ang</t>
  </si>
  <si>
    <t>neu2hap</t>
  </si>
  <si>
    <t>neu2ang</t>
  </si>
  <si>
    <t>hap2sad</t>
  </si>
  <si>
    <t>hap2neu</t>
  </si>
  <si>
    <t>ang2sad</t>
  </si>
  <si>
    <t>ang2neu</t>
  </si>
  <si>
    <t>diff</t>
  </si>
  <si>
    <t>%</t>
  </si>
  <si>
    <t>target</t>
  </si>
  <si>
    <t>source</t>
  </si>
  <si>
    <t xml:space="preserve">source </t>
  </si>
  <si>
    <t>total</t>
  </si>
  <si>
    <t>f0</t>
  </si>
  <si>
    <t>c</t>
  </si>
  <si>
    <t>S02F</t>
  </si>
  <si>
    <t>S01F</t>
  </si>
  <si>
    <t>error_c</t>
  </si>
  <si>
    <t>error_f0</t>
  </si>
  <si>
    <t>our model</t>
  </si>
  <si>
    <t>F0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</si>
</sst>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 vertical="top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Sheet1!$R$15</c:f>
              <c:strCache>
                <c:ptCount val="1"/>
                <c:pt idx="0">
                  <c:v>our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Sheet1!$T$16:$T$23</c:f>
                <c:numCache>
                  <c:formatCode>General</c:formatCode>
                  <c:ptCount val="8"/>
                  <c:pt idx="0">
                    <c:v>6</c:v>
                  </c:pt>
                  <c:pt idx="1">
                    <c:v>6</c:v>
                  </c:pt>
                  <c:pt idx="2">
                    <c:v>5</c:v>
                  </c:pt>
                  <c:pt idx="3">
                    <c:v>5</c:v>
                  </c:pt>
                  <c:pt idx="4">
                    <c:v>3</c:v>
                  </c:pt>
                  <c:pt idx="5">
                    <c:v>2</c:v>
                  </c:pt>
                  <c:pt idx="6">
                    <c:v>5</c:v>
                  </c:pt>
                  <c:pt idx="7">
                    <c:v>3</c:v>
                  </c:pt>
                </c:numCache>
              </c:numRef>
            </c:plus>
            <c:minus>
              <c:numRef>
                <c:f>Sheet1!$T$16:$T$23</c:f>
                <c:numCache>
                  <c:formatCode>General</c:formatCode>
                  <c:ptCount val="8"/>
                  <c:pt idx="0">
                    <c:v>6</c:v>
                  </c:pt>
                  <c:pt idx="1">
                    <c:v>6</c:v>
                  </c:pt>
                  <c:pt idx="2">
                    <c:v>5</c:v>
                  </c:pt>
                  <c:pt idx="3">
                    <c:v>5</c:v>
                  </c:pt>
                  <c:pt idx="4">
                    <c:v>3</c:v>
                  </c:pt>
                  <c:pt idx="5">
                    <c:v>2</c:v>
                  </c:pt>
                  <c:pt idx="6">
                    <c:v>5</c:v>
                  </c:pt>
                  <c:pt idx="7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Sheet1!$Q$16:$Q$23</c:f>
              <c:strCache>
                <c:ptCount val="8"/>
                <c:pt idx="0">
                  <c:v>ang2neu</c:v>
                </c:pt>
                <c:pt idx="1">
                  <c:v>ang2sad</c:v>
                </c:pt>
                <c:pt idx="2">
                  <c:v>hap2neu</c:v>
                </c:pt>
                <c:pt idx="3">
                  <c:v>hap2sad</c:v>
                </c:pt>
                <c:pt idx="4">
                  <c:v>neu2ang</c:v>
                </c:pt>
                <c:pt idx="5">
                  <c:v>neu2hap</c:v>
                </c:pt>
                <c:pt idx="6">
                  <c:v>sad2ang</c:v>
                </c:pt>
                <c:pt idx="7">
                  <c:v>sad2hap</c:v>
                </c:pt>
              </c:strCache>
            </c:strRef>
          </c:cat>
          <c:val>
            <c:numRef>
              <c:f>Sheet1!$R$16:$R$23</c:f>
              <c:numCache>
                <c:formatCode>General</c:formatCode>
                <c:ptCount val="8"/>
                <c:pt idx="0">
                  <c:v>63.15</c:v>
                </c:pt>
                <c:pt idx="1">
                  <c:v>68.42</c:v>
                </c:pt>
                <c:pt idx="2">
                  <c:v>53.12</c:v>
                </c:pt>
                <c:pt idx="3">
                  <c:v>56.25</c:v>
                </c:pt>
                <c:pt idx="4">
                  <c:v>34.880000000000003</c:v>
                </c:pt>
                <c:pt idx="5">
                  <c:v>23.25</c:v>
                </c:pt>
                <c:pt idx="6">
                  <c:v>57.14</c:v>
                </c:pt>
                <c:pt idx="7">
                  <c:v>35.71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783-9A8C-2C9AC4876FB3}"/>
            </c:ext>
          </c:extLst>
        </c:ser>
        <c:ser>
          <c:idx val="1"/>
          <c:order val="1"/>
          <c:tx>
            <c:strRef>
              <c:f>Sheet1!$S$15</c:f>
              <c:strCache>
                <c:ptCount val="1"/>
                <c:pt idx="0">
                  <c:v>F0 conversion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Sheet1!$U$16:$U$23</c:f>
                <c:numCache>
                  <c:formatCode>General</c:formatCode>
                  <c:ptCount val="8"/>
                  <c:pt idx="0">
                    <c:v>2</c:v>
                  </c:pt>
                  <c:pt idx="1">
                    <c:v>7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1</c:v>
                  </c:pt>
                  <c:pt idx="6">
                    <c:v>5</c:v>
                  </c:pt>
                  <c:pt idx="7">
                    <c:v>4</c:v>
                  </c:pt>
                </c:numCache>
              </c:numRef>
            </c:plus>
            <c:minus>
              <c:numRef>
                <c:f>Sheet1!$U$16:$U$23</c:f>
                <c:numCache>
                  <c:formatCode>General</c:formatCode>
                  <c:ptCount val="8"/>
                  <c:pt idx="0">
                    <c:v>2</c:v>
                  </c:pt>
                  <c:pt idx="1">
                    <c:v>7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1</c:v>
                  </c:pt>
                  <c:pt idx="6">
                    <c:v>5</c:v>
                  </c:pt>
                  <c:pt idx="7">
                    <c:v>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Sheet1!$Q$16:$Q$23</c:f>
              <c:strCache>
                <c:ptCount val="8"/>
                <c:pt idx="0">
                  <c:v>ang2neu</c:v>
                </c:pt>
                <c:pt idx="1">
                  <c:v>ang2sad</c:v>
                </c:pt>
                <c:pt idx="2">
                  <c:v>hap2neu</c:v>
                </c:pt>
                <c:pt idx="3">
                  <c:v>hap2sad</c:v>
                </c:pt>
                <c:pt idx="4">
                  <c:v>neu2ang</c:v>
                </c:pt>
                <c:pt idx="5">
                  <c:v>neu2hap</c:v>
                </c:pt>
                <c:pt idx="6">
                  <c:v>sad2ang</c:v>
                </c:pt>
                <c:pt idx="7">
                  <c:v>sad2hap</c:v>
                </c:pt>
              </c:strCache>
            </c:strRef>
          </c:cat>
          <c:val>
            <c:numRef>
              <c:f>Sheet1!$S$16:$S$23</c:f>
              <c:numCache>
                <c:formatCode>General</c:formatCode>
                <c:ptCount val="8"/>
                <c:pt idx="0">
                  <c:v>21.05</c:v>
                </c:pt>
                <c:pt idx="1">
                  <c:v>73.680000000000007</c:v>
                </c:pt>
                <c:pt idx="2">
                  <c:v>21.87</c:v>
                </c:pt>
                <c:pt idx="3">
                  <c:v>46.87</c:v>
                </c:pt>
                <c:pt idx="4">
                  <c:v>9.3000000000000007</c:v>
                </c:pt>
                <c:pt idx="5">
                  <c:v>13.95</c:v>
                </c:pt>
                <c:pt idx="6">
                  <c:v>50</c:v>
                </c:pt>
                <c:pt idx="7">
                  <c:v>42.85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783-9A8C-2C9AC4876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817792"/>
        <c:axId val="526818776"/>
      </c:barChart>
      <c:catAx>
        <c:axId val="52681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18776"/>
        <c:crosses val="autoZero"/>
        <c:auto val="1"/>
        <c:lblAlgn val="ctr"/>
        <c:lblOffset val="100"/>
        <c:noMultiLvlLbl val="0"/>
      </c:catAx>
      <c:valAx>
        <c:axId val="5268187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Change</a:t>
                </a:r>
                <a:r>
                  <a:rPr lang="en-US" baseline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(%)</a:t>
                </a:r>
                <a:endParaRPr lang="en-US">
                  <a:ln>
                    <a:noFill/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17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423862</xdr:colOff>
      <xdr:row>25</xdr:row>
      <xdr:rowOff>123825</xdr:rowOff>
    </xdr:from>
    <xdr:to>
      <xdr:col>21</xdr:col>
      <xdr:colOff>119062</xdr:colOff>
      <xdr:row>40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5F465-B226-430D-B6C1-75C7E4E7E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U37"/>
  <sheetViews>
    <sheetView tabSelected="1" topLeftCell="A11" zoomScaleNormal="100" workbookViewId="0">
      <selection activeCell="R15" sqref="R15"/>
    </sheetView>
  </sheetViews>
  <sheetFormatPr defaultRowHeight="15" x14ac:dyDescent="0.25"/>
  <cols>
    <col min="19" max="19" width="9.140625" customWidth="1"/>
  </cols>
  <sheetData>
    <row r="2" spans="3:21" x14ac:dyDescent="0.25">
      <c r="D2" s="2" t="s">
        <v>6</v>
      </c>
      <c r="E2" s="2"/>
      <c r="F2" s="2" t="s">
        <v>7</v>
      </c>
      <c r="G2" s="2"/>
      <c r="H2" s="2" t="s">
        <v>8</v>
      </c>
      <c r="I2" s="2"/>
      <c r="J2" s="2" t="s">
        <v>9</v>
      </c>
      <c r="K2" s="2"/>
      <c r="L2" s="2" t="s">
        <v>10</v>
      </c>
      <c r="M2" s="1"/>
      <c r="N2" t="s">
        <v>11</v>
      </c>
    </row>
    <row r="3" spans="3:21" x14ac:dyDescent="0.25"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  <c r="J3" t="s">
        <v>4</v>
      </c>
      <c r="K3" t="s">
        <v>5</v>
      </c>
      <c r="L3" t="s">
        <v>4</v>
      </c>
      <c r="M3" t="s">
        <v>5</v>
      </c>
      <c r="N3" t="s">
        <v>12</v>
      </c>
      <c r="O3" t="s">
        <v>13</v>
      </c>
    </row>
    <row r="4" spans="3:21" x14ac:dyDescent="0.25">
      <c r="C4" t="s">
        <v>0</v>
      </c>
      <c r="D4">
        <v>128</v>
      </c>
      <c r="E4">
        <v>19</v>
      </c>
      <c r="F4">
        <v>180</v>
      </c>
      <c r="G4">
        <v>45</v>
      </c>
      <c r="H4">
        <v>74</v>
      </c>
      <c r="I4">
        <v>18</v>
      </c>
      <c r="J4">
        <v>165</v>
      </c>
      <c r="K4">
        <v>40</v>
      </c>
      <c r="L4">
        <v>63</v>
      </c>
      <c r="M4">
        <v>15</v>
      </c>
      <c r="N4" s="3">
        <f t="shared" ref="N4:O8" si="0">D4+F4+H4+J4+L4</f>
        <v>610</v>
      </c>
      <c r="O4" s="3">
        <f t="shared" si="0"/>
        <v>137</v>
      </c>
      <c r="P4" s="5">
        <f>N4+O4</f>
        <v>747</v>
      </c>
    </row>
    <row r="5" spans="3:21" x14ac:dyDescent="0.25">
      <c r="C5" t="s">
        <v>1</v>
      </c>
      <c r="D5">
        <v>100</v>
      </c>
      <c r="E5">
        <v>32</v>
      </c>
      <c r="F5">
        <v>133</v>
      </c>
      <c r="G5">
        <v>33</v>
      </c>
      <c r="H5">
        <v>64</v>
      </c>
      <c r="I5">
        <v>16</v>
      </c>
      <c r="J5">
        <v>61</v>
      </c>
      <c r="K5">
        <v>15</v>
      </c>
      <c r="L5">
        <v>177</v>
      </c>
      <c r="M5">
        <v>44</v>
      </c>
      <c r="N5" s="3">
        <f t="shared" si="0"/>
        <v>535</v>
      </c>
      <c r="O5" s="3">
        <f t="shared" si="0"/>
        <v>140</v>
      </c>
      <c r="P5" s="5">
        <f>N5+O5</f>
        <v>675</v>
      </c>
    </row>
    <row r="6" spans="3:21" x14ac:dyDescent="0.25">
      <c r="C6" t="s">
        <v>2</v>
      </c>
      <c r="D6">
        <v>128</v>
      </c>
      <c r="E6">
        <v>43</v>
      </c>
      <c r="F6">
        <v>115</v>
      </c>
      <c r="G6">
        <v>28</v>
      </c>
      <c r="H6">
        <v>104</v>
      </c>
      <c r="I6">
        <v>26</v>
      </c>
      <c r="J6">
        <v>150</v>
      </c>
      <c r="K6">
        <v>35</v>
      </c>
      <c r="L6">
        <v>127</v>
      </c>
      <c r="M6">
        <v>32</v>
      </c>
      <c r="N6" s="3">
        <f t="shared" si="0"/>
        <v>624</v>
      </c>
      <c r="O6" s="3">
        <f t="shared" si="0"/>
        <v>164</v>
      </c>
      <c r="P6" s="5">
        <f>N6+O6</f>
        <v>788</v>
      </c>
    </row>
    <row r="7" spans="3:21" x14ac:dyDescent="0.25">
      <c r="C7" t="s">
        <v>3</v>
      </c>
      <c r="D7">
        <v>64</v>
      </c>
      <c r="E7">
        <v>14</v>
      </c>
      <c r="F7">
        <v>90</v>
      </c>
      <c r="G7">
        <v>23</v>
      </c>
      <c r="H7">
        <v>137</v>
      </c>
      <c r="I7">
        <v>35</v>
      </c>
      <c r="J7">
        <v>36</v>
      </c>
      <c r="K7">
        <v>13</v>
      </c>
      <c r="L7">
        <v>106</v>
      </c>
      <c r="M7">
        <v>26</v>
      </c>
      <c r="N7" s="3">
        <f t="shared" si="0"/>
        <v>433</v>
      </c>
      <c r="O7" s="3">
        <f t="shared" si="0"/>
        <v>111</v>
      </c>
      <c r="P7" s="5">
        <f>N7+O7</f>
        <v>544</v>
      </c>
    </row>
    <row r="8" spans="3:21" x14ac:dyDescent="0.25">
      <c r="C8" t="s">
        <v>11</v>
      </c>
      <c r="D8" s="3">
        <f>SUM(D4:D7)</f>
        <v>420</v>
      </c>
      <c r="E8" s="3">
        <f t="shared" ref="E8:M8" si="1">SUM(E4:E7)</f>
        <v>108</v>
      </c>
      <c r="F8" s="3">
        <f t="shared" si="1"/>
        <v>518</v>
      </c>
      <c r="G8" s="3">
        <f t="shared" si="1"/>
        <v>129</v>
      </c>
      <c r="H8" s="3">
        <f t="shared" si="1"/>
        <v>379</v>
      </c>
      <c r="I8" s="3">
        <f t="shared" si="1"/>
        <v>95</v>
      </c>
      <c r="J8" s="3">
        <f t="shared" si="1"/>
        <v>412</v>
      </c>
      <c r="K8" s="3">
        <f t="shared" si="1"/>
        <v>103</v>
      </c>
      <c r="L8" s="3">
        <f t="shared" si="1"/>
        <v>473</v>
      </c>
      <c r="M8" s="3">
        <f t="shared" si="1"/>
        <v>117</v>
      </c>
      <c r="N8" s="4">
        <f t="shared" si="0"/>
        <v>2202</v>
      </c>
      <c r="O8" s="4">
        <f t="shared" si="0"/>
        <v>552</v>
      </c>
      <c r="P8" s="5">
        <f>N8+O8</f>
        <v>2754</v>
      </c>
    </row>
    <row r="14" spans="3:21" x14ac:dyDescent="0.25">
      <c r="C14" t="s">
        <v>31</v>
      </c>
      <c r="E14" t="s">
        <v>29</v>
      </c>
      <c r="H14" t="s">
        <v>28</v>
      </c>
    </row>
    <row r="15" spans="3:21" x14ac:dyDescent="0.25">
      <c r="D15" t="s">
        <v>27</v>
      </c>
      <c r="E15" t="s">
        <v>25</v>
      </c>
      <c r="F15" t="s">
        <v>24</v>
      </c>
      <c r="G15" t="s">
        <v>23</v>
      </c>
      <c r="H15" t="s">
        <v>25</v>
      </c>
      <c r="I15" t="s">
        <v>24</v>
      </c>
      <c r="J15" t="s">
        <v>23</v>
      </c>
      <c r="K15" t="s">
        <v>22</v>
      </c>
      <c r="R15" t="s">
        <v>34</v>
      </c>
      <c r="S15" t="s">
        <v>35</v>
      </c>
      <c r="T15" t="s">
        <v>32</v>
      </c>
      <c r="U15" t="s">
        <v>33</v>
      </c>
    </row>
    <row r="16" spans="3:21" x14ac:dyDescent="0.25">
      <c r="C16" t="s">
        <v>21</v>
      </c>
      <c r="D16">
        <v>19</v>
      </c>
      <c r="E16">
        <v>7</v>
      </c>
      <c r="F16">
        <v>12</v>
      </c>
      <c r="G16">
        <f>F16/D16*100</f>
        <v>63.157894736842103</v>
      </c>
      <c r="H16">
        <v>15</v>
      </c>
      <c r="I16">
        <v>4</v>
      </c>
      <c r="J16">
        <f>I16/D16*100</f>
        <v>21.052631578947366</v>
      </c>
      <c r="K16">
        <f>G16-J16</f>
        <v>42.10526315789474</v>
      </c>
      <c r="Q16" t="s">
        <v>21</v>
      </c>
      <c r="R16">
        <v>63.15</v>
      </c>
      <c r="S16">
        <v>21.05</v>
      </c>
      <c r="T16">
        <v>6</v>
      </c>
      <c r="U16">
        <v>2</v>
      </c>
    </row>
    <row r="17" spans="3:21" x14ac:dyDescent="0.25">
      <c r="C17" t="s">
        <v>20</v>
      </c>
      <c r="D17">
        <v>19</v>
      </c>
      <c r="E17">
        <v>6</v>
      </c>
      <c r="F17">
        <v>13</v>
      </c>
      <c r="G17">
        <f t="shared" ref="G17:G23" si="2">F17/D17*100</f>
        <v>68.421052631578945</v>
      </c>
      <c r="H17">
        <v>5</v>
      </c>
      <c r="I17">
        <v>14</v>
      </c>
      <c r="J17">
        <f t="shared" ref="J17:J23" si="3">I17/D17*100</f>
        <v>73.68421052631578</v>
      </c>
      <c r="K17">
        <f t="shared" ref="K17:K23" si="4">G17-J17</f>
        <v>-5.2631578947368354</v>
      </c>
      <c r="Q17" t="s">
        <v>20</v>
      </c>
      <c r="R17">
        <v>68.42</v>
      </c>
      <c r="S17">
        <v>73.680000000000007</v>
      </c>
      <c r="T17">
        <v>6</v>
      </c>
      <c r="U17">
        <v>7</v>
      </c>
    </row>
    <row r="18" spans="3:21" x14ac:dyDescent="0.25">
      <c r="C18" t="s">
        <v>19</v>
      </c>
      <c r="D18">
        <v>32</v>
      </c>
      <c r="E18">
        <v>15</v>
      </c>
      <c r="F18">
        <v>17</v>
      </c>
      <c r="G18">
        <f t="shared" si="2"/>
        <v>53.125</v>
      </c>
      <c r="H18">
        <v>25</v>
      </c>
      <c r="I18">
        <v>7</v>
      </c>
      <c r="J18">
        <f t="shared" si="3"/>
        <v>21.875</v>
      </c>
      <c r="K18">
        <f t="shared" si="4"/>
        <v>31.25</v>
      </c>
      <c r="Q18" t="s">
        <v>19</v>
      </c>
      <c r="R18">
        <v>53.12</v>
      </c>
      <c r="S18">
        <v>21.87</v>
      </c>
      <c r="T18">
        <v>5</v>
      </c>
      <c r="U18">
        <v>2</v>
      </c>
    </row>
    <row r="19" spans="3:21" x14ac:dyDescent="0.25">
      <c r="C19" t="s">
        <v>18</v>
      </c>
      <c r="D19">
        <v>32</v>
      </c>
      <c r="E19">
        <v>14</v>
      </c>
      <c r="F19">
        <v>18</v>
      </c>
      <c r="G19">
        <f t="shared" si="2"/>
        <v>56.25</v>
      </c>
      <c r="H19">
        <v>17</v>
      </c>
      <c r="I19">
        <v>15</v>
      </c>
      <c r="J19">
        <f t="shared" si="3"/>
        <v>46.875</v>
      </c>
      <c r="K19">
        <f t="shared" si="4"/>
        <v>9.375</v>
      </c>
      <c r="Q19" t="s">
        <v>18</v>
      </c>
      <c r="R19">
        <v>56.25</v>
      </c>
      <c r="S19">
        <v>46.87</v>
      </c>
      <c r="T19">
        <v>5</v>
      </c>
      <c r="U19">
        <v>4</v>
      </c>
    </row>
    <row r="20" spans="3:21" x14ac:dyDescent="0.25">
      <c r="C20" t="s">
        <v>17</v>
      </c>
      <c r="D20">
        <v>43</v>
      </c>
      <c r="E20">
        <v>28</v>
      </c>
      <c r="F20">
        <v>15</v>
      </c>
      <c r="G20">
        <f t="shared" si="2"/>
        <v>34.883720930232556</v>
      </c>
      <c r="H20">
        <v>39</v>
      </c>
      <c r="I20">
        <v>4</v>
      </c>
      <c r="J20">
        <f t="shared" si="3"/>
        <v>9.3023255813953494</v>
      </c>
      <c r="K20">
        <f t="shared" si="4"/>
        <v>25.581395348837205</v>
      </c>
      <c r="Q20" t="s">
        <v>17</v>
      </c>
      <c r="R20">
        <v>34.880000000000003</v>
      </c>
      <c r="S20">
        <v>9.3000000000000007</v>
      </c>
      <c r="T20">
        <v>3</v>
      </c>
      <c r="U20">
        <v>1</v>
      </c>
    </row>
    <row r="21" spans="3:21" x14ac:dyDescent="0.25">
      <c r="C21" t="s">
        <v>16</v>
      </c>
      <c r="D21">
        <v>43</v>
      </c>
      <c r="E21">
        <v>33</v>
      </c>
      <c r="F21">
        <v>10</v>
      </c>
      <c r="G21">
        <f t="shared" si="2"/>
        <v>23.255813953488371</v>
      </c>
      <c r="H21">
        <v>37</v>
      </c>
      <c r="I21">
        <v>6</v>
      </c>
      <c r="J21">
        <f t="shared" si="3"/>
        <v>13.953488372093023</v>
      </c>
      <c r="K21">
        <f t="shared" si="4"/>
        <v>9.3023255813953476</v>
      </c>
      <c r="Q21" t="s">
        <v>16</v>
      </c>
      <c r="R21">
        <v>23.25</v>
      </c>
      <c r="S21">
        <v>13.95</v>
      </c>
      <c r="T21">
        <v>2</v>
      </c>
      <c r="U21">
        <v>1</v>
      </c>
    </row>
    <row r="22" spans="3:21" x14ac:dyDescent="0.25">
      <c r="C22" t="s">
        <v>15</v>
      </c>
      <c r="D22">
        <v>14</v>
      </c>
      <c r="E22">
        <v>6</v>
      </c>
      <c r="F22">
        <v>8</v>
      </c>
      <c r="G22">
        <f t="shared" si="2"/>
        <v>57.142857142857139</v>
      </c>
      <c r="H22">
        <v>7</v>
      </c>
      <c r="I22">
        <v>7</v>
      </c>
      <c r="J22">
        <f t="shared" si="3"/>
        <v>50</v>
      </c>
      <c r="K22">
        <f t="shared" si="4"/>
        <v>7.1428571428571388</v>
      </c>
      <c r="Q22" t="s">
        <v>15</v>
      </c>
      <c r="R22">
        <v>57.14</v>
      </c>
      <c r="S22">
        <v>50</v>
      </c>
      <c r="T22">
        <v>5</v>
      </c>
      <c r="U22">
        <v>5</v>
      </c>
    </row>
    <row r="23" spans="3:21" x14ac:dyDescent="0.25">
      <c r="C23" t="s">
        <v>14</v>
      </c>
      <c r="D23">
        <v>14</v>
      </c>
      <c r="E23">
        <v>9</v>
      </c>
      <c r="F23">
        <v>5</v>
      </c>
      <c r="G23">
        <f t="shared" si="2"/>
        <v>35.714285714285715</v>
      </c>
      <c r="H23">
        <v>8</v>
      </c>
      <c r="I23">
        <v>6</v>
      </c>
      <c r="J23">
        <f t="shared" si="3"/>
        <v>42.857142857142854</v>
      </c>
      <c r="K23">
        <f t="shared" si="4"/>
        <v>-7.1428571428571388</v>
      </c>
      <c r="Q23" t="s">
        <v>14</v>
      </c>
      <c r="R23">
        <v>35.71</v>
      </c>
      <c r="S23">
        <v>42.85</v>
      </c>
      <c r="T23">
        <v>3</v>
      </c>
      <c r="U23">
        <v>4</v>
      </c>
    </row>
    <row r="28" spans="3:21" x14ac:dyDescent="0.25">
      <c r="C28" t="s">
        <v>30</v>
      </c>
      <c r="E28" t="s">
        <v>29</v>
      </c>
      <c r="H28" t="s">
        <v>28</v>
      </c>
    </row>
    <row r="29" spans="3:21" x14ac:dyDescent="0.25">
      <c r="D29" t="s">
        <v>27</v>
      </c>
      <c r="E29" t="s">
        <v>26</v>
      </c>
      <c r="F29" t="s">
        <v>24</v>
      </c>
      <c r="G29" t="s">
        <v>23</v>
      </c>
      <c r="H29" t="s">
        <v>25</v>
      </c>
      <c r="I29" t="s">
        <v>24</v>
      </c>
      <c r="J29" t="s">
        <v>23</v>
      </c>
      <c r="K29" t="s">
        <v>22</v>
      </c>
    </row>
    <row r="30" spans="3:21" x14ac:dyDescent="0.25">
      <c r="C30" t="s">
        <v>21</v>
      </c>
      <c r="D30">
        <v>45</v>
      </c>
      <c r="E30">
        <v>17</v>
      </c>
      <c r="F30">
        <v>27</v>
      </c>
      <c r="G30">
        <f t="shared" ref="G30:G37" si="5">F30/D30*100</f>
        <v>60</v>
      </c>
      <c r="H30">
        <v>30</v>
      </c>
      <c r="I30">
        <v>15</v>
      </c>
      <c r="J30">
        <f t="shared" ref="J30:J37" si="6">I30/D30*100</f>
        <v>33.333333333333329</v>
      </c>
      <c r="K30">
        <f t="shared" ref="K30:K37" si="7">G30-J30</f>
        <v>26.666666666666671</v>
      </c>
    </row>
    <row r="31" spans="3:21" x14ac:dyDescent="0.25">
      <c r="C31" t="s">
        <v>20</v>
      </c>
      <c r="D31">
        <v>45</v>
      </c>
      <c r="E31">
        <v>20</v>
      </c>
      <c r="F31">
        <v>25</v>
      </c>
      <c r="G31">
        <f t="shared" si="5"/>
        <v>55.555555555555557</v>
      </c>
      <c r="H31">
        <v>32</v>
      </c>
      <c r="I31">
        <v>13</v>
      </c>
      <c r="J31">
        <f t="shared" si="6"/>
        <v>28.888888888888886</v>
      </c>
      <c r="K31">
        <f t="shared" si="7"/>
        <v>26.666666666666671</v>
      </c>
    </row>
    <row r="32" spans="3:21" x14ac:dyDescent="0.25">
      <c r="C32" t="s">
        <v>19</v>
      </c>
      <c r="D32">
        <v>33</v>
      </c>
      <c r="E32">
        <v>13</v>
      </c>
      <c r="F32">
        <v>20</v>
      </c>
      <c r="G32">
        <f t="shared" si="5"/>
        <v>60.606060606060609</v>
      </c>
      <c r="H32">
        <v>19</v>
      </c>
      <c r="I32">
        <v>14</v>
      </c>
      <c r="J32">
        <f t="shared" si="6"/>
        <v>42.424242424242422</v>
      </c>
      <c r="K32">
        <f t="shared" si="7"/>
        <v>18.181818181818187</v>
      </c>
    </row>
    <row r="33" spans="3:11" x14ac:dyDescent="0.25">
      <c r="C33" t="s">
        <v>18</v>
      </c>
      <c r="D33">
        <v>33</v>
      </c>
      <c r="E33">
        <v>16</v>
      </c>
      <c r="F33">
        <v>17</v>
      </c>
      <c r="G33">
        <f t="shared" si="5"/>
        <v>51.515151515151516</v>
      </c>
      <c r="H33">
        <v>23</v>
      </c>
      <c r="I33">
        <v>10</v>
      </c>
      <c r="J33">
        <f t="shared" si="6"/>
        <v>30.303030303030305</v>
      </c>
      <c r="K33">
        <f t="shared" si="7"/>
        <v>21.212121212121211</v>
      </c>
    </row>
    <row r="34" spans="3:11" x14ac:dyDescent="0.25">
      <c r="C34" t="s">
        <v>17</v>
      </c>
      <c r="D34">
        <v>28</v>
      </c>
      <c r="E34">
        <v>19</v>
      </c>
      <c r="F34">
        <v>9</v>
      </c>
      <c r="G34">
        <f t="shared" si="5"/>
        <v>32.142857142857146</v>
      </c>
      <c r="H34">
        <v>19</v>
      </c>
      <c r="I34">
        <v>9</v>
      </c>
      <c r="J34">
        <f t="shared" si="6"/>
        <v>32.142857142857146</v>
      </c>
      <c r="K34">
        <f t="shared" si="7"/>
        <v>0</v>
      </c>
    </row>
    <row r="35" spans="3:11" x14ac:dyDescent="0.25">
      <c r="C35" t="s">
        <v>16</v>
      </c>
      <c r="D35">
        <v>28</v>
      </c>
      <c r="E35">
        <v>17</v>
      </c>
      <c r="F35">
        <v>11</v>
      </c>
      <c r="G35">
        <f t="shared" si="5"/>
        <v>39.285714285714285</v>
      </c>
      <c r="H35">
        <v>22</v>
      </c>
      <c r="I35">
        <v>6</v>
      </c>
      <c r="J35">
        <f t="shared" si="6"/>
        <v>21.428571428571427</v>
      </c>
      <c r="K35">
        <f t="shared" si="7"/>
        <v>17.857142857142858</v>
      </c>
    </row>
    <row r="36" spans="3:11" x14ac:dyDescent="0.25">
      <c r="C36" t="s">
        <v>15</v>
      </c>
      <c r="D36">
        <v>23</v>
      </c>
      <c r="E36">
        <v>14</v>
      </c>
      <c r="F36">
        <v>9</v>
      </c>
      <c r="G36">
        <f t="shared" si="5"/>
        <v>39.130434782608695</v>
      </c>
      <c r="H36">
        <v>16</v>
      </c>
      <c r="I36">
        <v>7</v>
      </c>
      <c r="J36">
        <f t="shared" si="6"/>
        <v>30.434782608695656</v>
      </c>
      <c r="K36">
        <f t="shared" si="7"/>
        <v>8.6956521739130395</v>
      </c>
    </row>
    <row r="37" spans="3:11" x14ac:dyDescent="0.25">
      <c r="C37" t="s">
        <v>14</v>
      </c>
      <c r="D37">
        <v>23</v>
      </c>
      <c r="E37">
        <v>15</v>
      </c>
      <c r="F37">
        <v>8</v>
      </c>
      <c r="G37">
        <f t="shared" si="5"/>
        <v>34.782608695652172</v>
      </c>
      <c r="H37">
        <v>19</v>
      </c>
      <c r="I37">
        <v>4</v>
      </c>
      <c r="J37">
        <f t="shared" si="6"/>
        <v>17.391304347826086</v>
      </c>
      <c r="K37">
        <f t="shared" si="7"/>
        <v>17.391304347826086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2019-04-04T19:40:50Z</dcterms:modified>
</cp:coreProperties>
</file>