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\Desktop\UofT\Infra GHG\Research-RSmeans\Papers and communications\Final paaper\Final serries of comments\Final\modified and sent\Final submitted\code github\Working on\"/>
    </mc:Choice>
  </mc:AlternateContent>
  <xr:revisionPtr revIDLastSave="0" documentId="13_ncr:1_{CFF534BB-E71B-4619-AE52-B69FF910A10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2" i="1" l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M3" i="1" l="1"/>
  <c r="AP3" i="1" s="1"/>
  <c r="AM4" i="1"/>
  <c r="AP4" i="1" s="1"/>
  <c r="AM5" i="1"/>
  <c r="AP5" i="1" s="1"/>
  <c r="AM6" i="1"/>
  <c r="AP6" i="1" s="1"/>
  <c r="AM7" i="1"/>
  <c r="AP7" i="1" s="1"/>
  <c r="AM8" i="1"/>
  <c r="AP8" i="1" s="1"/>
  <c r="AM9" i="1"/>
  <c r="AP9" i="1" s="1"/>
  <c r="AM10" i="1"/>
  <c r="AP10" i="1" s="1"/>
  <c r="AM11" i="1"/>
  <c r="AP11" i="1" s="1"/>
  <c r="AM12" i="1"/>
  <c r="AP12" i="1" s="1"/>
  <c r="AM13" i="1"/>
  <c r="AP13" i="1" s="1"/>
  <c r="AM14" i="1"/>
  <c r="AP14" i="1" s="1"/>
  <c r="AM15" i="1"/>
  <c r="AP15" i="1" s="1"/>
  <c r="AM16" i="1"/>
  <c r="AP16" i="1" s="1"/>
  <c r="AM17" i="1"/>
  <c r="AP17" i="1" s="1"/>
  <c r="AM18" i="1"/>
  <c r="AP18" i="1" s="1"/>
  <c r="AM2" i="1"/>
  <c r="AP2" i="1" s="1"/>
  <c r="AK3" i="1"/>
  <c r="AN3" i="1" s="1"/>
  <c r="AK4" i="1"/>
  <c r="AN4" i="1" s="1"/>
  <c r="AK5" i="1"/>
  <c r="AN5" i="1" s="1"/>
  <c r="AK6" i="1"/>
  <c r="AN6" i="1" s="1"/>
  <c r="AK7" i="1"/>
  <c r="AN7" i="1" s="1"/>
  <c r="AK8" i="1"/>
  <c r="AN8" i="1" s="1"/>
  <c r="AK9" i="1"/>
  <c r="AN9" i="1" s="1"/>
  <c r="AK10" i="1"/>
  <c r="AN10" i="1" s="1"/>
  <c r="AK11" i="1"/>
  <c r="AN11" i="1" s="1"/>
  <c r="AK12" i="1"/>
  <c r="AN12" i="1" s="1"/>
  <c r="AK13" i="1"/>
  <c r="AN13" i="1" s="1"/>
  <c r="AK14" i="1"/>
  <c r="AN14" i="1" s="1"/>
  <c r="AK15" i="1"/>
  <c r="AN15" i="1" s="1"/>
  <c r="AK16" i="1"/>
  <c r="AN16" i="1" s="1"/>
  <c r="AK17" i="1"/>
  <c r="AN17" i="1" s="1"/>
  <c r="AK18" i="1"/>
  <c r="AN18" i="1" s="1"/>
  <c r="AK2" i="1"/>
  <c r="AN2" i="1" s="1"/>
</calcChain>
</file>

<file path=xl/sharedStrings.xml><?xml version="1.0" encoding="utf-8"?>
<sst xmlns="http://schemas.openxmlformats.org/spreadsheetml/2006/main" count="177" uniqueCount="74">
  <si>
    <t>level_0</t>
  </si>
  <si>
    <t>index</t>
  </si>
  <si>
    <t>Quantity</t>
  </si>
  <si>
    <t>LineNumber</t>
  </si>
  <si>
    <t>Line Source</t>
  </si>
  <si>
    <t>Description</t>
  </si>
  <si>
    <t>Crew</t>
  </si>
  <si>
    <t>Daily Output</t>
  </si>
  <si>
    <t>Labor Hours</t>
  </si>
  <si>
    <t>Unit</t>
  </si>
  <si>
    <t>Material</t>
  </si>
  <si>
    <t>Labor</t>
  </si>
  <si>
    <t>Equipment</t>
  </si>
  <si>
    <t>Total</t>
  </si>
  <si>
    <t xml:space="preserve">
              Ext. Mat.
            </t>
  </si>
  <si>
    <t xml:space="preserve">
              Ext. Labor
            </t>
  </si>
  <si>
    <t xml:space="preserve">
              Ext. Equip.
            </t>
  </si>
  <si>
    <t xml:space="preserve">
              Ext. Total
            </t>
  </si>
  <si>
    <t xml:space="preserve">
              Mat. O&amp;P
            </t>
  </si>
  <si>
    <t xml:space="preserve">
              Labor O&amp;P
            </t>
  </si>
  <si>
    <t xml:space="preserve">
              Equip. O&amp;P
            </t>
  </si>
  <si>
    <t xml:space="preserve">
              Total O&amp;P
            </t>
  </si>
  <si>
    <t xml:space="preserve">
              Ext. Mat. O&amp;P
            </t>
  </si>
  <si>
    <t xml:space="preserve">
              Ext. Labor O&amp;P
            </t>
  </si>
  <si>
    <t xml:space="preserve">
              Ext. Equip. O&amp;P
            </t>
  </si>
  <si>
    <t xml:space="preserve">
              Ext. Total O&amp;P
            </t>
  </si>
  <si>
    <t xml:space="preserve">
              Labor Type
            </t>
  </si>
  <si>
    <t xml:space="preserve">
              Data Release
            </t>
  </si>
  <si>
    <t xml:space="preserve">
              CCI Location
            </t>
  </si>
  <si>
    <t xml:space="preserve">
              Notes
            </t>
  </si>
  <si>
    <t>Activity</t>
  </si>
  <si>
    <t>Low Intensity Fuel Consumption (L/hr)</t>
  </si>
  <si>
    <t>Medium Intensity Fuel Consumption (L/hr)</t>
  </si>
  <si>
    <t>High Intensity Fuel Consumption (L/hr)</t>
  </si>
  <si>
    <t>Fuel Consumption per unit of output-Medium work intensity</t>
  </si>
  <si>
    <t>Fixed end caisson piles, load and haul excess excavation, 2 miles</t>
  </si>
  <si>
    <t>Soils for earthwork, common borrow, spread with 200 HP dozer, includes load at pit and haul, 2 miles round trip, excludes compaction</t>
  </si>
  <si>
    <t>Soils for earthwork, screened loam borrow, spread with 200 HP dozer, includes load at pit and haul, 2 miles round trip, excludes compaction</t>
  </si>
  <si>
    <t>Soils for earthwork, topsoil borrow, weed free, spread with 200 HP dozer, includes load at pit and haul, 2 miles round trip, excludes compaction</t>
  </si>
  <si>
    <t>Soils for earthwork, borrow, spread with 200 HP dozer, includes load at pit and haul, round trip, excludes compaction, for 5 mile haul, add</t>
  </si>
  <si>
    <t>Aggregate for earthwork, bank run gravel, spread with 200 HP dozer, includes load at pit and haul, 2 miles round trip, excludes compaction</t>
  </si>
  <si>
    <t>Aggregate for earthwork, crushed stone, 1.40 tons per C.Y., 1-1/2", spread with 200 HP dozer, includes load at pit and haul, 2 miles round trip, excludes compaction</t>
  </si>
  <si>
    <t>Aggregate for earthwork, crushed stone, 1.40 tons per C.Y., 3/4", spread with 200 HP dozer, includes load at pit and haul, 2 miles round trip, excludes compaction</t>
  </si>
  <si>
    <t>Aggregate for earthwork, crushed stone, 1.40 tons per C.Y., 1/2", spread with 200 HP dozer, includes load at pit and haul, 2 miles round trip, excludes compaction</t>
  </si>
  <si>
    <t>Aggregate for earthwork, crushed stone, 1.40 tons per C.Y., 3/8", spread with 200 HP dozer, includes load at pit and haul, 2 miles round trip, excludes compaction</t>
  </si>
  <si>
    <t>Aggregate for earthwork, sand, washed, for concrete, spread with 200 HP dozer, includes load at pit and haul, 2 miles round trip, excludes compaction</t>
  </si>
  <si>
    <t>Aggregate for earthwork, dead or bank sand, spread with 200 HP dozer, includes load at pit and haul, 2 miles round trip, excludes compaction</t>
  </si>
  <si>
    <t>Aggregate for earthwork, select structural fill, spread with 200 HP dozer, includes load at pit and haul, 2 miles round trip, excludes compaction</t>
  </si>
  <si>
    <t>Aggregate for earthwork, aggregate or sand, spread with 200 HP dozer, includes load at pit and haul, round trip, for 5 mile haul add</t>
  </si>
  <si>
    <t>Topsoil stripping and stockpiling, topsoil, sandy loam, ideal conditions, 200 HP dozer</t>
  </si>
  <si>
    <t>Topsoil stripping and stockpiling, topsoil, sandy loam, adverse conditions, 200 HP dozer</t>
  </si>
  <si>
    <t>Topsoil stripping and stockpiling, topsoil, sandy loam, ideal conditions, 300 HP dozer</t>
  </si>
  <si>
    <t>B34B</t>
  </si>
  <si>
    <t>B15</t>
  </si>
  <si>
    <t>B10B</t>
  </si>
  <si>
    <t>B10M</t>
  </si>
  <si>
    <t>L.C.Y.</t>
  </si>
  <si>
    <t>C.Y.</t>
  </si>
  <si>
    <t>STD</t>
  </si>
  <si>
    <t>Year 2020</t>
  </si>
  <si>
    <t>National Average</t>
  </si>
  <si>
    <t>Bored Piles</t>
  </si>
  <si>
    <t>Earthwork, common work results</t>
  </si>
  <si>
    <t>Earth stripping and stockpiling</t>
  </si>
  <si>
    <t>Masterformat description</t>
  </si>
  <si>
    <t>Drilled Caissons</t>
  </si>
  <si>
    <t>Soils for Earthwork</t>
  </si>
  <si>
    <t>Aggregates for Earthwork</t>
  </si>
  <si>
    <t>Soil Stripping and Stockpiling</t>
  </si>
  <si>
    <t>Fuel Consumption per unit of output-Low work intensity</t>
  </si>
  <si>
    <t>Fuel Consumption per unit of output-High work intensity</t>
  </si>
  <si>
    <t>CO2 emission (kg) per unit of output-Low work intensity</t>
  </si>
  <si>
    <t>CO2 emission (kg) per unit of output-Medium work intensity</t>
  </si>
  <si>
    <t>CO2 emission (kg) per unit of output-High work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</si>
</sst>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"/>
  <sheetViews>
    <sheetView tabSelected="1" zoomScale="70" zoomScaleNormal="70" workbookViewId="0">
      <selection activeCell="H26" sqref="H26"/>
    </sheetView>
  </sheetViews>
  <sheetFormatPr defaultRowHeight="14.5" x14ac:dyDescent="0.35"/>
  <cols>
    <col min="5" max="5" width="11.81640625" bestFit="1" customWidth="1"/>
    <col min="7" max="7" width="36.1796875" bestFit="1" customWidth="1"/>
    <col min="8" max="8" width="182" bestFit="1" customWidth="1"/>
    <col min="10" max="10" width="11.453125" bestFit="1" customWidth="1"/>
    <col min="33" max="33" width="31" bestFit="1" customWidth="1"/>
    <col min="34" max="34" width="33.36328125" bestFit="1" customWidth="1"/>
    <col min="35" max="35" width="37" bestFit="1" customWidth="1"/>
    <col min="36" max="36" width="33.7265625" bestFit="1" customWidth="1"/>
    <col min="37" max="38" width="52.54296875" bestFit="1" customWidth="1"/>
    <col min="39" max="39" width="69.1796875" bestFit="1" customWidth="1"/>
    <col min="40" max="40" width="48.81640625" bestFit="1" customWidth="1"/>
    <col min="41" max="41" width="52.54296875" bestFit="1" customWidth="1"/>
    <col min="42" max="42" width="49.1796875" bestFit="1" customWidth="1"/>
  </cols>
  <sheetData>
    <row r="1" spans="1:4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69</v>
      </c>
      <c r="AL1" s="1" t="s">
        <v>34</v>
      </c>
      <c r="AM1" s="1" t="s">
        <v>70</v>
      </c>
      <c r="AN1" s="1" t="s">
        <v>71</v>
      </c>
      <c r="AO1" s="1" t="s">
        <v>72</v>
      </c>
      <c r="AP1" s="1" t="s">
        <v>73</v>
      </c>
    </row>
    <row r="2" spans="1:42" x14ac:dyDescent="0.35">
      <c r="A2" s="1">
        <v>0</v>
      </c>
      <c r="B2">
        <v>49</v>
      </c>
      <c r="C2">
        <v>62</v>
      </c>
      <c r="D2">
        <v>0</v>
      </c>
      <c r="E2">
        <v>316326134500</v>
      </c>
      <c r="G2" t="s">
        <v>65</v>
      </c>
      <c r="H2" t="s">
        <v>35</v>
      </c>
      <c r="I2" t="s">
        <v>52</v>
      </c>
      <c r="J2">
        <v>178</v>
      </c>
      <c r="K2">
        <v>0.04</v>
      </c>
      <c r="L2" t="s">
        <v>56</v>
      </c>
      <c r="M2">
        <v>0</v>
      </c>
      <c r="N2">
        <v>2.2000000000000002</v>
      </c>
      <c r="O2">
        <v>3.22</v>
      </c>
      <c r="P2">
        <v>5.42</v>
      </c>
      <c r="Q2">
        <v>0</v>
      </c>
      <c r="R2">
        <v>0</v>
      </c>
      <c r="S2">
        <v>0</v>
      </c>
      <c r="T2">
        <v>0</v>
      </c>
      <c r="U2">
        <v>0</v>
      </c>
      <c r="V2">
        <v>3.3</v>
      </c>
      <c r="W2">
        <v>3.54</v>
      </c>
      <c r="X2">
        <v>6.84</v>
      </c>
      <c r="Y2">
        <v>0</v>
      </c>
      <c r="Z2">
        <v>0</v>
      </c>
      <c r="AA2">
        <v>0</v>
      </c>
      <c r="AB2">
        <v>0</v>
      </c>
      <c r="AC2" t="s">
        <v>58</v>
      </c>
      <c r="AD2" t="s">
        <v>59</v>
      </c>
      <c r="AE2" t="s">
        <v>60</v>
      </c>
      <c r="AG2" t="s">
        <v>61</v>
      </c>
      <c r="AH2">
        <v>11.284206720138039</v>
      </c>
      <c r="AI2">
        <v>17.095787833692359</v>
      </c>
      <c r="AJ2">
        <v>24.770155245621311</v>
      </c>
      <c r="AK2">
        <f>AH2/J2*8</f>
        <v>0.50715535820845115</v>
      </c>
      <c r="AL2">
        <v>0.76835001499740929</v>
      </c>
      <c r="AM2">
        <f>AJ2/J2*8</f>
        <v>1.1132654042975869</v>
      </c>
      <c r="AN2">
        <f>AK2*2172/(1000*0.764555)</f>
        <v>1.4407615384488441</v>
      </c>
      <c r="AO2">
        <f t="shared" ref="AO2:AP17" si="0">AL2*2172/(1000*0.764555)</f>
        <v>2.1827811374909238</v>
      </c>
      <c r="AP2">
        <f t="shared" si="0"/>
        <v>3.1626403046665827</v>
      </c>
    </row>
    <row r="3" spans="1:42" x14ac:dyDescent="0.35">
      <c r="A3" s="1">
        <v>4</v>
      </c>
      <c r="B3">
        <v>135</v>
      </c>
      <c r="C3">
        <v>180</v>
      </c>
      <c r="D3">
        <v>0</v>
      </c>
      <c r="E3">
        <v>310513100200</v>
      </c>
      <c r="G3" t="s">
        <v>66</v>
      </c>
      <c r="H3" t="s">
        <v>36</v>
      </c>
      <c r="I3" t="s">
        <v>53</v>
      </c>
      <c r="J3">
        <v>600</v>
      </c>
      <c r="K3">
        <v>0.05</v>
      </c>
      <c r="L3" t="s">
        <v>57</v>
      </c>
      <c r="M3">
        <v>12.6</v>
      </c>
      <c r="N3">
        <v>2.34</v>
      </c>
      <c r="O3">
        <v>4.42</v>
      </c>
      <c r="P3">
        <v>19.36</v>
      </c>
      <c r="Q3">
        <v>0</v>
      </c>
      <c r="R3">
        <v>0</v>
      </c>
      <c r="S3">
        <v>0</v>
      </c>
      <c r="T3">
        <v>0</v>
      </c>
      <c r="U3">
        <v>13.85</v>
      </c>
      <c r="V3">
        <v>3.51</v>
      </c>
      <c r="W3">
        <v>4.8600000000000003</v>
      </c>
      <c r="X3">
        <v>22.22</v>
      </c>
      <c r="Y3">
        <v>0</v>
      </c>
      <c r="Z3">
        <v>0</v>
      </c>
      <c r="AA3">
        <v>0</v>
      </c>
      <c r="AB3">
        <v>0</v>
      </c>
      <c r="AC3" t="s">
        <v>58</v>
      </c>
      <c r="AD3" t="s">
        <v>59</v>
      </c>
      <c r="AE3" t="s">
        <v>60</v>
      </c>
      <c r="AG3" t="s">
        <v>62</v>
      </c>
      <c r="AH3">
        <v>32.66841344027609</v>
      </c>
      <c r="AI3">
        <v>54.77490900071804</v>
      </c>
      <c r="AJ3">
        <v>87.540310491242622</v>
      </c>
      <c r="AK3">
        <f t="shared" ref="AK3:AK18" si="1">AH3/J3*8</f>
        <v>0.4355788458703479</v>
      </c>
      <c r="AL3">
        <v>0.73033212000957382</v>
      </c>
      <c r="AM3">
        <f t="shared" ref="AM3:AM18" si="2">AJ3/J3*8</f>
        <v>1.1672041398832349</v>
      </c>
      <c r="AN3">
        <f>AK3*2172/(1000*0.764555)</f>
        <v>1.2374220994309051</v>
      </c>
      <c r="AO3">
        <f t="shared" si="0"/>
        <v>2.0747773079252565</v>
      </c>
      <c r="AP3">
        <f t="shared" si="0"/>
        <v>3.3158731442818197</v>
      </c>
    </row>
    <row r="4" spans="1:42" x14ac:dyDescent="0.35">
      <c r="A4" s="1">
        <v>5</v>
      </c>
      <c r="B4">
        <v>136</v>
      </c>
      <c r="C4">
        <v>181</v>
      </c>
      <c r="D4">
        <v>0</v>
      </c>
      <c r="E4">
        <v>310513100700</v>
      </c>
      <c r="G4" t="s">
        <v>66</v>
      </c>
      <c r="H4" t="s">
        <v>37</v>
      </c>
      <c r="I4" t="s">
        <v>53</v>
      </c>
      <c r="J4">
        <v>600</v>
      </c>
      <c r="K4">
        <v>0.05</v>
      </c>
      <c r="L4" t="s">
        <v>57</v>
      </c>
      <c r="M4">
        <v>29</v>
      </c>
      <c r="N4">
        <v>2.34</v>
      </c>
      <c r="O4">
        <v>4.42</v>
      </c>
      <c r="P4">
        <v>35.76</v>
      </c>
      <c r="Q4">
        <v>0</v>
      </c>
      <c r="R4">
        <v>0</v>
      </c>
      <c r="S4">
        <v>0</v>
      </c>
      <c r="T4">
        <v>0</v>
      </c>
      <c r="U4">
        <v>32</v>
      </c>
      <c r="V4">
        <v>3.51</v>
      </c>
      <c r="W4">
        <v>4.8600000000000003</v>
      </c>
      <c r="X4">
        <v>40.369999999999997</v>
      </c>
      <c r="Y4">
        <v>0</v>
      </c>
      <c r="Z4">
        <v>0</v>
      </c>
      <c r="AA4">
        <v>0</v>
      </c>
      <c r="AB4">
        <v>0</v>
      </c>
      <c r="AC4" t="s">
        <v>58</v>
      </c>
      <c r="AD4" t="s">
        <v>59</v>
      </c>
      <c r="AE4" t="s">
        <v>60</v>
      </c>
      <c r="AG4" t="s">
        <v>62</v>
      </c>
      <c r="AH4">
        <v>32.66841344027609</v>
      </c>
      <c r="AI4">
        <v>54.77490900071804</v>
      </c>
      <c r="AJ4">
        <v>87.540310491242622</v>
      </c>
      <c r="AK4">
        <f t="shared" si="1"/>
        <v>0.4355788458703479</v>
      </c>
      <c r="AL4">
        <v>0.73033212000957382</v>
      </c>
      <c r="AM4">
        <f t="shared" si="2"/>
        <v>1.1672041398832349</v>
      </c>
      <c r="AN4">
        <f t="shared" ref="AN4:AN18" si="3">AK4*2172/(1000*0.764555)</f>
        <v>1.2374220994309051</v>
      </c>
      <c r="AO4">
        <f t="shared" si="0"/>
        <v>2.0747773079252565</v>
      </c>
      <c r="AP4">
        <f t="shared" si="0"/>
        <v>3.3158731442818197</v>
      </c>
    </row>
    <row r="5" spans="1:42" x14ac:dyDescent="0.35">
      <c r="A5" s="1">
        <v>6</v>
      </c>
      <c r="B5">
        <v>137</v>
      </c>
      <c r="C5">
        <v>182</v>
      </c>
      <c r="D5">
        <v>0</v>
      </c>
      <c r="E5">
        <v>310513100800</v>
      </c>
      <c r="G5" t="s">
        <v>66</v>
      </c>
      <c r="H5" t="s">
        <v>38</v>
      </c>
      <c r="I5" t="s">
        <v>53</v>
      </c>
      <c r="J5">
        <v>600</v>
      </c>
      <c r="K5">
        <v>0.05</v>
      </c>
      <c r="L5" t="s">
        <v>57</v>
      </c>
      <c r="M5">
        <v>26.5</v>
      </c>
      <c r="N5">
        <v>2.34</v>
      </c>
      <c r="O5">
        <v>4.42</v>
      </c>
      <c r="P5">
        <v>33.26</v>
      </c>
      <c r="Q5">
        <v>0</v>
      </c>
      <c r="R5">
        <v>0</v>
      </c>
      <c r="S5">
        <v>0</v>
      </c>
      <c r="T5">
        <v>0</v>
      </c>
      <c r="U5">
        <v>29</v>
      </c>
      <c r="V5">
        <v>3.51</v>
      </c>
      <c r="W5">
        <v>4.8600000000000003</v>
      </c>
      <c r="X5">
        <v>37.369999999999997</v>
      </c>
      <c r="Y5">
        <v>0</v>
      </c>
      <c r="Z5">
        <v>0</v>
      </c>
      <c r="AA5">
        <v>0</v>
      </c>
      <c r="AB5">
        <v>0</v>
      </c>
      <c r="AC5" t="s">
        <v>58</v>
      </c>
      <c r="AD5" t="s">
        <v>59</v>
      </c>
      <c r="AE5" t="s">
        <v>60</v>
      </c>
      <c r="AG5" t="s">
        <v>62</v>
      </c>
      <c r="AH5">
        <v>32.66841344027609</v>
      </c>
      <c r="AI5">
        <v>54.77490900071804</v>
      </c>
      <c r="AJ5">
        <v>87.540310491242622</v>
      </c>
      <c r="AK5">
        <f t="shared" si="1"/>
        <v>0.4355788458703479</v>
      </c>
      <c r="AL5">
        <v>0.73033212000957382</v>
      </c>
      <c r="AM5">
        <f t="shared" si="2"/>
        <v>1.1672041398832349</v>
      </c>
      <c r="AN5">
        <f t="shared" si="3"/>
        <v>1.2374220994309051</v>
      </c>
      <c r="AO5">
        <f t="shared" si="0"/>
        <v>2.0747773079252565</v>
      </c>
      <c r="AP5">
        <f t="shared" si="0"/>
        <v>3.3158731442818197</v>
      </c>
    </row>
    <row r="6" spans="1:42" x14ac:dyDescent="0.35">
      <c r="A6" s="1">
        <v>7</v>
      </c>
      <c r="B6">
        <v>138</v>
      </c>
      <c r="C6">
        <v>183</v>
      </c>
      <c r="D6">
        <v>0</v>
      </c>
      <c r="E6">
        <v>310513100900</v>
      </c>
      <c r="G6" t="s">
        <v>66</v>
      </c>
      <c r="H6" t="s">
        <v>39</v>
      </c>
      <c r="I6" t="s">
        <v>52</v>
      </c>
      <c r="J6">
        <v>200</v>
      </c>
      <c r="K6">
        <v>0.04</v>
      </c>
      <c r="L6" t="s">
        <v>57</v>
      </c>
      <c r="M6">
        <v>0</v>
      </c>
      <c r="N6">
        <v>1.96</v>
      </c>
      <c r="O6">
        <v>2.86</v>
      </c>
      <c r="P6">
        <v>4.82</v>
      </c>
      <c r="Q6">
        <v>0</v>
      </c>
      <c r="R6">
        <v>0</v>
      </c>
      <c r="S6">
        <v>0</v>
      </c>
      <c r="T6">
        <v>0</v>
      </c>
      <c r="U6">
        <v>0</v>
      </c>
      <c r="V6">
        <v>2.93</v>
      </c>
      <c r="W6">
        <v>3.15</v>
      </c>
      <c r="X6">
        <v>6.08</v>
      </c>
      <c r="Y6">
        <v>0</v>
      </c>
      <c r="Z6">
        <v>0</v>
      </c>
      <c r="AA6">
        <v>0</v>
      </c>
      <c r="AB6">
        <v>0</v>
      </c>
      <c r="AC6" t="s">
        <v>58</v>
      </c>
      <c r="AD6" t="s">
        <v>59</v>
      </c>
      <c r="AE6" t="s">
        <v>60</v>
      </c>
      <c r="AG6" t="s">
        <v>62</v>
      </c>
      <c r="AH6">
        <v>11.284206720138039</v>
      </c>
      <c r="AI6">
        <v>17.095787833692359</v>
      </c>
      <c r="AJ6">
        <v>24.770155245621311</v>
      </c>
      <c r="AK6">
        <f t="shared" si="1"/>
        <v>0.45136826880552156</v>
      </c>
      <c r="AL6">
        <v>0.68383151334769421</v>
      </c>
      <c r="AM6">
        <f t="shared" si="2"/>
        <v>0.99080620982485246</v>
      </c>
      <c r="AN6">
        <f t="shared" si="3"/>
        <v>1.2822777692194713</v>
      </c>
      <c r="AO6">
        <f t="shared" si="0"/>
        <v>1.942675212366922</v>
      </c>
      <c r="AP6">
        <f t="shared" si="0"/>
        <v>2.8147498711532588</v>
      </c>
    </row>
    <row r="7" spans="1:42" x14ac:dyDescent="0.35">
      <c r="A7" s="1">
        <v>8</v>
      </c>
      <c r="B7">
        <v>139</v>
      </c>
      <c r="C7">
        <v>187</v>
      </c>
      <c r="D7">
        <v>0</v>
      </c>
      <c r="E7">
        <v>310516100100</v>
      </c>
      <c r="G7" t="s">
        <v>67</v>
      </c>
      <c r="H7" t="s">
        <v>40</v>
      </c>
      <c r="I7" t="s">
        <v>53</v>
      </c>
      <c r="J7">
        <v>600</v>
      </c>
      <c r="K7">
        <v>0.05</v>
      </c>
      <c r="L7" t="s">
        <v>56</v>
      </c>
      <c r="M7">
        <v>18.600000000000001</v>
      </c>
      <c r="N7">
        <v>2.34</v>
      </c>
      <c r="O7">
        <v>4.42</v>
      </c>
      <c r="P7">
        <v>25.36</v>
      </c>
      <c r="Q7">
        <v>0</v>
      </c>
      <c r="R7">
        <v>0</v>
      </c>
      <c r="S7">
        <v>0</v>
      </c>
      <c r="T7">
        <v>0</v>
      </c>
      <c r="U7">
        <v>20.5</v>
      </c>
      <c r="V7">
        <v>3.51</v>
      </c>
      <c r="W7">
        <v>4.8600000000000003</v>
      </c>
      <c r="X7">
        <v>28.87</v>
      </c>
      <c r="Y7">
        <v>0</v>
      </c>
      <c r="Z7">
        <v>0</v>
      </c>
      <c r="AA7">
        <v>0</v>
      </c>
      <c r="AB7">
        <v>0</v>
      </c>
      <c r="AC7" t="s">
        <v>58</v>
      </c>
      <c r="AD7" t="s">
        <v>59</v>
      </c>
      <c r="AE7" t="s">
        <v>60</v>
      </c>
      <c r="AG7" t="s">
        <v>62</v>
      </c>
      <c r="AH7">
        <v>32.66841344027609</v>
      </c>
      <c r="AI7">
        <v>54.77490900071804</v>
      </c>
      <c r="AJ7">
        <v>87.540310491242622</v>
      </c>
      <c r="AK7">
        <f t="shared" si="1"/>
        <v>0.4355788458703479</v>
      </c>
      <c r="AL7">
        <v>0.73033212000957382</v>
      </c>
      <c r="AM7">
        <f t="shared" si="2"/>
        <v>1.1672041398832349</v>
      </c>
      <c r="AN7">
        <f t="shared" si="3"/>
        <v>1.2374220994309051</v>
      </c>
      <c r="AO7">
        <f t="shared" si="0"/>
        <v>2.0747773079252565</v>
      </c>
      <c r="AP7">
        <f t="shared" si="0"/>
        <v>3.3158731442818197</v>
      </c>
    </row>
    <row r="8" spans="1:42" x14ac:dyDescent="0.35">
      <c r="A8" s="1">
        <v>9</v>
      </c>
      <c r="B8">
        <v>140</v>
      </c>
      <c r="C8">
        <v>188</v>
      </c>
      <c r="D8">
        <v>0</v>
      </c>
      <c r="E8">
        <v>310516100300</v>
      </c>
      <c r="G8" t="s">
        <v>67</v>
      </c>
      <c r="H8" t="s">
        <v>41</v>
      </c>
      <c r="I8" t="s">
        <v>53</v>
      </c>
      <c r="J8">
        <v>600</v>
      </c>
      <c r="K8">
        <v>0.05</v>
      </c>
      <c r="L8" t="s">
        <v>56</v>
      </c>
      <c r="M8">
        <v>27.5</v>
      </c>
      <c r="N8">
        <v>2.34</v>
      </c>
      <c r="O8">
        <v>4.42</v>
      </c>
      <c r="P8">
        <v>34.26</v>
      </c>
      <c r="Q8">
        <v>0</v>
      </c>
      <c r="R8">
        <v>0</v>
      </c>
      <c r="S8">
        <v>0</v>
      </c>
      <c r="T8">
        <v>0</v>
      </c>
      <c r="U8">
        <v>30.5</v>
      </c>
      <c r="V8">
        <v>3.51</v>
      </c>
      <c r="W8">
        <v>4.8600000000000003</v>
      </c>
      <c r="X8">
        <v>38.869999999999997</v>
      </c>
      <c r="Y8">
        <v>0</v>
      </c>
      <c r="Z8">
        <v>0</v>
      </c>
      <c r="AA8">
        <v>0</v>
      </c>
      <c r="AB8">
        <v>0</v>
      </c>
      <c r="AC8" t="s">
        <v>58</v>
      </c>
      <c r="AD8" t="s">
        <v>59</v>
      </c>
      <c r="AE8" t="s">
        <v>60</v>
      </c>
      <c r="AG8" t="s">
        <v>62</v>
      </c>
      <c r="AH8">
        <v>32.66841344027609</v>
      </c>
      <c r="AI8">
        <v>54.77490900071804</v>
      </c>
      <c r="AJ8">
        <v>87.540310491242622</v>
      </c>
      <c r="AK8">
        <f t="shared" si="1"/>
        <v>0.4355788458703479</v>
      </c>
      <c r="AL8">
        <v>0.73033212000957382</v>
      </c>
      <c r="AM8">
        <f t="shared" si="2"/>
        <v>1.1672041398832349</v>
      </c>
      <c r="AN8">
        <f t="shared" si="3"/>
        <v>1.2374220994309051</v>
      </c>
      <c r="AO8">
        <f t="shared" si="0"/>
        <v>2.0747773079252565</v>
      </c>
      <c r="AP8">
        <f t="shared" si="0"/>
        <v>3.3158731442818197</v>
      </c>
    </row>
    <row r="9" spans="1:42" x14ac:dyDescent="0.35">
      <c r="A9" s="1">
        <v>10</v>
      </c>
      <c r="B9">
        <v>141</v>
      </c>
      <c r="C9">
        <v>189</v>
      </c>
      <c r="D9">
        <v>0</v>
      </c>
      <c r="E9">
        <v>310516100320</v>
      </c>
      <c r="G9" t="s">
        <v>67</v>
      </c>
      <c r="H9" t="s">
        <v>42</v>
      </c>
      <c r="I9" t="s">
        <v>53</v>
      </c>
      <c r="J9">
        <v>600</v>
      </c>
      <c r="K9">
        <v>0.05</v>
      </c>
      <c r="L9" t="s">
        <v>56</v>
      </c>
      <c r="M9">
        <v>27.5</v>
      </c>
      <c r="N9">
        <v>2.34</v>
      </c>
      <c r="O9">
        <v>4.42</v>
      </c>
      <c r="P9">
        <v>34.26</v>
      </c>
      <c r="Q9">
        <v>0</v>
      </c>
      <c r="R9">
        <v>0</v>
      </c>
      <c r="S9">
        <v>0</v>
      </c>
      <c r="T9">
        <v>0</v>
      </c>
      <c r="U9">
        <v>30.5</v>
      </c>
      <c r="V9">
        <v>3.51</v>
      </c>
      <c r="W9">
        <v>4.8600000000000003</v>
      </c>
      <c r="X9">
        <v>38.869999999999997</v>
      </c>
      <c r="Y9">
        <v>0</v>
      </c>
      <c r="Z9">
        <v>0</v>
      </c>
      <c r="AA9">
        <v>0</v>
      </c>
      <c r="AB9">
        <v>0</v>
      </c>
      <c r="AC9" t="s">
        <v>58</v>
      </c>
      <c r="AD9" t="s">
        <v>59</v>
      </c>
      <c r="AE9" t="s">
        <v>60</v>
      </c>
      <c r="AG9" t="s">
        <v>62</v>
      </c>
      <c r="AH9">
        <v>32.66841344027609</v>
      </c>
      <c r="AI9">
        <v>54.77490900071804</v>
      </c>
      <c r="AJ9">
        <v>87.540310491242622</v>
      </c>
      <c r="AK9">
        <f t="shared" si="1"/>
        <v>0.4355788458703479</v>
      </c>
      <c r="AL9">
        <v>0.73033212000957382</v>
      </c>
      <c r="AM9">
        <f t="shared" si="2"/>
        <v>1.1672041398832349</v>
      </c>
      <c r="AN9">
        <f t="shared" si="3"/>
        <v>1.2374220994309051</v>
      </c>
      <c r="AO9">
        <f t="shared" si="0"/>
        <v>2.0747773079252565</v>
      </c>
      <c r="AP9">
        <f t="shared" si="0"/>
        <v>3.3158731442818197</v>
      </c>
    </row>
    <row r="10" spans="1:42" x14ac:dyDescent="0.35">
      <c r="A10" s="1">
        <v>11</v>
      </c>
      <c r="B10">
        <v>142</v>
      </c>
      <c r="C10">
        <v>190</v>
      </c>
      <c r="D10">
        <v>0</v>
      </c>
      <c r="E10">
        <v>310516100340</v>
      </c>
      <c r="G10" t="s">
        <v>67</v>
      </c>
      <c r="H10" t="s">
        <v>43</v>
      </c>
      <c r="I10" t="s">
        <v>53</v>
      </c>
      <c r="J10">
        <v>600</v>
      </c>
      <c r="K10">
        <v>0.05</v>
      </c>
      <c r="L10" t="s">
        <v>56</v>
      </c>
      <c r="M10">
        <v>27</v>
      </c>
      <c r="N10">
        <v>2.34</v>
      </c>
      <c r="O10">
        <v>4.42</v>
      </c>
      <c r="P10">
        <v>33.76</v>
      </c>
      <c r="Q10">
        <v>0</v>
      </c>
      <c r="R10">
        <v>0</v>
      </c>
      <c r="S10">
        <v>0</v>
      </c>
      <c r="T10">
        <v>0</v>
      </c>
      <c r="U10">
        <v>29.5</v>
      </c>
      <c r="V10">
        <v>3.51</v>
      </c>
      <c r="W10">
        <v>4.8600000000000003</v>
      </c>
      <c r="X10">
        <v>37.869999999999997</v>
      </c>
      <c r="Y10">
        <v>0</v>
      </c>
      <c r="Z10">
        <v>0</v>
      </c>
      <c r="AA10">
        <v>0</v>
      </c>
      <c r="AB10">
        <v>0</v>
      </c>
      <c r="AC10" t="s">
        <v>58</v>
      </c>
      <c r="AD10" t="s">
        <v>59</v>
      </c>
      <c r="AE10" t="s">
        <v>60</v>
      </c>
      <c r="AG10" t="s">
        <v>62</v>
      </c>
      <c r="AH10">
        <v>32.66841344027609</v>
      </c>
      <c r="AI10">
        <v>54.77490900071804</v>
      </c>
      <c r="AJ10">
        <v>87.540310491242622</v>
      </c>
      <c r="AK10">
        <f t="shared" si="1"/>
        <v>0.4355788458703479</v>
      </c>
      <c r="AL10">
        <v>0.73033212000957382</v>
      </c>
      <c r="AM10">
        <f t="shared" si="2"/>
        <v>1.1672041398832349</v>
      </c>
      <c r="AN10">
        <f t="shared" si="3"/>
        <v>1.2374220994309051</v>
      </c>
      <c r="AO10">
        <f t="shared" si="0"/>
        <v>2.0747773079252565</v>
      </c>
      <c r="AP10">
        <f t="shared" si="0"/>
        <v>3.3158731442818197</v>
      </c>
    </row>
    <row r="11" spans="1:42" x14ac:dyDescent="0.35">
      <c r="A11" s="1">
        <v>12</v>
      </c>
      <c r="B11">
        <v>143</v>
      </c>
      <c r="C11">
        <v>191</v>
      </c>
      <c r="D11">
        <v>0</v>
      </c>
      <c r="E11">
        <v>310516100360</v>
      </c>
      <c r="G11" t="s">
        <v>67</v>
      </c>
      <c r="H11" t="s">
        <v>44</v>
      </c>
      <c r="I11" t="s">
        <v>53</v>
      </c>
      <c r="J11">
        <v>600</v>
      </c>
      <c r="K11">
        <v>0.05</v>
      </c>
      <c r="L11" t="s">
        <v>56</v>
      </c>
      <c r="M11">
        <v>32</v>
      </c>
      <c r="N11">
        <v>2.34</v>
      </c>
      <c r="O11">
        <v>4.42</v>
      </c>
      <c r="P11">
        <v>38.760000000000012</v>
      </c>
      <c r="Q11">
        <v>0</v>
      </c>
      <c r="R11">
        <v>0</v>
      </c>
      <c r="S11">
        <v>0</v>
      </c>
      <c r="T11">
        <v>0</v>
      </c>
      <c r="U11">
        <v>35.5</v>
      </c>
      <c r="V11">
        <v>3.51</v>
      </c>
      <c r="W11">
        <v>4.8600000000000003</v>
      </c>
      <c r="X11">
        <v>43.87</v>
      </c>
      <c r="Y11">
        <v>0</v>
      </c>
      <c r="Z11">
        <v>0</v>
      </c>
      <c r="AA11">
        <v>0</v>
      </c>
      <c r="AB11">
        <v>0</v>
      </c>
      <c r="AC11" t="s">
        <v>58</v>
      </c>
      <c r="AD11" t="s">
        <v>59</v>
      </c>
      <c r="AE11" t="s">
        <v>60</v>
      </c>
      <c r="AG11" t="s">
        <v>62</v>
      </c>
      <c r="AH11">
        <v>32.66841344027609</v>
      </c>
      <c r="AI11">
        <v>54.77490900071804</v>
      </c>
      <c r="AJ11">
        <v>87.540310491242622</v>
      </c>
      <c r="AK11">
        <f t="shared" si="1"/>
        <v>0.4355788458703479</v>
      </c>
      <c r="AL11">
        <v>0.73033212000957382</v>
      </c>
      <c r="AM11">
        <f t="shared" si="2"/>
        <v>1.1672041398832349</v>
      </c>
      <c r="AN11">
        <f t="shared" si="3"/>
        <v>1.2374220994309051</v>
      </c>
      <c r="AO11">
        <f t="shared" si="0"/>
        <v>2.0747773079252565</v>
      </c>
      <c r="AP11">
        <f t="shared" si="0"/>
        <v>3.3158731442818197</v>
      </c>
    </row>
    <row r="12" spans="1:42" x14ac:dyDescent="0.35">
      <c r="A12" s="1">
        <v>13</v>
      </c>
      <c r="B12">
        <v>144</v>
      </c>
      <c r="C12">
        <v>192</v>
      </c>
      <c r="D12">
        <v>0</v>
      </c>
      <c r="E12">
        <v>310516100400</v>
      </c>
      <c r="G12" t="s">
        <v>67</v>
      </c>
      <c r="H12" t="s">
        <v>45</v>
      </c>
      <c r="I12" t="s">
        <v>53</v>
      </c>
      <c r="J12">
        <v>600</v>
      </c>
      <c r="K12">
        <v>0.05</v>
      </c>
      <c r="L12" t="s">
        <v>56</v>
      </c>
      <c r="M12">
        <v>35.5</v>
      </c>
      <c r="N12">
        <v>2.34</v>
      </c>
      <c r="O12">
        <v>4.42</v>
      </c>
      <c r="P12">
        <v>42.260000000000012</v>
      </c>
      <c r="Q12">
        <v>0</v>
      </c>
      <c r="R12">
        <v>0</v>
      </c>
      <c r="S12">
        <v>0</v>
      </c>
      <c r="T12">
        <v>0</v>
      </c>
      <c r="U12">
        <v>39</v>
      </c>
      <c r="V12">
        <v>3.51</v>
      </c>
      <c r="W12">
        <v>4.8600000000000003</v>
      </c>
      <c r="X12">
        <v>47.37</v>
      </c>
      <c r="Y12">
        <v>0</v>
      </c>
      <c r="Z12">
        <v>0</v>
      </c>
      <c r="AA12">
        <v>0</v>
      </c>
      <c r="AB12">
        <v>0</v>
      </c>
      <c r="AC12" t="s">
        <v>58</v>
      </c>
      <c r="AD12" t="s">
        <v>59</v>
      </c>
      <c r="AE12" t="s">
        <v>60</v>
      </c>
      <c r="AG12" t="s">
        <v>62</v>
      </c>
      <c r="AH12">
        <v>32.66841344027609</v>
      </c>
      <c r="AI12">
        <v>54.77490900071804</v>
      </c>
      <c r="AJ12">
        <v>87.540310491242622</v>
      </c>
      <c r="AK12">
        <f t="shared" si="1"/>
        <v>0.4355788458703479</v>
      </c>
      <c r="AL12">
        <v>0.73033212000957382</v>
      </c>
      <c r="AM12">
        <f t="shared" si="2"/>
        <v>1.1672041398832349</v>
      </c>
      <c r="AN12">
        <f t="shared" si="3"/>
        <v>1.2374220994309051</v>
      </c>
      <c r="AO12">
        <f t="shared" si="0"/>
        <v>2.0747773079252565</v>
      </c>
      <c r="AP12">
        <f t="shared" si="0"/>
        <v>3.3158731442818197</v>
      </c>
    </row>
    <row r="13" spans="1:42" x14ac:dyDescent="0.35">
      <c r="A13" s="1">
        <v>14</v>
      </c>
      <c r="B13">
        <v>145</v>
      </c>
      <c r="C13">
        <v>193</v>
      </c>
      <c r="D13">
        <v>0</v>
      </c>
      <c r="E13">
        <v>310516100500</v>
      </c>
      <c r="G13" t="s">
        <v>67</v>
      </c>
      <c r="H13" t="s">
        <v>46</v>
      </c>
      <c r="I13" t="s">
        <v>53</v>
      </c>
      <c r="J13">
        <v>600</v>
      </c>
      <c r="K13">
        <v>0.05</v>
      </c>
      <c r="L13" t="s">
        <v>56</v>
      </c>
      <c r="M13">
        <v>18.25</v>
      </c>
      <c r="N13">
        <v>2.34</v>
      </c>
      <c r="O13">
        <v>4.42</v>
      </c>
      <c r="P13">
        <v>25.01</v>
      </c>
      <c r="Q13">
        <v>0</v>
      </c>
      <c r="R13">
        <v>0</v>
      </c>
      <c r="S13">
        <v>0</v>
      </c>
      <c r="T13">
        <v>0</v>
      </c>
      <c r="U13">
        <v>20</v>
      </c>
      <c r="V13">
        <v>3.51</v>
      </c>
      <c r="W13">
        <v>4.8600000000000003</v>
      </c>
      <c r="X13">
        <v>28.37</v>
      </c>
      <c r="Y13">
        <v>0</v>
      </c>
      <c r="Z13">
        <v>0</v>
      </c>
      <c r="AA13">
        <v>0</v>
      </c>
      <c r="AB13">
        <v>0</v>
      </c>
      <c r="AC13" t="s">
        <v>58</v>
      </c>
      <c r="AD13" t="s">
        <v>59</v>
      </c>
      <c r="AE13" t="s">
        <v>60</v>
      </c>
      <c r="AG13" t="s">
        <v>62</v>
      </c>
      <c r="AH13">
        <v>32.66841344027609</v>
      </c>
      <c r="AI13">
        <v>54.77490900071804</v>
      </c>
      <c r="AJ13">
        <v>87.540310491242622</v>
      </c>
      <c r="AK13">
        <f t="shared" si="1"/>
        <v>0.4355788458703479</v>
      </c>
      <c r="AL13">
        <v>0.73033212000957382</v>
      </c>
      <c r="AM13">
        <f t="shared" si="2"/>
        <v>1.1672041398832349</v>
      </c>
      <c r="AN13">
        <f t="shared" si="3"/>
        <v>1.2374220994309051</v>
      </c>
      <c r="AO13">
        <f t="shared" si="0"/>
        <v>2.0747773079252565</v>
      </c>
      <c r="AP13">
        <f t="shared" si="0"/>
        <v>3.3158731442818197</v>
      </c>
    </row>
    <row r="14" spans="1:42" x14ac:dyDescent="0.35">
      <c r="A14" s="1">
        <v>15</v>
      </c>
      <c r="B14">
        <v>146</v>
      </c>
      <c r="C14">
        <v>194</v>
      </c>
      <c r="D14">
        <v>0</v>
      </c>
      <c r="E14">
        <v>310516100600</v>
      </c>
      <c r="G14" t="s">
        <v>67</v>
      </c>
      <c r="H14" t="s">
        <v>47</v>
      </c>
      <c r="I14" t="s">
        <v>53</v>
      </c>
      <c r="J14">
        <v>600</v>
      </c>
      <c r="K14">
        <v>0.05</v>
      </c>
      <c r="L14" t="s">
        <v>56</v>
      </c>
      <c r="M14">
        <v>24.5</v>
      </c>
      <c r="N14">
        <v>2.34</v>
      </c>
      <c r="O14">
        <v>4.42</v>
      </c>
      <c r="P14">
        <v>31.26</v>
      </c>
      <c r="Q14">
        <v>0</v>
      </c>
      <c r="R14">
        <v>0</v>
      </c>
      <c r="S14">
        <v>0</v>
      </c>
      <c r="T14">
        <v>0</v>
      </c>
      <c r="U14">
        <v>27</v>
      </c>
      <c r="V14">
        <v>3.51</v>
      </c>
      <c r="W14">
        <v>4.8600000000000003</v>
      </c>
      <c r="X14">
        <v>35.369999999999997</v>
      </c>
      <c r="Y14">
        <v>0</v>
      </c>
      <c r="Z14">
        <v>0</v>
      </c>
      <c r="AA14">
        <v>0</v>
      </c>
      <c r="AB14">
        <v>0</v>
      </c>
      <c r="AC14" t="s">
        <v>58</v>
      </c>
      <c r="AD14" t="s">
        <v>59</v>
      </c>
      <c r="AE14" t="s">
        <v>60</v>
      </c>
      <c r="AG14" t="s">
        <v>62</v>
      </c>
      <c r="AH14">
        <v>32.66841344027609</v>
      </c>
      <c r="AI14">
        <v>54.77490900071804</v>
      </c>
      <c r="AJ14">
        <v>87.540310491242622</v>
      </c>
      <c r="AK14">
        <f t="shared" si="1"/>
        <v>0.4355788458703479</v>
      </c>
      <c r="AL14">
        <v>0.73033212000957382</v>
      </c>
      <c r="AM14">
        <f t="shared" si="2"/>
        <v>1.1672041398832349</v>
      </c>
      <c r="AN14">
        <f t="shared" si="3"/>
        <v>1.2374220994309051</v>
      </c>
      <c r="AO14">
        <f t="shared" si="0"/>
        <v>2.0747773079252565</v>
      </c>
      <c r="AP14">
        <f t="shared" si="0"/>
        <v>3.3158731442818197</v>
      </c>
    </row>
    <row r="15" spans="1:42" x14ac:dyDescent="0.35">
      <c r="A15" s="1">
        <v>16</v>
      </c>
      <c r="B15">
        <v>147</v>
      </c>
      <c r="C15">
        <v>195</v>
      </c>
      <c r="D15">
        <v>0</v>
      </c>
      <c r="E15">
        <v>310516100900</v>
      </c>
      <c r="G15" t="s">
        <v>67</v>
      </c>
      <c r="H15" t="s">
        <v>48</v>
      </c>
      <c r="I15" t="s">
        <v>52</v>
      </c>
      <c r="J15">
        <v>200</v>
      </c>
      <c r="K15">
        <v>0.04</v>
      </c>
      <c r="L15" t="s">
        <v>56</v>
      </c>
      <c r="M15">
        <v>0</v>
      </c>
      <c r="N15">
        <v>1.96</v>
      </c>
      <c r="O15">
        <v>2.86</v>
      </c>
      <c r="P15">
        <v>4.82</v>
      </c>
      <c r="Q15">
        <v>0</v>
      </c>
      <c r="R15">
        <v>0</v>
      </c>
      <c r="S15">
        <v>0</v>
      </c>
      <c r="T15">
        <v>0</v>
      </c>
      <c r="U15">
        <v>0</v>
      </c>
      <c r="V15">
        <v>2.93</v>
      </c>
      <c r="W15">
        <v>3.15</v>
      </c>
      <c r="X15">
        <v>6.08</v>
      </c>
      <c r="Y15">
        <v>0</v>
      </c>
      <c r="Z15">
        <v>0</v>
      </c>
      <c r="AA15">
        <v>0</v>
      </c>
      <c r="AB15">
        <v>0</v>
      </c>
      <c r="AC15" t="s">
        <v>58</v>
      </c>
      <c r="AD15" t="s">
        <v>59</v>
      </c>
      <c r="AE15" t="s">
        <v>60</v>
      </c>
      <c r="AG15" t="s">
        <v>62</v>
      </c>
      <c r="AH15">
        <v>11.284206720138039</v>
      </c>
      <c r="AI15">
        <v>17.095787833692359</v>
      </c>
      <c r="AJ15">
        <v>24.770155245621311</v>
      </c>
      <c r="AK15">
        <f t="shared" si="1"/>
        <v>0.45136826880552156</v>
      </c>
      <c r="AL15">
        <v>0.68383151334769421</v>
      </c>
      <c r="AM15">
        <f t="shared" si="2"/>
        <v>0.99080620982485246</v>
      </c>
      <c r="AN15">
        <f t="shared" si="3"/>
        <v>1.2822777692194713</v>
      </c>
      <c r="AO15">
        <f t="shared" si="0"/>
        <v>1.942675212366922</v>
      </c>
      <c r="AP15">
        <f t="shared" si="0"/>
        <v>2.8147498711532588</v>
      </c>
    </row>
    <row r="16" spans="1:42" x14ac:dyDescent="0.35">
      <c r="A16" s="1">
        <v>17</v>
      </c>
      <c r="B16">
        <v>260</v>
      </c>
      <c r="C16">
        <v>340</v>
      </c>
      <c r="D16">
        <v>0</v>
      </c>
      <c r="E16">
        <v>311413230020</v>
      </c>
      <c r="G16" t="s">
        <v>68</v>
      </c>
      <c r="H16" t="s">
        <v>49</v>
      </c>
      <c r="I16" t="s">
        <v>54</v>
      </c>
      <c r="J16">
        <v>2300</v>
      </c>
      <c r="K16">
        <v>0.01</v>
      </c>
      <c r="L16" t="s">
        <v>57</v>
      </c>
      <c r="M16">
        <v>0</v>
      </c>
      <c r="N16">
        <v>0.27</v>
      </c>
      <c r="O16">
        <v>0.65</v>
      </c>
      <c r="P16">
        <v>0.92</v>
      </c>
      <c r="Q16">
        <v>0</v>
      </c>
      <c r="R16">
        <v>0</v>
      </c>
      <c r="S16">
        <v>0</v>
      </c>
      <c r="T16">
        <v>0</v>
      </c>
      <c r="U16">
        <v>0</v>
      </c>
      <c r="V16">
        <v>0.41</v>
      </c>
      <c r="W16">
        <v>0.72</v>
      </c>
      <c r="X16">
        <v>1.1299999999999999</v>
      </c>
      <c r="Y16">
        <v>0</v>
      </c>
      <c r="Z16">
        <v>0</v>
      </c>
      <c r="AA16">
        <v>0</v>
      </c>
      <c r="AB16">
        <v>0</v>
      </c>
      <c r="AC16" t="s">
        <v>58</v>
      </c>
      <c r="AD16" t="s">
        <v>59</v>
      </c>
      <c r="AE16" t="s">
        <v>60</v>
      </c>
      <c r="AG16" t="s">
        <v>63</v>
      </c>
      <c r="AH16">
        <v>10.1</v>
      </c>
      <c r="AI16">
        <v>20.583333333333329</v>
      </c>
      <c r="AJ16">
        <v>38</v>
      </c>
      <c r="AK16">
        <f t="shared" si="1"/>
        <v>3.5130434782608695E-2</v>
      </c>
      <c r="AL16">
        <v>7.1594202898550716E-2</v>
      </c>
      <c r="AM16">
        <f t="shared" si="2"/>
        <v>0.13217391304347825</v>
      </c>
      <c r="AN16">
        <f t="shared" si="3"/>
        <v>9.9800935639458369E-2</v>
      </c>
      <c r="AO16">
        <f t="shared" si="0"/>
        <v>0.20338969556886316</v>
      </c>
      <c r="AP16">
        <f t="shared" si="0"/>
        <v>0.37548866874251657</v>
      </c>
    </row>
    <row r="17" spans="1:42" x14ac:dyDescent="0.35">
      <c r="A17" s="1">
        <v>18</v>
      </c>
      <c r="B17">
        <v>261</v>
      </c>
      <c r="C17">
        <v>341</v>
      </c>
      <c r="D17">
        <v>0</v>
      </c>
      <c r="E17">
        <v>311413230100</v>
      </c>
      <c r="G17" t="s">
        <v>68</v>
      </c>
      <c r="H17" t="s">
        <v>50</v>
      </c>
      <c r="I17" t="s">
        <v>54</v>
      </c>
      <c r="J17">
        <v>1150</v>
      </c>
      <c r="K17">
        <v>0.01</v>
      </c>
      <c r="L17" t="s">
        <v>57</v>
      </c>
      <c r="M17">
        <v>0</v>
      </c>
      <c r="N17">
        <v>0.54</v>
      </c>
      <c r="O17">
        <v>1.31</v>
      </c>
      <c r="P17">
        <v>1.85</v>
      </c>
      <c r="Q17">
        <v>0</v>
      </c>
      <c r="R17">
        <v>0</v>
      </c>
      <c r="S17">
        <v>0</v>
      </c>
      <c r="T17">
        <v>0</v>
      </c>
      <c r="U17">
        <v>0</v>
      </c>
      <c r="V17">
        <v>0.81</v>
      </c>
      <c r="W17">
        <v>1.44</v>
      </c>
      <c r="X17">
        <v>2.25</v>
      </c>
      <c r="Y17">
        <v>0</v>
      </c>
      <c r="Z17">
        <v>0</v>
      </c>
      <c r="AA17">
        <v>0</v>
      </c>
      <c r="AB17">
        <v>0</v>
      </c>
      <c r="AC17" t="s">
        <v>58</v>
      </c>
      <c r="AD17" t="s">
        <v>59</v>
      </c>
      <c r="AE17" t="s">
        <v>60</v>
      </c>
      <c r="AG17" t="s">
        <v>63</v>
      </c>
      <c r="AH17">
        <v>10.1</v>
      </c>
      <c r="AI17">
        <v>20.583333333333329</v>
      </c>
      <c r="AJ17">
        <v>38</v>
      </c>
      <c r="AK17">
        <f t="shared" si="1"/>
        <v>7.026086956521739E-2</v>
      </c>
      <c r="AL17">
        <v>0.1431884057971014</v>
      </c>
      <c r="AM17">
        <f t="shared" si="2"/>
        <v>0.26434782608695651</v>
      </c>
      <c r="AN17">
        <f t="shared" si="3"/>
        <v>0.19960187127891674</v>
      </c>
      <c r="AO17">
        <f t="shared" si="0"/>
        <v>0.40677939113772621</v>
      </c>
      <c r="AP17">
        <f t="shared" si="0"/>
        <v>0.75097733748503315</v>
      </c>
    </row>
    <row r="18" spans="1:42" x14ac:dyDescent="0.35">
      <c r="A18" s="1">
        <v>19</v>
      </c>
      <c r="B18">
        <v>262</v>
      </c>
      <c r="C18">
        <v>342</v>
      </c>
      <c r="D18">
        <v>0</v>
      </c>
      <c r="E18">
        <v>311413230200</v>
      </c>
      <c r="G18" t="s">
        <v>68</v>
      </c>
      <c r="H18" t="s">
        <v>51</v>
      </c>
      <c r="I18" t="s">
        <v>55</v>
      </c>
      <c r="J18">
        <v>3000</v>
      </c>
      <c r="K18">
        <v>0</v>
      </c>
      <c r="L18" t="s">
        <v>57</v>
      </c>
      <c r="M18">
        <v>0</v>
      </c>
      <c r="N18">
        <v>0.21</v>
      </c>
      <c r="O18">
        <v>0.59</v>
      </c>
      <c r="P18">
        <v>0.79999999999999993</v>
      </c>
      <c r="Q18">
        <v>0</v>
      </c>
      <c r="R18">
        <v>0</v>
      </c>
      <c r="S18">
        <v>0</v>
      </c>
      <c r="T18">
        <v>0</v>
      </c>
      <c r="U18">
        <v>0</v>
      </c>
      <c r="V18">
        <v>0.31</v>
      </c>
      <c r="W18">
        <v>0.65</v>
      </c>
      <c r="X18">
        <v>0.96</v>
      </c>
      <c r="Y18">
        <v>0</v>
      </c>
      <c r="Z18">
        <v>0</v>
      </c>
      <c r="AA18">
        <v>0</v>
      </c>
      <c r="AB18">
        <v>0</v>
      </c>
      <c r="AC18" t="s">
        <v>58</v>
      </c>
      <c r="AD18" t="s">
        <v>59</v>
      </c>
      <c r="AE18" t="s">
        <v>60</v>
      </c>
      <c r="AG18" t="s">
        <v>63</v>
      </c>
      <c r="AH18">
        <v>14.4</v>
      </c>
      <c r="AI18">
        <v>28.41</v>
      </c>
      <c r="AJ18">
        <v>44.55</v>
      </c>
      <c r="AK18">
        <f t="shared" si="1"/>
        <v>3.8400000000000004E-2</v>
      </c>
      <c r="AL18">
        <v>7.5760000000000008E-2</v>
      </c>
      <c r="AM18">
        <f t="shared" si="2"/>
        <v>0.11879999999999999</v>
      </c>
      <c r="AN18">
        <f t="shared" si="3"/>
        <v>0.10908933955045748</v>
      </c>
      <c r="AO18">
        <f t="shared" ref="AO18" si="4">AL18*2172/(1000*0.764555)</f>
        <v>0.21522417615475672</v>
      </c>
      <c r="AP18">
        <f t="shared" ref="AP18" si="5">AM18*2172/(1000*0.764555)</f>
        <v>0.33749514423422777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</cp:lastModifiedBy>
  <dcterms:created xsi:type="dcterms:W3CDTF">2020-05-19T21:03:44Z</dcterms:created>
  <dcterms:modified xsi:type="dcterms:W3CDTF">2020-08-22T14:58:18Z</dcterms:modified>
</cp:coreProperties>
</file>