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geg-my.sharepoint.com/personal/amira_sobhy_asgeg_com/Documents/amira.sobhy/Downloads/"/>
    </mc:Choice>
  </mc:AlternateContent>
  <xr:revisionPtr revIDLastSave="2" documentId="13_ncr:1_{4A6D0BC4-73E9-48B6-A390-7BADB4FC3D0C}" xr6:coauthVersionLast="47" xr6:coauthVersionMax="47" xr10:uidLastSave="{E99CF9F8-CD98-4532-B0BB-2A202FA60BF9}"/>
  <bookViews>
    <workbookView xWindow="-110" yWindow="-110" windowWidth="19420" windowHeight="10420" activeTab="5" xr2:uid="{C69F6B48-3F2E-414C-BB67-B4B79249DB4B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3" l="1"/>
  <c r="J5" i="13"/>
  <c r="J4" i="13"/>
  <c r="J3" i="13"/>
  <c r="J2" i="13"/>
  <c r="J9" i="12"/>
  <c r="J8" i="12"/>
  <c r="J7" i="12"/>
  <c r="J6" i="12"/>
  <c r="J5" i="12"/>
  <c r="J4" i="12"/>
  <c r="J3" i="12"/>
  <c r="J2" i="12"/>
  <c r="J17" i="11"/>
  <c r="J16" i="11"/>
  <c r="J15" i="11"/>
  <c r="J14" i="11"/>
  <c r="J13" i="11"/>
  <c r="F12" i="11"/>
  <c r="J12" i="11" s="1"/>
  <c r="J11" i="11"/>
  <c r="J10" i="11"/>
  <c r="J9" i="11"/>
  <c r="J8" i="11"/>
  <c r="J7" i="11"/>
  <c r="J6" i="11"/>
  <c r="J5" i="11"/>
  <c r="J4" i="11"/>
  <c r="J3" i="11"/>
  <c r="J2" i="11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38" i="7"/>
  <c r="J37" i="7"/>
  <c r="J36" i="7"/>
  <c r="C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3" i="6"/>
  <c r="J2" i="6"/>
  <c r="J38" i="5"/>
  <c r="J37" i="5"/>
  <c r="J36" i="5"/>
  <c r="J35" i="5"/>
  <c r="J34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H14" i="2"/>
  <c r="J14" i="2" s="1"/>
  <c r="H13" i="2"/>
  <c r="J13" i="2" s="1"/>
  <c r="J12" i="2"/>
  <c r="H11" i="2"/>
  <c r="J11" i="2" s="1"/>
  <c r="H10" i="2"/>
  <c r="J10" i="2" s="1"/>
  <c r="H9" i="2"/>
  <c r="J9" i="2" s="1"/>
  <c r="J8" i="2"/>
  <c r="H8" i="2"/>
  <c r="F8" i="2"/>
  <c r="H7" i="2"/>
  <c r="J7" i="2" s="1"/>
  <c r="H6" i="2"/>
  <c r="F6" i="2"/>
  <c r="J5" i="2"/>
  <c r="J4" i="2"/>
  <c r="J3" i="2"/>
  <c r="J2" i="2"/>
  <c r="J6" i="2" l="1"/>
</calcChain>
</file>

<file path=xl/sharedStrings.xml><?xml version="1.0" encoding="utf-8"?>
<sst xmlns="http://schemas.openxmlformats.org/spreadsheetml/2006/main" count="666" uniqueCount="112">
  <si>
    <t>MOHAMMED AL HENABI</t>
  </si>
  <si>
    <t xml:space="preserve"> Stock Name </t>
  </si>
  <si>
    <t>Date OF Sell</t>
  </si>
  <si>
    <t>Quantity</t>
  </si>
  <si>
    <t xml:space="preserve">Total Cost </t>
  </si>
  <si>
    <t xml:space="preserve">Net Profit </t>
  </si>
  <si>
    <t>%</t>
  </si>
  <si>
    <t>TAWUNIYA</t>
  </si>
  <si>
    <t>WAFRAH</t>
  </si>
  <si>
    <t>MALATH</t>
  </si>
  <si>
    <t>WALLA</t>
  </si>
  <si>
    <t>AL KHAZAF</t>
  </si>
  <si>
    <t xml:space="preserve">MALATH </t>
  </si>
  <si>
    <t>AL BAHA</t>
  </si>
  <si>
    <t xml:space="preserve">RAJHI BANK </t>
  </si>
  <si>
    <t>MOTTAWERA</t>
  </si>
  <si>
    <t>Tabouk Agr.</t>
  </si>
  <si>
    <t>WALAA</t>
  </si>
  <si>
    <t>TASNEE</t>
  </si>
  <si>
    <t>JOUF ALG.</t>
  </si>
  <si>
    <t xml:space="preserve">AL OTHAIM </t>
  </si>
  <si>
    <t>BAADHEEM</t>
  </si>
  <si>
    <t>AL ASMAK</t>
  </si>
  <si>
    <t>MARAFIQ</t>
  </si>
  <si>
    <t>AQWA POWER</t>
  </si>
  <si>
    <t>EXTRA</t>
  </si>
  <si>
    <t>KAYAN</t>
  </si>
  <si>
    <t>SABIC AGL.</t>
  </si>
  <si>
    <t>SADIRAT</t>
  </si>
  <si>
    <t>BUBA</t>
  </si>
  <si>
    <t>FARM MARKET</t>
  </si>
  <si>
    <t>AL ABHATH</t>
  </si>
  <si>
    <t>AL KATHEERI</t>
  </si>
  <si>
    <t>A'AMAK</t>
  </si>
  <si>
    <t>HALAWANI</t>
  </si>
  <si>
    <t>BETRO RABIG</t>
  </si>
  <si>
    <t>MARAFIQ(DIV)</t>
  </si>
  <si>
    <t>FETAIHI</t>
  </si>
  <si>
    <t>MAHDI AL HADDAD</t>
  </si>
  <si>
    <t>ARABIAB DRILL</t>
  </si>
  <si>
    <t xml:space="preserve">TASHUB </t>
  </si>
  <si>
    <t xml:space="preserve">RETAL </t>
  </si>
  <si>
    <t xml:space="preserve">SHAKER </t>
  </si>
  <si>
    <t xml:space="preserve">AL AHLI BANK </t>
  </si>
  <si>
    <t>AL TA'AMEER</t>
  </si>
  <si>
    <t>NCB</t>
  </si>
  <si>
    <t>MEBCO</t>
  </si>
  <si>
    <t>MAHARA</t>
  </si>
  <si>
    <t>AZEEB TEL.</t>
  </si>
  <si>
    <t>AL AMA'AR</t>
  </si>
  <si>
    <t>EQUIPMENT DAR</t>
  </si>
  <si>
    <t>RAJHI TAK.</t>
  </si>
  <si>
    <t>SAVOLA</t>
  </si>
  <si>
    <t>TOBI</t>
  </si>
  <si>
    <t xml:space="preserve">TANMIYAH </t>
  </si>
  <si>
    <t>SGS</t>
  </si>
  <si>
    <t>AL JAZEERA BANK</t>
  </si>
  <si>
    <t xml:space="preserve">AL ARABIA </t>
  </si>
  <si>
    <t>ABDULLATEEF</t>
  </si>
  <si>
    <t>AMANAH INS.</t>
  </si>
  <si>
    <t>JABAL OMAR</t>
  </si>
  <si>
    <t>SLOWSHENZ</t>
  </si>
  <si>
    <t xml:space="preserve">AL NAHDI </t>
  </si>
  <si>
    <t>AL KHALEEJ TRA.</t>
  </si>
  <si>
    <t>EASTERN AGR.</t>
  </si>
  <si>
    <t xml:space="preserve">AL BAHRI </t>
  </si>
  <si>
    <t>AL HOKAIR GROUP</t>
  </si>
  <si>
    <t>ANA'AM</t>
  </si>
  <si>
    <t>AL MARAEE</t>
  </si>
  <si>
    <t>AL DERIE INS.</t>
  </si>
  <si>
    <t>SEDQ</t>
  </si>
  <si>
    <t xml:space="preserve">JAMJOOM </t>
  </si>
  <si>
    <t>AL HABEEB</t>
  </si>
  <si>
    <t>FIRST MILLS</t>
  </si>
  <si>
    <t>AL WAHA</t>
  </si>
  <si>
    <t xml:space="preserve">AL LUJAIN </t>
  </si>
  <si>
    <t xml:space="preserve">AL SAIF </t>
  </si>
  <si>
    <t>AMANAH</t>
  </si>
  <si>
    <t>QASEEM AGR.</t>
  </si>
  <si>
    <t>PAPER INDUSTIES</t>
  </si>
  <si>
    <t>DORE</t>
  </si>
  <si>
    <t>BOA'AN</t>
  </si>
  <si>
    <t>NADIC</t>
  </si>
  <si>
    <t xml:space="preserve">MA'ADEN </t>
  </si>
  <si>
    <t xml:space="preserve">HARFI </t>
  </si>
  <si>
    <t>SADAFCO</t>
  </si>
  <si>
    <t>AMAK</t>
  </si>
  <si>
    <t>SLOWSHINEEEZ</t>
  </si>
  <si>
    <t>KEMYA</t>
  </si>
  <si>
    <t>HAMZA AL HADDAD</t>
  </si>
  <si>
    <t>SABIC</t>
  </si>
  <si>
    <t xml:space="preserve">KAYAN </t>
  </si>
  <si>
    <t xml:space="preserve">AL MUNAJEM </t>
  </si>
  <si>
    <t xml:space="preserve">KINGDOM </t>
  </si>
  <si>
    <t>SASCO</t>
  </si>
  <si>
    <t>SECECO</t>
  </si>
  <si>
    <t>YASSIR AL HAMADAH</t>
  </si>
  <si>
    <t>AMRIKANA</t>
  </si>
  <si>
    <t>ARAMCO</t>
  </si>
  <si>
    <t>MA'ADEN</t>
  </si>
  <si>
    <t xml:space="preserve">MEBCO </t>
  </si>
  <si>
    <t>ADVANCED</t>
  </si>
  <si>
    <t>AL MASAFI</t>
  </si>
  <si>
    <t>AL MOWASAT</t>
  </si>
  <si>
    <t xml:space="preserve">HAITHAM </t>
  </si>
  <si>
    <t>AL DREES</t>
  </si>
  <si>
    <t>SENOMI RETAIL</t>
  </si>
  <si>
    <t>AL DEREE</t>
  </si>
  <si>
    <t>LOBREEF</t>
  </si>
  <si>
    <t xml:space="preserve">AHMED AMIN </t>
  </si>
  <si>
    <t xml:space="preserve">AL DREES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</si>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</sst>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10" fontId="0" fillId="0" borderId="6" xfId="0" applyNumberFormat="1" applyBorder="1"/>
    <xf numFmtId="3" fontId="3" fillId="0" borderId="7" xfId="0" applyNumberFormat="1" applyFont="1" applyBorder="1" applyAlignment="1">
      <alignment horizontal="center"/>
    </xf>
    <xf numFmtId="10" fontId="0" fillId="0" borderId="9" xfId="0" applyNumberFormat="1" applyBorder="1"/>
    <xf numFmtId="3" fontId="0" fillId="0" borderId="12" xfId="0" applyNumberFormat="1" applyBorder="1" applyAlignment="1">
      <alignment horizontal="center"/>
    </xf>
    <xf numFmtId="10" fontId="0" fillId="0" borderId="13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4" fontId="0" fillId="0" borderId="4" xfId="0" applyNumberFormat="1" applyBorder="1"/>
    <xf numFmtId="4" fontId="0" fillId="0" borderId="5" xfId="0" applyNumberForma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0" fillId="0" borderId="7" xfId="0" applyNumberFormat="1" applyBorder="1"/>
    <xf numFmtId="4" fontId="0" fillId="0" borderId="8" xfId="0" applyNumberForma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4" fontId="0" fillId="0" borderId="11" xfId="0" applyNumberFormat="1" applyBorder="1" applyAlignment="1">
      <alignment horizontal="right"/>
    </xf>
    <xf numFmtId="4" fontId="0" fillId="0" borderId="10" xfId="0" applyNumberFormat="1" applyBorder="1"/>
    <xf numFmtId="4" fontId="0" fillId="0" borderId="11" xfId="0" applyNumberFormat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BF38-15A5-4BB3-8AFB-DA2E7750CAFE}">
  <dimension ref="A1:K38"/>
  <sheetViews>
    <sheetView topLeftCell="A20" workbookViewId="0">
      <selection activeCell="C39" sqref="C39"/>
    </sheetView>
  </sheetViews>
  <sheetFormatPr defaultRowHeight="14.5" x14ac:dyDescent="0.35"/>
  <cols>
    <col min="4" max="4" width="23.36328125" customWidth="1"/>
  </cols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7</v>
      </c>
      <c r="B2" s="12"/>
      <c r="C2" s="13">
        <v>44866</v>
      </c>
      <c r="D2" s="14"/>
      <c r="E2" s="3">
        <v>1000</v>
      </c>
      <c r="F2" s="15">
        <v>84021</v>
      </c>
      <c r="G2" s="16"/>
      <c r="H2" s="17">
        <v>1077.44</v>
      </c>
      <c r="I2" s="18"/>
      <c r="J2" s="4">
        <f t="shared" ref="J2:J38" si="0">H2/F2</f>
        <v>1.2823460801466301E-2</v>
      </c>
      <c r="K2" t="s">
        <v>0</v>
      </c>
    </row>
    <row r="3" spans="1:11" ht="15.5" x14ac:dyDescent="0.35">
      <c r="A3" s="19" t="s">
        <v>12</v>
      </c>
      <c r="B3" s="20"/>
      <c r="C3" s="21">
        <v>44871</v>
      </c>
      <c r="D3" s="22"/>
      <c r="E3" s="5">
        <v>10000</v>
      </c>
      <c r="F3" s="23">
        <v>130108</v>
      </c>
      <c r="G3" s="24"/>
      <c r="H3" s="25">
        <v>2981.03</v>
      </c>
      <c r="I3" s="26"/>
      <c r="J3" s="6">
        <f t="shared" si="0"/>
        <v>2.2911965444092602E-2</v>
      </c>
      <c r="K3" t="s">
        <v>0</v>
      </c>
    </row>
    <row r="4" spans="1:11" ht="15.5" x14ac:dyDescent="0.35">
      <c r="A4" s="19" t="s">
        <v>17</v>
      </c>
      <c r="B4" s="20"/>
      <c r="C4" s="21">
        <v>44871</v>
      </c>
      <c r="D4" s="22"/>
      <c r="E4" s="5">
        <v>5000</v>
      </c>
      <c r="F4" s="23">
        <v>68056.570000000007</v>
      </c>
      <c r="G4" s="24"/>
      <c r="H4" s="25">
        <v>1586.91</v>
      </c>
      <c r="I4" s="26"/>
      <c r="J4" s="6">
        <f t="shared" si="0"/>
        <v>2.3317513650776112E-2</v>
      </c>
      <c r="K4" t="s">
        <v>0</v>
      </c>
    </row>
    <row r="5" spans="1:11" ht="15.5" x14ac:dyDescent="0.35">
      <c r="A5" s="19" t="s">
        <v>12</v>
      </c>
      <c r="B5" s="20"/>
      <c r="C5" s="21">
        <v>44873</v>
      </c>
      <c r="D5" s="22"/>
      <c r="E5" s="5">
        <v>10000</v>
      </c>
      <c r="F5" s="23">
        <v>130908.8</v>
      </c>
      <c r="G5" s="24"/>
      <c r="H5" s="25">
        <v>981.39</v>
      </c>
      <c r="I5" s="26"/>
      <c r="J5" s="6">
        <f t="shared" si="0"/>
        <v>7.4967458261018353E-3</v>
      </c>
      <c r="K5" t="s">
        <v>0</v>
      </c>
    </row>
    <row r="6" spans="1:11" ht="15.5" x14ac:dyDescent="0.35">
      <c r="A6" s="19" t="s">
        <v>19</v>
      </c>
      <c r="B6" s="20"/>
      <c r="C6" s="21">
        <v>44874</v>
      </c>
      <c r="D6" s="22"/>
      <c r="E6" s="5">
        <v>5000</v>
      </c>
      <c r="F6" s="23">
        <f>224436.56+125</f>
        <v>224561.56</v>
      </c>
      <c r="G6" s="24"/>
      <c r="H6" s="25">
        <f>5.79+75.26+29.14+9.02+0.06+257</f>
        <v>376.27</v>
      </c>
      <c r="I6" s="26"/>
      <c r="J6" s="6">
        <f t="shared" si="0"/>
        <v>1.6755761760828523E-3</v>
      </c>
      <c r="K6" t="s">
        <v>0</v>
      </c>
    </row>
    <row r="7" spans="1:11" ht="15.5" x14ac:dyDescent="0.35">
      <c r="A7" s="19" t="s">
        <v>20</v>
      </c>
      <c r="B7" s="20"/>
      <c r="C7" s="21">
        <v>44881</v>
      </c>
      <c r="D7" s="22"/>
      <c r="E7" s="5">
        <v>1000</v>
      </c>
      <c r="F7" s="23">
        <v>127165.65</v>
      </c>
      <c r="G7" s="24"/>
      <c r="H7" s="25">
        <f>148.8+2.64+36.92</f>
        <v>188.36</v>
      </c>
      <c r="I7" s="26"/>
      <c r="J7" s="6">
        <f t="shared" si="0"/>
        <v>1.4812176086859937E-3</v>
      </c>
      <c r="K7" t="s">
        <v>0</v>
      </c>
    </row>
    <row r="8" spans="1:11" ht="15.5" x14ac:dyDescent="0.35">
      <c r="A8" s="19" t="s">
        <v>23</v>
      </c>
      <c r="B8" s="20"/>
      <c r="C8" s="21">
        <v>44893</v>
      </c>
      <c r="D8" s="22"/>
      <c r="E8" s="5">
        <v>5000</v>
      </c>
      <c r="F8" s="23">
        <f>240150+125</f>
        <v>240275</v>
      </c>
      <c r="G8" s="24"/>
      <c r="H8" s="25">
        <f>1904.34+0.49+146.26+386.61</f>
        <v>2437.7000000000003</v>
      </c>
      <c r="I8" s="26"/>
      <c r="J8" s="6">
        <f t="shared" si="0"/>
        <v>1.0145458328998025E-2</v>
      </c>
      <c r="K8" t="s">
        <v>0</v>
      </c>
    </row>
    <row r="9" spans="1:11" ht="15.5" x14ac:dyDescent="0.35">
      <c r="A9" s="19" t="s">
        <v>23</v>
      </c>
      <c r="B9" s="20"/>
      <c r="C9" s="21">
        <v>44899</v>
      </c>
      <c r="D9" s="22"/>
      <c r="E9" s="5">
        <v>2500</v>
      </c>
      <c r="F9" s="23">
        <v>120150</v>
      </c>
      <c r="G9" s="24"/>
      <c r="H9" s="25">
        <f>1722.09+1390.42+1853.2</f>
        <v>4965.71</v>
      </c>
      <c r="I9" s="26"/>
      <c r="J9" s="6">
        <f t="shared" si="0"/>
        <v>4.1329255097794421E-2</v>
      </c>
      <c r="K9" t="s">
        <v>0</v>
      </c>
    </row>
    <row r="10" spans="1:11" ht="15.5" x14ac:dyDescent="0.35">
      <c r="A10" s="19" t="s">
        <v>23</v>
      </c>
      <c r="B10" s="20"/>
      <c r="C10" s="21">
        <v>44901</v>
      </c>
      <c r="D10" s="22"/>
      <c r="E10" s="5">
        <v>2500</v>
      </c>
      <c r="F10" s="23">
        <v>120150</v>
      </c>
      <c r="G10" s="24"/>
      <c r="H10" s="25">
        <f>2302.35+415.25</f>
        <v>2717.6</v>
      </c>
      <c r="I10" s="26"/>
      <c r="J10" s="6">
        <f t="shared" si="0"/>
        <v>2.261839367457345E-2</v>
      </c>
      <c r="K10" t="s">
        <v>0</v>
      </c>
    </row>
    <row r="11" spans="1:11" ht="15.5" x14ac:dyDescent="0.35">
      <c r="A11" s="19" t="s">
        <v>26</v>
      </c>
      <c r="B11" s="20"/>
      <c r="C11" s="21">
        <v>44909</v>
      </c>
      <c r="D11" s="22"/>
      <c r="E11" s="5">
        <v>15000</v>
      </c>
      <c r="F11" s="23">
        <v>181500</v>
      </c>
      <c r="G11" s="24"/>
      <c r="H11" s="25">
        <f>4397.56+0.77+1383.37+425.19+1518.49+416.07+3247.32</f>
        <v>11388.77</v>
      </c>
      <c r="I11" s="26"/>
      <c r="J11" s="6">
        <f t="shared" si="0"/>
        <v>6.2748044077134982E-2</v>
      </c>
      <c r="K11" t="s">
        <v>0</v>
      </c>
    </row>
    <row r="12" spans="1:11" ht="15.5" x14ac:dyDescent="0.35">
      <c r="A12" s="19" t="s">
        <v>26</v>
      </c>
      <c r="B12" s="20"/>
      <c r="C12" s="21">
        <v>44910</v>
      </c>
      <c r="D12" s="22"/>
      <c r="E12" s="5">
        <v>10000</v>
      </c>
      <c r="F12" s="23">
        <v>120978</v>
      </c>
      <c r="G12" s="24"/>
      <c r="H12" s="25">
        <v>10190.370000000001</v>
      </c>
      <c r="I12" s="26"/>
      <c r="J12" s="6">
        <f t="shared" si="0"/>
        <v>8.423324902048307E-2</v>
      </c>
      <c r="K12" t="s">
        <v>0</v>
      </c>
    </row>
    <row r="13" spans="1:11" ht="15.5" x14ac:dyDescent="0.35">
      <c r="A13" s="19" t="s">
        <v>7</v>
      </c>
      <c r="B13" s="20"/>
      <c r="C13" s="21">
        <v>44910</v>
      </c>
      <c r="D13" s="22"/>
      <c r="E13" s="5">
        <v>5000</v>
      </c>
      <c r="F13" s="23">
        <v>400450</v>
      </c>
      <c r="G13" s="24"/>
      <c r="H13" s="25">
        <f>12256.95+738.23+676.33+452.48+666.76+9.54+76.22+990.67+1152.58</f>
        <v>17019.760000000002</v>
      </c>
      <c r="I13" s="26"/>
      <c r="J13" s="6">
        <f t="shared" si="0"/>
        <v>4.2501585716069427E-2</v>
      </c>
      <c r="K13" t="s">
        <v>0</v>
      </c>
    </row>
    <row r="14" spans="1:11" ht="15.5" x14ac:dyDescent="0.35">
      <c r="A14" s="19" t="s">
        <v>7</v>
      </c>
      <c r="B14" s="20"/>
      <c r="C14" s="21">
        <v>44914</v>
      </c>
      <c r="D14" s="22"/>
      <c r="E14" s="5">
        <v>1000</v>
      </c>
      <c r="F14" s="23">
        <v>80105</v>
      </c>
      <c r="G14" s="24"/>
      <c r="H14" s="25">
        <f>710.88+173.88+278.64+1505.88+8.89+492.06</f>
        <v>3170.23</v>
      </c>
      <c r="I14" s="26"/>
      <c r="J14" s="6">
        <f t="shared" si="0"/>
        <v>3.95759315897884E-2</v>
      </c>
      <c r="K14" t="s">
        <v>0</v>
      </c>
    </row>
    <row r="15" spans="1:11" ht="15.5" x14ac:dyDescent="0.35">
      <c r="A15" s="19" t="s">
        <v>7</v>
      </c>
      <c r="B15" s="20"/>
      <c r="C15" s="21">
        <v>44934</v>
      </c>
      <c r="D15" s="22"/>
      <c r="E15" s="5">
        <v>1000</v>
      </c>
      <c r="F15" s="23">
        <v>160275</v>
      </c>
      <c r="G15" s="24"/>
      <c r="H15" s="25">
        <v>1865.06</v>
      </c>
      <c r="I15" s="26"/>
      <c r="J15" s="6">
        <f t="shared" si="0"/>
        <v>1.1636624551552019E-2</v>
      </c>
      <c r="K15" t="s">
        <v>0</v>
      </c>
    </row>
    <row r="16" spans="1:11" ht="15.5" x14ac:dyDescent="0.35">
      <c r="A16" s="19" t="s">
        <v>28</v>
      </c>
      <c r="B16" s="20"/>
      <c r="C16" s="21">
        <v>44935</v>
      </c>
      <c r="D16" s="22"/>
      <c r="E16" s="5">
        <v>2500</v>
      </c>
      <c r="F16" s="23">
        <v>84700</v>
      </c>
      <c r="G16" s="24"/>
      <c r="H16" s="25">
        <v>858.37</v>
      </c>
      <c r="I16" s="26"/>
      <c r="J16" s="6">
        <f t="shared" si="0"/>
        <v>1.0134238488783944E-2</v>
      </c>
      <c r="K16" t="s">
        <v>0</v>
      </c>
    </row>
    <row r="17" spans="1:11" ht="15.5" x14ac:dyDescent="0.35">
      <c r="A17" s="19" t="s">
        <v>17</v>
      </c>
      <c r="B17" s="20"/>
      <c r="C17" s="21">
        <v>44937</v>
      </c>
      <c r="D17" s="22"/>
      <c r="E17" s="5">
        <v>5000</v>
      </c>
      <c r="F17" s="23">
        <v>71519.3</v>
      </c>
      <c r="G17" s="24"/>
      <c r="H17" s="25">
        <v>480.7</v>
      </c>
      <c r="I17" s="26"/>
      <c r="J17" s="6">
        <f t="shared" si="0"/>
        <v>6.7212626521792017E-3</v>
      </c>
      <c r="K17" t="s">
        <v>0</v>
      </c>
    </row>
    <row r="18" spans="1:11" ht="15.5" x14ac:dyDescent="0.35">
      <c r="A18" s="19" t="s">
        <v>31</v>
      </c>
      <c r="B18" s="20"/>
      <c r="C18" s="21">
        <v>44937</v>
      </c>
      <c r="D18" s="22"/>
      <c r="E18" s="5">
        <v>500</v>
      </c>
      <c r="F18" s="23">
        <v>93255.84</v>
      </c>
      <c r="G18" s="24"/>
      <c r="H18" s="25">
        <v>944.16</v>
      </c>
      <c r="I18" s="26"/>
      <c r="J18" s="6">
        <f t="shared" si="0"/>
        <v>1.0124406149791798E-2</v>
      </c>
      <c r="K18" t="s">
        <v>0</v>
      </c>
    </row>
    <row r="19" spans="1:11" ht="15.5" x14ac:dyDescent="0.35">
      <c r="A19" s="19" t="s">
        <v>28</v>
      </c>
      <c r="B19" s="20"/>
      <c r="C19" s="21">
        <v>44938</v>
      </c>
      <c r="D19" s="22"/>
      <c r="E19" s="5">
        <v>12500</v>
      </c>
      <c r="F19" s="23">
        <v>424982.84</v>
      </c>
      <c r="G19" s="24"/>
      <c r="H19" s="25">
        <v>5288.53</v>
      </c>
      <c r="I19" s="26"/>
      <c r="J19" s="6">
        <f t="shared" si="0"/>
        <v>1.2444102448936525E-2</v>
      </c>
      <c r="K19" t="s">
        <v>0</v>
      </c>
    </row>
    <row r="20" spans="1:11" ht="15.5" x14ac:dyDescent="0.35">
      <c r="A20" s="19" t="s">
        <v>28</v>
      </c>
      <c r="B20" s="20"/>
      <c r="C20" s="21">
        <v>44944</v>
      </c>
      <c r="D20" s="22"/>
      <c r="E20" s="5">
        <v>5000</v>
      </c>
      <c r="F20" s="23">
        <v>167779.76</v>
      </c>
      <c r="G20" s="24"/>
      <c r="H20" s="25">
        <v>1250</v>
      </c>
      <c r="I20" s="26"/>
      <c r="J20" s="6">
        <f t="shared" si="0"/>
        <v>7.4502431044125936E-3</v>
      </c>
      <c r="K20" t="s">
        <v>0</v>
      </c>
    </row>
    <row r="21" spans="1:11" ht="15.5" x14ac:dyDescent="0.35">
      <c r="A21" s="19" t="s">
        <v>7</v>
      </c>
      <c r="B21" s="20"/>
      <c r="C21" s="21">
        <v>44944</v>
      </c>
      <c r="D21" s="22"/>
      <c r="E21" s="5">
        <v>2000</v>
      </c>
      <c r="F21" s="23">
        <v>107263.63</v>
      </c>
      <c r="G21" s="24"/>
      <c r="H21" s="25">
        <v>2863.21</v>
      </c>
      <c r="I21" s="26"/>
      <c r="J21" s="6">
        <f t="shared" si="0"/>
        <v>2.6693204397427162E-2</v>
      </c>
      <c r="K21" t="s">
        <v>0</v>
      </c>
    </row>
    <row r="22" spans="1:11" ht="15.5" x14ac:dyDescent="0.35">
      <c r="A22" s="19" t="s">
        <v>7</v>
      </c>
      <c r="B22" s="20"/>
      <c r="C22" s="21">
        <v>44949</v>
      </c>
      <c r="D22" s="22"/>
      <c r="E22" s="5">
        <v>2000</v>
      </c>
      <c r="F22" s="23">
        <v>107263.63</v>
      </c>
      <c r="G22" s="24"/>
      <c r="H22" s="25">
        <v>1336.79</v>
      </c>
      <c r="I22" s="26"/>
      <c r="J22" s="6">
        <f t="shared" si="0"/>
        <v>1.2462658591733284E-2</v>
      </c>
      <c r="K22" t="s">
        <v>0</v>
      </c>
    </row>
    <row r="23" spans="1:11" ht="15.5" x14ac:dyDescent="0.35">
      <c r="A23" s="19" t="s">
        <v>12</v>
      </c>
      <c r="B23" s="20"/>
      <c r="C23" s="21">
        <v>44950</v>
      </c>
      <c r="D23" s="22"/>
      <c r="E23" s="5">
        <v>10000</v>
      </c>
      <c r="F23" s="23">
        <v>119200</v>
      </c>
      <c r="G23" s="24"/>
      <c r="H23" s="25">
        <v>6717.53</v>
      </c>
      <c r="I23" s="26"/>
      <c r="J23" s="6">
        <f t="shared" si="0"/>
        <v>5.6355117449664427E-2</v>
      </c>
      <c r="K23" t="s">
        <v>0</v>
      </c>
    </row>
    <row r="24" spans="1:11" ht="15.5" x14ac:dyDescent="0.35">
      <c r="A24" s="19" t="s">
        <v>12</v>
      </c>
      <c r="B24" s="20"/>
      <c r="C24" s="21">
        <v>44950</v>
      </c>
      <c r="D24" s="22"/>
      <c r="E24" s="5">
        <v>3100</v>
      </c>
      <c r="F24" s="23">
        <v>36952</v>
      </c>
      <c r="G24" s="24"/>
      <c r="H24" s="25">
        <v>2187.4499999999998</v>
      </c>
      <c r="I24" s="26"/>
      <c r="J24" s="6">
        <f t="shared" si="0"/>
        <v>5.9197066464602724E-2</v>
      </c>
      <c r="K24" t="s">
        <v>0</v>
      </c>
    </row>
    <row r="25" spans="1:11" ht="15.5" x14ac:dyDescent="0.35">
      <c r="A25" s="19" t="s">
        <v>17</v>
      </c>
      <c r="B25" s="20"/>
      <c r="C25" s="21">
        <v>44952</v>
      </c>
      <c r="D25" s="22"/>
      <c r="E25" s="5">
        <v>10000</v>
      </c>
      <c r="F25" s="23">
        <v>143043.82</v>
      </c>
      <c r="G25" s="24"/>
      <c r="H25" s="25">
        <v>7296.18</v>
      </c>
      <c r="I25" s="26"/>
      <c r="J25" s="6">
        <f t="shared" si="0"/>
        <v>5.1006607625551384E-2</v>
      </c>
      <c r="K25" t="s">
        <v>0</v>
      </c>
    </row>
    <row r="26" spans="1:11" ht="15.5" x14ac:dyDescent="0.35">
      <c r="A26" s="19" t="s">
        <v>29</v>
      </c>
      <c r="B26" s="20"/>
      <c r="C26" s="21">
        <v>44952</v>
      </c>
      <c r="D26" s="22"/>
      <c r="E26" s="5">
        <v>3750</v>
      </c>
      <c r="F26" s="23">
        <v>550925.97</v>
      </c>
      <c r="G26" s="24"/>
      <c r="H26" s="25">
        <v>12174.03</v>
      </c>
      <c r="I26" s="26"/>
      <c r="J26" s="6">
        <f t="shared" si="0"/>
        <v>2.2097397223804865E-2</v>
      </c>
      <c r="K26" t="s">
        <v>0</v>
      </c>
    </row>
    <row r="27" spans="1:11" ht="15.5" x14ac:dyDescent="0.35">
      <c r="A27" s="19" t="s">
        <v>12</v>
      </c>
      <c r="B27" s="20"/>
      <c r="C27" s="21">
        <v>44952</v>
      </c>
      <c r="D27" s="22"/>
      <c r="E27" s="5">
        <v>6900</v>
      </c>
      <c r="F27" s="23">
        <v>82248</v>
      </c>
      <c r="G27" s="24"/>
      <c r="H27" s="25">
        <v>8068.45</v>
      </c>
      <c r="I27" s="26"/>
      <c r="J27" s="6">
        <f t="shared" si="0"/>
        <v>9.8099041921992022E-2</v>
      </c>
      <c r="K27" t="s">
        <v>0</v>
      </c>
    </row>
    <row r="28" spans="1:11" ht="15.5" x14ac:dyDescent="0.35">
      <c r="A28" s="19" t="s">
        <v>12</v>
      </c>
      <c r="B28" s="20"/>
      <c r="C28" s="21">
        <v>44955</v>
      </c>
      <c r="D28" s="22"/>
      <c r="E28" s="5">
        <v>20000</v>
      </c>
      <c r="F28" s="23">
        <v>238400</v>
      </c>
      <c r="G28" s="24"/>
      <c r="H28" s="25">
        <v>37395.160000000003</v>
      </c>
      <c r="I28" s="26"/>
      <c r="J28" s="6">
        <f t="shared" si="0"/>
        <v>0.15685889261744967</v>
      </c>
      <c r="K28" t="s">
        <v>0</v>
      </c>
    </row>
    <row r="29" spans="1:11" ht="15.5" x14ac:dyDescent="0.35">
      <c r="A29" s="19" t="s">
        <v>7</v>
      </c>
      <c r="B29" s="20"/>
      <c r="C29" s="21">
        <v>44956</v>
      </c>
      <c r="D29" s="22"/>
      <c r="E29" s="5">
        <v>2000</v>
      </c>
      <c r="F29" s="23">
        <v>159540</v>
      </c>
      <c r="G29" s="24"/>
      <c r="H29" s="25">
        <v>4131.1400000000003</v>
      </c>
      <c r="I29" s="26"/>
      <c r="J29" s="6">
        <f t="shared" si="0"/>
        <v>2.5894070452551085E-2</v>
      </c>
      <c r="K29" t="s">
        <v>0</v>
      </c>
    </row>
    <row r="30" spans="1:11" ht="15.5" x14ac:dyDescent="0.35">
      <c r="A30" s="19" t="s">
        <v>7</v>
      </c>
      <c r="B30" s="20"/>
      <c r="C30" s="21">
        <v>44957</v>
      </c>
      <c r="D30" s="22"/>
      <c r="E30" s="5">
        <v>2000</v>
      </c>
      <c r="F30" s="23">
        <v>159540</v>
      </c>
      <c r="G30" s="24"/>
      <c r="H30" s="25">
        <v>7198.59</v>
      </c>
      <c r="I30" s="26"/>
      <c r="J30" s="6">
        <f t="shared" si="0"/>
        <v>4.5120910116585186E-2</v>
      </c>
      <c r="K30" t="s">
        <v>0</v>
      </c>
    </row>
    <row r="31" spans="1:11" ht="15.5" x14ac:dyDescent="0.35">
      <c r="A31" s="19" t="s">
        <v>20</v>
      </c>
      <c r="B31" s="20"/>
      <c r="C31" s="21">
        <v>44969</v>
      </c>
      <c r="D31" s="22"/>
      <c r="E31" s="5">
        <v>2000</v>
      </c>
      <c r="F31" s="23">
        <v>211154.03</v>
      </c>
      <c r="G31" s="24"/>
      <c r="H31" s="25">
        <v>3645.97</v>
      </c>
      <c r="I31" s="26"/>
      <c r="J31" s="6">
        <f t="shared" si="0"/>
        <v>1.7266873855071578E-2</v>
      </c>
      <c r="K31" t="s">
        <v>0</v>
      </c>
    </row>
    <row r="32" spans="1:11" ht="15.5" x14ac:dyDescent="0.35">
      <c r="A32" s="19" t="s">
        <v>23</v>
      </c>
      <c r="B32" s="20"/>
      <c r="C32" s="21">
        <v>44970</v>
      </c>
      <c r="D32" s="22"/>
      <c r="E32" s="5">
        <v>5000</v>
      </c>
      <c r="F32" s="23">
        <v>239367.72</v>
      </c>
      <c r="G32" s="24"/>
      <c r="H32" s="25">
        <v>3848.83</v>
      </c>
      <c r="I32" s="26"/>
      <c r="J32" s="6">
        <f t="shared" si="0"/>
        <v>1.607915219311944E-2</v>
      </c>
      <c r="K32" t="s">
        <v>0</v>
      </c>
    </row>
    <row r="33" spans="1:11" ht="15.5" x14ac:dyDescent="0.35">
      <c r="A33" s="19" t="s">
        <v>16</v>
      </c>
      <c r="B33" s="20"/>
      <c r="C33" s="21">
        <v>44970</v>
      </c>
      <c r="D33" s="22"/>
      <c r="E33" s="5">
        <v>20000</v>
      </c>
      <c r="F33" s="23">
        <v>343800</v>
      </c>
      <c r="G33" s="24"/>
      <c r="H33" s="25">
        <v>15614.53</v>
      </c>
      <c r="I33" s="26"/>
      <c r="J33" s="6">
        <f t="shared" si="0"/>
        <v>4.5417481093659104E-2</v>
      </c>
      <c r="K33" t="s">
        <v>0</v>
      </c>
    </row>
    <row r="34" spans="1:11" ht="15.5" x14ac:dyDescent="0.35">
      <c r="A34" s="19" t="s">
        <v>12</v>
      </c>
      <c r="B34" s="20"/>
      <c r="C34" s="21">
        <v>44973</v>
      </c>
      <c r="D34" s="22"/>
      <c r="E34" s="5">
        <v>10000</v>
      </c>
      <c r="F34" s="23">
        <v>132423.10999999999</v>
      </c>
      <c r="G34" s="24"/>
      <c r="H34" s="25">
        <v>3576.89</v>
      </c>
      <c r="I34" s="26"/>
      <c r="J34" s="6">
        <f t="shared" si="0"/>
        <v>2.7011070801765645E-2</v>
      </c>
      <c r="K34" t="s">
        <v>0</v>
      </c>
    </row>
    <row r="35" spans="1:11" ht="15.5" x14ac:dyDescent="0.35">
      <c r="A35" s="19" t="s">
        <v>27</v>
      </c>
      <c r="B35" s="20"/>
      <c r="C35" s="21">
        <v>45004</v>
      </c>
      <c r="D35" s="22"/>
      <c r="E35" s="5">
        <v>3000</v>
      </c>
      <c r="F35" s="23">
        <v>404272.66</v>
      </c>
      <c r="G35" s="24"/>
      <c r="H35" s="25">
        <v>727.34</v>
      </c>
      <c r="I35" s="26"/>
      <c r="J35" s="6">
        <f t="shared" si="0"/>
        <v>1.7991322984838997E-3</v>
      </c>
      <c r="K35" t="s">
        <v>0</v>
      </c>
    </row>
    <row r="36" spans="1:11" ht="15.5" x14ac:dyDescent="0.35">
      <c r="A36" s="19" t="s">
        <v>28</v>
      </c>
      <c r="B36" s="20"/>
      <c r="C36" s="21">
        <v>45007</v>
      </c>
      <c r="D36" s="22"/>
      <c r="E36" s="5">
        <v>10000</v>
      </c>
      <c r="F36" s="23">
        <v>320298.84999999998</v>
      </c>
      <c r="G36" s="24"/>
      <c r="H36" s="25">
        <v>19701.150000000001</v>
      </c>
      <c r="I36" s="26"/>
      <c r="J36" s="6">
        <f t="shared" si="0"/>
        <v>6.1508650436927895E-2</v>
      </c>
      <c r="K36" t="s">
        <v>0</v>
      </c>
    </row>
    <row r="37" spans="1:11" ht="15.5" x14ac:dyDescent="0.35">
      <c r="A37" s="19" t="s">
        <v>28</v>
      </c>
      <c r="B37" s="20"/>
      <c r="C37" s="21">
        <v>45011</v>
      </c>
      <c r="D37" s="22"/>
      <c r="E37" s="5">
        <v>5000</v>
      </c>
      <c r="F37" s="23">
        <v>164023.48000000001</v>
      </c>
      <c r="G37" s="24"/>
      <c r="H37" s="25">
        <v>976.52</v>
      </c>
      <c r="I37" s="26"/>
      <c r="J37" s="6">
        <f t="shared" si="0"/>
        <v>5.9535378715291241E-3</v>
      </c>
      <c r="K37" t="s">
        <v>0</v>
      </c>
    </row>
    <row r="38" spans="1:11" ht="16" thickBot="1" x14ac:dyDescent="0.4">
      <c r="A38" s="27" t="s">
        <v>28</v>
      </c>
      <c r="B38" s="28"/>
      <c r="C38" s="29">
        <v>45012</v>
      </c>
      <c r="D38" s="30"/>
      <c r="E38" s="7">
        <v>10000</v>
      </c>
      <c r="F38" s="31">
        <v>340567.35</v>
      </c>
      <c r="G38" s="32"/>
      <c r="H38" s="33">
        <v>1432.65</v>
      </c>
      <c r="I38" s="34"/>
      <c r="J38" s="8">
        <f t="shared" si="0"/>
        <v>4.2066569211640526E-3</v>
      </c>
      <c r="K38" t="s">
        <v>0</v>
      </c>
    </row>
  </sheetData>
  <mergeCells count="152">
    <mergeCell ref="A37:B37"/>
    <mergeCell ref="C37:D37"/>
    <mergeCell ref="F37:G37"/>
    <mergeCell ref="H37:I37"/>
    <mergeCell ref="A38:B38"/>
    <mergeCell ref="C38:D38"/>
    <mergeCell ref="F38:G38"/>
    <mergeCell ref="H38:I38"/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  <mergeCell ref="A5:B5"/>
    <mergeCell ref="C5:D5"/>
    <mergeCell ref="F5:G5"/>
    <mergeCell ref="H5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563-9385-4F2C-94F4-98A626FC9B0D}">
  <dimension ref="A1:K31"/>
  <sheetViews>
    <sheetView workbookViewId="0">
      <selection activeCell="K2" sqref="K2:K17"/>
    </sheetView>
  </sheetViews>
  <sheetFormatPr defaultRowHeight="14.5" x14ac:dyDescent="0.35"/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97</v>
      </c>
      <c r="B2" s="12"/>
      <c r="C2" s="13">
        <v>45047</v>
      </c>
      <c r="D2" s="14"/>
      <c r="E2" s="3">
        <v>100000</v>
      </c>
      <c r="F2" s="15">
        <v>400665.5</v>
      </c>
      <c r="G2" s="16"/>
      <c r="H2" s="17">
        <v>-665.5</v>
      </c>
      <c r="I2" s="18"/>
      <c r="J2" s="4">
        <f t="shared" ref="J2:J17" si="0">H2/F2</f>
        <v>-1.6609865336546321E-3</v>
      </c>
      <c r="K2" t="s">
        <v>96</v>
      </c>
    </row>
    <row r="3" spans="1:11" ht="15.5" x14ac:dyDescent="0.35">
      <c r="A3" s="19" t="s">
        <v>27</v>
      </c>
      <c r="B3" s="20"/>
      <c r="C3" s="21">
        <v>45068</v>
      </c>
      <c r="D3" s="22"/>
      <c r="E3" s="5">
        <v>5000</v>
      </c>
      <c r="F3" s="23">
        <v>669093.09</v>
      </c>
      <c r="G3" s="24"/>
      <c r="H3" s="25">
        <v>-23093.09</v>
      </c>
      <c r="I3" s="26"/>
      <c r="J3" s="6">
        <f t="shared" si="0"/>
        <v>-3.4514016577274771E-2</v>
      </c>
      <c r="K3" t="s">
        <v>96</v>
      </c>
    </row>
    <row r="4" spans="1:11" ht="15.5" x14ac:dyDescent="0.35">
      <c r="A4" s="19" t="s">
        <v>65</v>
      </c>
      <c r="B4" s="20"/>
      <c r="C4" s="21">
        <v>45071</v>
      </c>
      <c r="D4" s="22"/>
      <c r="E4" s="5">
        <v>20000</v>
      </c>
      <c r="F4" s="23">
        <v>628036.21</v>
      </c>
      <c r="G4" s="24"/>
      <c r="H4" s="25">
        <v>-9419.01</v>
      </c>
      <c r="I4" s="26"/>
      <c r="J4" s="6">
        <f t="shared" si="0"/>
        <v>-1.4997558819100575E-2</v>
      </c>
      <c r="K4" t="s">
        <v>96</v>
      </c>
    </row>
    <row r="5" spans="1:11" ht="15.5" x14ac:dyDescent="0.35">
      <c r="A5" s="19" t="s">
        <v>39</v>
      </c>
      <c r="B5" s="20"/>
      <c r="C5" s="21">
        <v>45095</v>
      </c>
      <c r="D5" s="22"/>
      <c r="E5" s="5">
        <v>10000</v>
      </c>
      <c r="F5" s="23">
        <v>1525197.61</v>
      </c>
      <c r="G5" s="24"/>
      <c r="H5" s="25">
        <v>74802.39</v>
      </c>
      <c r="I5" s="26"/>
      <c r="J5" s="6">
        <f t="shared" si="0"/>
        <v>4.9044392352542432E-2</v>
      </c>
      <c r="K5" t="s">
        <v>96</v>
      </c>
    </row>
    <row r="6" spans="1:11" ht="15.5" x14ac:dyDescent="0.35">
      <c r="A6" s="19" t="s">
        <v>47</v>
      </c>
      <c r="B6" s="20"/>
      <c r="C6" s="21">
        <v>45112</v>
      </c>
      <c r="D6" s="22"/>
      <c r="E6" s="5">
        <v>36000</v>
      </c>
      <c r="F6" s="23">
        <v>2037646.48</v>
      </c>
      <c r="G6" s="24"/>
      <c r="H6" s="25">
        <v>119516.9</v>
      </c>
      <c r="I6" s="26"/>
      <c r="J6" s="6">
        <f t="shared" si="0"/>
        <v>5.8654384444548006E-2</v>
      </c>
      <c r="K6" t="s">
        <v>96</v>
      </c>
    </row>
    <row r="7" spans="1:11" ht="15.5" x14ac:dyDescent="0.35">
      <c r="A7" s="19" t="s">
        <v>33</v>
      </c>
      <c r="B7" s="20"/>
      <c r="C7" s="21">
        <v>45112</v>
      </c>
      <c r="D7" s="22"/>
      <c r="E7" s="5">
        <v>11500</v>
      </c>
      <c r="F7" s="23">
        <v>938977.65</v>
      </c>
      <c r="G7" s="24"/>
      <c r="H7" s="25">
        <v>20122.349999999999</v>
      </c>
      <c r="I7" s="26"/>
      <c r="J7" s="6">
        <f t="shared" si="0"/>
        <v>2.1430062792229396E-2</v>
      </c>
      <c r="K7" t="s">
        <v>96</v>
      </c>
    </row>
    <row r="8" spans="1:11" ht="15.5" x14ac:dyDescent="0.35">
      <c r="A8" s="19" t="s">
        <v>98</v>
      </c>
      <c r="B8" s="20"/>
      <c r="C8" s="21">
        <v>45113</v>
      </c>
      <c r="D8" s="22"/>
      <c r="E8" s="5">
        <v>30000</v>
      </c>
      <c r="F8" s="23">
        <v>972113.45</v>
      </c>
      <c r="G8" s="24"/>
      <c r="H8" s="25">
        <v>-3113.45</v>
      </c>
      <c r="I8" s="26"/>
      <c r="J8" s="6">
        <f t="shared" si="0"/>
        <v>-3.2027640395264566E-3</v>
      </c>
      <c r="K8" t="s">
        <v>96</v>
      </c>
    </row>
    <row r="9" spans="1:11" ht="15.5" x14ac:dyDescent="0.35">
      <c r="A9" s="19" t="s">
        <v>99</v>
      </c>
      <c r="B9" s="20"/>
      <c r="C9" s="21">
        <v>45113</v>
      </c>
      <c r="D9" s="22"/>
      <c r="E9" s="5">
        <v>47500</v>
      </c>
      <c r="F9" s="23">
        <v>2358989.71</v>
      </c>
      <c r="G9" s="24"/>
      <c r="H9" s="25">
        <v>-105137.73</v>
      </c>
      <c r="I9" s="26"/>
      <c r="J9" s="6">
        <f t="shared" si="0"/>
        <v>-4.4568965076155417E-2</v>
      </c>
      <c r="K9" t="s">
        <v>96</v>
      </c>
    </row>
    <row r="10" spans="1:11" ht="15.5" x14ac:dyDescent="0.35">
      <c r="A10" s="19" t="s">
        <v>100</v>
      </c>
      <c r="B10" s="20"/>
      <c r="C10" s="21">
        <v>45116</v>
      </c>
      <c r="D10" s="22"/>
      <c r="E10" s="5">
        <v>5000</v>
      </c>
      <c r="F10" s="23">
        <v>222470.44</v>
      </c>
      <c r="G10" s="24"/>
      <c r="H10" s="25">
        <v>-770.44</v>
      </c>
      <c r="I10" s="26"/>
      <c r="J10" s="6">
        <f t="shared" si="0"/>
        <v>-3.463111773411335E-3</v>
      </c>
      <c r="K10" t="s">
        <v>96</v>
      </c>
    </row>
    <row r="11" spans="1:11" ht="15.5" x14ac:dyDescent="0.35">
      <c r="A11" s="19" t="s">
        <v>101</v>
      </c>
      <c r="B11" s="20"/>
      <c r="C11" s="21">
        <v>45117</v>
      </c>
      <c r="D11" s="22"/>
      <c r="E11" s="5">
        <v>24000</v>
      </c>
      <c r="F11" s="23">
        <v>1073825.47</v>
      </c>
      <c r="G11" s="24"/>
      <c r="H11" s="25">
        <v>48542.18</v>
      </c>
      <c r="I11" s="26"/>
      <c r="J11" s="6">
        <f t="shared" si="0"/>
        <v>4.5204906529177413E-2</v>
      </c>
      <c r="K11" t="s">
        <v>96</v>
      </c>
    </row>
    <row r="12" spans="1:11" ht="15.5" x14ac:dyDescent="0.35">
      <c r="A12" s="19" t="s">
        <v>102</v>
      </c>
      <c r="B12" s="20"/>
      <c r="C12" s="21">
        <v>45117</v>
      </c>
      <c r="D12" s="22"/>
      <c r="E12" s="5">
        <v>10000</v>
      </c>
      <c r="F12" s="23">
        <f>1359230.8+2794.23+296.52</f>
        <v>1362321.55</v>
      </c>
      <c r="G12" s="24"/>
      <c r="H12" s="25">
        <v>3786.05</v>
      </c>
      <c r="I12" s="26"/>
      <c r="J12" s="6">
        <f t="shared" si="0"/>
        <v>2.7791162813213957E-3</v>
      </c>
      <c r="K12" t="s">
        <v>96</v>
      </c>
    </row>
    <row r="13" spans="1:11" ht="15.5" x14ac:dyDescent="0.35">
      <c r="A13" s="19" t="s">
        <v>100</v>
      </c>
      <c r="B13" s="20"/>
      <c r="C13" s="21">
        <v>45117</v>
      </c>
      <c r="D13" s="22"/>
      <c r="E13" s="5">
        <v>15000</v>
      </c>
      <c r="F13" s="23">
        <v>659478.59</v>
      </c>
      <c r="G13" s="24"/>
      <c r="H13" s="25">
        <v>8357.4699999999993</v>
      </c>
      <c r="I13" s="26"/>
      <c r="J13" s="6">
        <f t="shared" si="0"/>
        <v>1.267284507295377E-2</v>
      </c>
      <c r="K13" t="s">
        <v>96</v>
      </c>
    </row>
    <row r="14" spans="1:11" ht="15.5" x14ac:dyDescent="0.35">
      <c r="A14" s="19" t="s">
        <v>33</v>
      </c>
      <c r="B14" s="20"/>
      <c r="C14" s="21">
        <v>45119</v>
      </c>
      <c r="D14" s="22"/>
      <c r="E14" s="5">
        <v>10000</v>
      </c>
      <c r="F14" s="23">
        <v>837368.92</v>
      </c>
      <c r="G14" s="24"/>
      <c r="H14" s="25">
        <v>-27785.919999999998</v>
      </c>
      <c r="I14" s="26"/>
      <c r="J14" s="6">
        <f t="shared" si="0"/>
        <v>-3.31824114035663E-2</v>
      </c>
      <c r="K14" t="s">
        <v>96</v>
      </c>
    </row>
    <row r="15" spans="1:11" ht="15.5" x14ac:dyDescent="0.35">
      <c r="A15" s="19" t="s">
        <v>103</v>
      </c>
      <c r="B15" s="20"/>
      <c r="C15" s="21">
        <v>45126</v>
      </c>
      <c r="D15" s="22"/>
      <c r="E15" s="5">
        <v>3500</v>
      </c>
      <c r="F15" s="23">
        <v>876485.56</v>
      </c>
      <c r="G15" s="24"/>
      <c r="H15" s="25">
        <v>34328.04</v>
      </c>
      <c r="I15" s="26"/>
      <c r="J15" s="6">
        <f t="shared" si="0"/>
        <v>3.9165551113015486E-2</v>
      </c>
      <c r="K15" t="s">
        <v>96</v>
      </c>
    </row>
    <row r="16" spans="1:11" ht="15.5" x14ac:dyDescent="0.35">
      <c r="A16" s="19" t="s">
        <v>27</v>
      </c>
      <c r="B16" s="20"/>
      <c r="C16" s="21">
        <v>45134</v>
      </c>
      <c r="D16" s="22"/>
      <c r="E16" s="5">
        <v>7000</v>
      </c>
      <c r="F16" s="23">
        <v>925604.85</v>
      </c>
      <c r="G16" s="24"/>
      <c r="H16" s="25">
        <v>79595.149999999994</v>
      </c>
      <c r="I16" s="26"/>
      <c r="J16" s="6">
        <f t="shared" si="0"/>
        <v>8.5992580959358619E-2</v>
      </c>
      <c r="K16" t="s">
        <v>96</v>
      </c>
    </row>
    <row r="17" spans="1:11" ht="15.5" x14ac:dyDescent="0.35">
      <c r="A17" s="19" t="s">
        <v>98</v>
      </c>
      <c r="B17" s="20"/>
      <c r="C17" s="21">
        <v>45153</v>
      </c>
      <c r="D17" s="22"/>
      <c r="E17" s="5">
        <v>30000</v>
      </c>
      <c r="F17" s="23">
        <v>1015697.04</v>
      </c>
      <c r="G17" s="24"/>
      <c r="H17" s="25">
        <v>10302.959999999999</v>
      </c>
      <c r="I17" s="26"/>
      <c r="J17" s="6">
        <f t="shared" si="0"/>
        <v>1.0143733410899769E-2</v>
      </c>
      <c r="K17" t="s">
        <v>96</v>
      </c>
    </row>
    <row r="18" spans="1:11" ht="15.5" x14ac:dyDescent="0.35">
      <c r="A18" s="19"/>
      <c r="B18" s="20"/>
      <c r="C18" s="21"/>
      <c r="D18" s="22"/>
      <c r="E18" s="5"/>
      <c r="F18" s="23"/>
      <c r="G18" s="24"/>
      <c r="H18" s="25"/>
      <c r="I18" s="26"/>
      <c r="J18" s="6"/>
    </row>
    <row r="19" spans="1:11" ht="15.5" x14ac:dyDescent="0.35">
      <c r="A19" s="19"/>
      <c r="B19" s="20"/>
      <c r="C19" s="21"/>
      <c r="D19" s="22"/>
      <c r="E19" s="5"/>
      <c r="F19" s="23"/>
      <c r="G19" s="24"/>
      <c r="H19" s="25"/>
      <c r="I19" s="26"/>
      <c r="J19" s="6"/>
    </row>
    <row r="20" spans="1:11" ht="15.5" x14ac:dyDescent="0.35">
      <c r="A20" s="19"/>
      <c r="B20" s="20"/>
      <c r="C20" s="21"/>
      <c r="D20" s="22"/>
      <c r="E20" s="5"/>
      <c r="F20" s="23"/>
      <c r="G20" s="24"/>
      <c r="H20" s="25"/>
      <c r="I20" s="26"/>
      <c r="J20" s="6"/>
    </row>
    <row r="21" spans="1:11" ht="15.5" x14ac:dyDescent="0.35">
      <c r="A21" s="19"/>
      <c r="B21" s="20"/>
      <c r="C21" s="21"/>
      <c r="D21" s="22"/>
      <c r="E21" s="5"/>
      <c r="F21" s="23"/>
      <c r="G21" s="24"/>
      <c r="H21" s="25"/>
      <c r="I21" s="26"/>
      <c r="J21" s="6"/>
    </row>
    <row r="22" spans="1:11" ht="15.5" x14ac:dyDescent="0.35">
      <c r="A22" s="19"/>
      <c r="B22" s="20"/>
      <c r="C22" s="21"/>
      <c r="D22" s="22"/>
      <c r="E22" s="5"/>
      <c r="F22" s="23"/>
      <c r="G22" s="24"/>
      <c r="H22" s="25"/>
      <c r="I22" s="26"/>
      <c r="J22" s="6"/>
    </row>
    <row r="23" spans="1:11" ht="15.5" x14ac:dyDescent="0.35">
      <c r="A23" s="19"/>
      <c r="B23" s="20"/>
      <c r="C23" s="21"/>
      <c r="D23" s="22"/>
      <c r="E23" s="5"/>
      <c r="F23" s="23"/>
      <c r="G23" s="24"/>
      <c r="H23" s="25"/>
      <c r="I23" s="26"/>
      <c r="J23" s="6"/>
    </row>
    <row r="24" spans="1:11" ht="15.5" x14ac:dyDescent="0.35">
      <c r="A24" s="19"/>
      <c r="B24" s="20"/>
      <c r="C24" s="21"/>
      <c r="D24" s="22"/>
      <c r="E24" s="5"/>
      <c r="F24" s="23"/>
      <c r="G24" s="24"/>
      <c r="H24" s="25"/>
      <c r="I24" s="26"/>
      <c r="J24" s="6"/>
    </row>
    <row r="25" spans="1:11" ht="15.5" x14ac:dyDescent="0.35">
      <c r="A25" s="19"/>
      <c r="B25" s="20"/>
      <c r="C25" s="21"/>
      <c r="D25" s="22"/>
      <c r="E25" s="5"/>
      <c r="F25" s="23"/>
      <c r="G25" s="24"/>
      <c r="H25" s="25"/>
      <c r="I25" s="26"/>
      <c r="J25" s="6"/>
    </row>
    <row r="26" spans="1:11" ht="15.5" x14ac:dyDescent="0.35">
      <c r="A26" s="19"/>
      <c r="B26" s="20"/>
      <c r="C26" s="21"/>
      <c r="D26" s="22"/>
      <c r="E26" s="5"/>
      <c r="F26" s="23"/>
      <c r="G26" s="24"/>
      <c r="H26" s="25"/>
      <c r="I26" s="26"/>
      <c r="J26" s="6"/>
    </row>
    <row r="27" spans="1:11" ht="15.5" x14ac:dyDescent="0.35">
      <c r="A27" s="19"/>
      <c r="B27" s="20"/>
      <c r="C27" s="21"/>
      <c r="D27" s="22"/>
      <c r="E27" s="5"/>
      <c r="F27" s="23"/>
      <c r="G27" s="24"/>
      <c r="H27" s="25"/>
      <c r="I27" s="26"/>
      <c r="J27" s="6"/>
    </row>
    <row r="28" spans="1:11" ht="15.5" x14ac:dyDescent="0.35">
      <c r="A28" s="19"/>
      <c r="B28" s="20"/>
      <c r="C28" s="21"/>
      <c r="D28" s="22"/>
      <c r="E28" s="5"/>
      <c r="F28" s="23"/>
      <c r="G28" s="24"/>
      <c r="H28" s="25"/>
      <c r="I28" s="26"/>
      <c r="J28" s="6"/>
    </row>
    <row r="29" spans="1:11" ht="15.5" x14ac:dyDescent="0.35">
      <c r="A29" s="19"/>
      <c r="B29" s="20"/>
      <c r="C29" s="21"/>
      <c r="D29" s="22"/>
      <c r="E29" s="5"/>
      <c r="F29" s="23"/>
      <c r="G29" s="24"/>
      <c r="H29" s="25"/>
      <c r="I29" s="26"/>
      <c r="J29" s="6"/>
    </row>
    <row r="30" spans="1:11" ht="15.5" x14ac:dyDescent="0.35">
      <c r="A30" s="19"/>
      <c r="B30" s="20"/>
      <c r="C30" s="21"/>
      <c r="D30" s="22"/>
      <c r="E30" s="5"/>
      <c r="F30" s="23"/>
      <c r="G30" s="24"/>
      <c r="H30" s="25"/>
      <c r="I30" s="26"/>
      <c r="J30" s="6"/>
    </row>
    <row r="31" spans="1:11" ht="15.5" x14ac:dyDescent="0.35">
      <c r="A31" s="19"/>
      <c r="B31" s="20"/>
      <c r="C31" s="21"/>
      <c r="D31" s="22"/>
      <c r="E31" s="5"/>
      <c r="F31" s="23"/>
      <c r="G31" s="24"/>
      <c r="H31" s="25"/>
      <c r="I31" s="26"/>
      <c r="J31" s="6"/>
    </row>
  </sheetData>
  <mergeCells count="124">
    <mergeCell ref="A31:B31"/>
    <mergeCell ref="C31:D31"/>
    <mergeCell ref="F31:G31"/>
    <mergeCell ref="H31:I31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5:B5"/>
    <mergeCell ref="C5:D5"/>
    <mergeCell ref="F5:G5"/>
    <mergeCell ref="H5:I5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4DED-F3E2-483B-A299-464992EA9B82}">
  <dimension ref="A1:K10"/>
  <sheetViews>
    <sheetView workbookViewId="0">
      <selection activeCell="M6" sqref="M6"/>
    </sheetView>
  </sheetViews>
  <sheetFormatPr defaultRowHeight="14.5" x14ac:dyDescent="0.35"/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105</v>
      </c>
      <c r="B2" s="12"/>
      <c r="C2" s="13">
        <v>45175</v>
      </c>
      <c r="D2" s="14"/>
      <c r="E2" s="3">
        <v>500</v>
      </c>
      <c r="F2" s="15">
        <v>67312.63</v>
      </c>
      <c r="G2" s="16"/>
      <c r="H2" s="17">
        <v>987.27</v>
      </c>
      <c r="I2" s="18"/>
      <c r="J2" s="4">
        <f t="shared" ref="J2:J9" si="0">H2/F2</f>
        <v>1.466693546218592E-2</v>
      </c>
      <c r="K2" t="s">
        <v>104</v>
      </c>
    </row>
    <row r="3" spans="1:11" ht="15.5" x14ac:dyDescent="0.35">
      <c r="A3" s="19" t="s">
        <v>16</v>
      </c>
      <c r="B3" s="20"/>
      <c r="C3" s="21">
        <v>45176</v>
      </c>
      <c r="D3" s="22"/>
      <c r="E3" s="5">
        <v>7000</v>
      </c>
      <c r="F3" s="23">
        <v>116098.47</v>
      </c>
      <c r="G3" s="24"/>
      <c r="H3" s="25">
        <v>801.53</v>
      </c>
      <c r="I3" s="26"/>
      <c r="J3" s="6">
        <f t="shared" si="0"/>
        <v>6.9038808177230926E-3</v>
      </c>
      <c r="K3" t="s">
        <v>104</v>
      </c>
    </row>
    <row r="4" spans="1:11" ht="15.5" x14ac:dyDescent="0.35">
      <c r="A4" s="19" t="s">
        <v>106</v>
      </c>
      <c r="B4" s="20"/>
      <c r="C4" s="21">
        <v>45179</v>
      </c>
      <c r="D4" s="22"/>
      <c r="E4" s="5">
        <v>2000</v>
      </c>
      <c r="F4" s="23">
        <v>38031.61</v>
      </c>
      <c r="G4" s="24"/>
      <c r="H4" s="25">
        <v>1415.56</v>
      </c>
      <c r="I4" s="26"/>
      <c r="J4" s="6">
        <f t="shared" si="0"/>
        <v>3.7220617270738734E-2</v>
      </c>
      <c r="K4" t="s">
        <v>104</v>
      </c>
    </row>
    <row r="5" spans="1:11" ht="15.5" x14ac:dyDescent="0.35">
      <c r="A5" s="19" t="s">
        <v>28</v>
      </c>
      <c r="B5" s="20"/>
      <c r="C5" s="21">
        <v>45180</v>
      </c>
      <c r="D5" s="22"/>
      <c r="E5" s="5">
        <v>1000</v>
      </c>
      <c r="F5" s="23">
        <v>32622.83</v>
      </c>
      <c r="G5" s="24"/>
      <c r="H5" s="25">
        <v>2697.94</v>
      </c>
      <c r="I5" s="26"/>
      <c r="J5" s="6">
        <f t="shared" si="0"/>
        <v>8.2700979651366843E-2</v>
      </c>
      <c r="K5" t="s">
        <v>104</v>
      </c>
    </row>
    <row r="6" spans="1:11" ht="15.5" x14ac:dyDescent="0.35">
      <c r="A6" s="19" t="s">
        <v>105</v>
      </c>
      <c r="B6" s="20"/>
      <c r="C6" s="21">
        <v>45180</v>
      </c>
      <c r="D6" s="22"/>
      <c r="E6" s="5">
        <v>500</v>
      </c>
      <c r="F6" s="23">
        <v>68043.34</v>
      </c>
      <c r="G6" s="24"/>
      <c r="H6" s="25">
        <v>787.44</v>
      </c>
      <c r="I6" s="26"/>
      <c r="J6" s="6">
        <f t="shared" si="0"/>
        <v>1.1572624153958346E-2</v>
      </c>
      <c r="K6" t="s">
        <v>104</v>
      </c>
    </row>
    <row r="7" spans="1:11" ht="15.5" x14ac:dyDescent="0.35">
      <c r="A7" s="19" t="s">
        <v>23</v>
      </c>
      <c r="B7" s="20"/>
      <c r="C7" s="21">
        <v>45181</v>
      </c>
      <c r="D7" s="22"/>
      <c r="E7" s="5">
        <v>600</v>
      </c>
      <c r="F7" s="23">
        <v>40046.67</v>
      </c>
      <c r="G7" s="24"/>
      <c r="H7" s="25">
        <v>174.27</v>
      </c>
      <c r="I7" s="26"/>
      <c r="J7" s="6">
        <f t="shared" si="0"/>
        <v>4.3516726858937342E-3</v>
      </c>
      <c r="K7" t="s">
        <v>104</v>
      </c>
    </row>
    <row r="8" spans="1:11" ht="15.5" x14ac:dyDescent="0.35">
      <c r="A8" s="19" t="s">
        <v>107</v>
      </c>
      <c r="B8" s="20"/>
      <c r="C8" s="21">
        <v>45182</v>
      </c>
      <c r="D8" s="22"/>
      <c r="E8" s="5">
        <v>1000</v>
      </c>
      <c r="F8" s="23">
        <v>20073.96</v>
      </c>
      <c r="G8" s="24"/>
      <c r="H8" s="25">
        <v>706.04</v>
      </c>
      <c r="I8" s="26"/>
      <c r="J8" s="6">
        <f t="shared" si="0"/>
        <v>3.517193418737509E-2</v>
      </c>
      <c r="K8" t="s">
        <v>104</v>
      </c>
    </row>
    <row r="9" spans="1:11" ht="15.5" x14ac:dyDescent="0.35">
      <c r="A9" s="19" t="s">
        <v>108</v>
      </c>
      <c r="B9" s="20"/>
      <c r="C9" s="21">
        <v>45183</v>
      </c>
      <c r="D9" s="22"/>
      <c r="E9" s="5">
        <v>1000</v>
      </c>
      <c r="F9" s="23">
        <v>146846.43</v>
      </c>
      <c r="G9" s="24"/>
      <c r="H9" s="25">
        <v>2753.57</v>
      </c>
      <c r="I9" s="26"/>
      <c r="J9" s="6">
        <f t="shared" si="0"/>
        <v>1.8751358136523989E-2</v>
      </c>
      <c r="K9" t="s">
        <v>104</v>
      </c>
    </row>
    <row r="10" spans="1:11" ht="15.5" x14ac:dyDescent="0.35">
      <c r="A10" s="19"/>
      <c r="B10" s="20"/>
      <c r="C10" s="21"/>
      <c r="D10" s="22"/>
      <c r="E10" s="5"/>
      <c r="F10" s="23"/>
      <c r="G10" s="24"/>
      <c r="H10" s="25"/>
      <c r="I10" s="26"/>
      <c r="J10" s="6"/>
    </row>
  </sheetData>
  <mergeCells count="40"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5:B5"/>
    <mergeCell ref="C5:D5"/>
    <mergeCell ref="F5:G5"/>
    <mergeCell ref="H5:I5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25B7-7A07-423D-9AA0-4FB708BAC5E0}">
  <dimension ref="A1:K6"/>
  <sheetViews>
    <sheetView workbookViewId="0">
      <selection activeCell="M4" sqref="M4"/>
    </sheetView>
  </sheetViews>
  <sheetFormatPr defaultRowHeight="14.5" x14ac:dyDescent="0.35"/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110</v>
      </c>
      <c r="B2" s="12"/>
      <c r="C2" s="13">
        <v>45175</v>
      </c>
      <c r="D2" s="14"/>
      <c r="E2" s="3">
        <v>500</v>
      </c>
      <c r="F2" s="15">
        <v>67312.63</v>
      </c>
      <c r="G2" s="16"/>
      <c r="H2" s="17">
        <v>887.37</v>
      </c>
      <c r="I2" s="18"/>
      <c r="J2" s="4">
        <f t="shared" ref="J2:J6" si="0">H2/F2</f>
        <v>1.3182815765778278E-2</v>
      </c>
      <c r="K2" t="s">
        <v>109</v>
      </c>
    </row>
    <row r="3" spans="1:11" ht="15.5" x14ac:dyDescent="0.35">
      <c r="A3" s="19" t="s">
        <v>8</v>
      </c>
      <c r="B3" s="20"/>
      <c r="C3" s="21">
        <v>45179</v>
      </c>
      <c r="D3" s="22"/>
      <c r="E3" s="5">
        <v>1250</v>
      </c>
      <c r="F3" s="23">
        <v>51230.080000000002</v>
      </c>
      <c r="G3" s="24"/>
      <c r="H3" s="25">
        <v>1038.9000000000001</v>
      </c>
      <c r="I3" s="26"/>
      <c r="J3" s="6">
        <f t="shared" si="0"/>
        <v>2.0279101652778995E-2</v>
      </c>
      <c r="K3" t="s">
        <v>109</v>
      </c>
    </row>
    <row r="4" spans="1:11" ht="15.5" x14ac:dyDescent="0.35">
      <c r="A4" s="19" t="s">
        <v>105</v>
      </c>
      <c r="B4" s="20"/>
      <c r="C4" s="21">
        <v>45181</v>
      </c>
      <c r="D4" s="22"/>
      <c r="E4" s="5">
        <v>500</v>
      </c>
      <c r="F4" s="23">
        <v>66010.19</v>
      </c>
      <c r="G4" s="24"/>
      <c r="H4" s="25">
        <v>2390.81</v>
      </c>
      <c r="I4" s="26"/>
      <c r="J4" s="6">
        <f t="shared" si="0"/>
        <v>3.6218801975876749E-2</v>
      </c>
      <c r="K4" t="s">
        <v>109</v>
      </c>
    </row>
    <row r="5" spans="1:11" ht="15.5" x14ac:dyDescent="0.35">
      <c r="A5" s="19" t="s">
        <v>8</v>
      </c>
      <c r="B5" s="20"/>
      <c r="C5" s="21">
        <v>45183</v>
      </c>
      <c r="D5" s="22"/>
      <c r="E5" s="5">
        <v>1250</v>
      </c>
      <c r="F5" s="23">
        <v>51421.29</v>
      </c>
      <c r="G5" s="24"/>
      <c r="H5" s="25">
        <v>4660.8900000000003</v>
      </c>
      <c r="I5" s="26"/>
      <c r="J5" s="6">
        <f t="shared" si="0"/>
        <v>9.0641249956973077E-2</v>
      </c>
      <c r="K5" t="s">
        <v>109</v>
      </c>
    </row>
    <row r="6" spans="1:11" ht="15.5" x14ac:dyDescent="0.35">
      <c r="A6" s="19" t="s">
        <v>105</v>
      </c>
      <c r="B6" s="20"/>
      <c r="C6" s="21">
        <v>45183</v>
      </c>
      <c r="D6" s="22"/>
      <c r="E6" s="5">
        <v>1000</v>
      </c>
      <c r="F6" s="23">
        <v>133840.07</v>
      </c>
      <c r="G6" s="24"/>
      <c r="H6" s="25">
        <v>-151.37</v>
      </c>
      <c r="I6" s="26"/>
      <c r="J6" s="6">
        <f t="shared" si="0"/>
        <v>-1.1309766947970065E-3</v>
      </c>
      <c r="K6" t="s">
        <v>109</v>
      </c>
    </row>
  </sheetData>
  <mergeCells count="24">
    <mergeCell ref="A5:B5"/>
    <mergeCell ref="C5:D5"/>
    <mergeCell ref="F5:G5"/>
    <mergeCell ref="H5:I5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43B8-16B5-44E1-8CDC-D7FF3983492A}">
  <dimension ref="A1:K38"/>
  <sheetViews>
    <sheetView workbookViewId="0">
      <selection activeCell="N4" sqref="N4"/>
    </sheetView>
  </sheetViews>
  <sheetFormatPr defaultRowHeight="14.5" x14ac:dyDescent="0.35"/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8</v>
      </c>
      <c r="B2" s="12"/>
      <c r="C2" s="13">
        <v>45012</v>
      </c>
      <c r="D2" s="14"/>
      <c r="E2" s="3">
        <v>2482</v>
      </c>
      <c r="F2" s="15">
        <v>83817.14</v>
      </c>
      <c r="G2" s="16"/>
      <c r="H2" s="17">
        <v>2226.83</v>
      </c>
      <c r="I2" s="18"/>
      <c r="J2" s="4">
        <f t="shared" ref="J2:J38" si="0">H2/F2</f>
        <v>2.656771634059573E-2</v>
      </c>
      <c r="K2" t="s">
        <v>0</v>
      </c>
    </row>
    <row r="3" spans="1:11" ht="15.5" x14ac:dyDescent="0.35">
      <c r="A3" s="19" t="s">
        <v>13</v>
      </c>
      <c r="B3" s="20"/>
      <c r="C3" s="21">
        <v>45013</v>
      </c>
      <c r="D3" s="22"/>
      <c r="E3" s="5">
        <v>20000</v>
      </c>
      <c r="F3" s="23">
        <v>266000</v>
      </c>
      <c r="G3" s="24"/>
      <c r="H3" s="25">
        <v>4801.21</v>
      </c>
      <c r="I3" s="26"/>
      <c r="J3" s="6">
        <f t="shared" si="0"/>
        <v>1.8049661654135338E-2</v>
      </c>
      <c r="K3" t="s">
        <v>0</v>
      </c>
    </row>
    <row r="4" spans="1:11" ht="15.5" x14ac:dyDescent="0.35">
      <c r="A4" s="19" t="s">
        <v>16</v>
      </c>
      <c r="B4" s="20"/>
      <c r="C4" s="21">
        <v>45013</v>
      </c>
      <c r="D4" s="22"/>
      <c r="E4" s="5">
        <v>5000</v>
      </c>
      <c r="F4" s="23">
        <v>87650</v>
      </c>
      <c r="G4" s="24"/>
      <c r="H4" s="25">
        <v>1815.65</v>
      </c>
      <c r="I4" s="26"/>
      <c r="J4" s="6">
        <f t="shared" si="0"/>
        <v>2.0714774671990874E-2</v>
      </c>
      <c r="K4" t="s">
        <v>0</v>
      </c>
    </row>
    <row r="5" spans="1:11" ht="15.5" x14ac:dyDescent="0.35">
      <c r="A5" s="19" t="s">
        <v>13</v>
      </c>
      <c r="B5" s="20"/>
      <c r="C5" s="21">
        <v>45013</v>
      </c>
      <c r="D5" s="22"/>
      <c r="E5" s="5">
        <v>10000</v>
      </c>
      <c r="F5" s="23">
        <v>128800</v>
      </c>
      <c r="G5" s="24"/>
      <c r="H5" s="25">
        <v>1841.62</v>
      </c>
      <c r="I5" s="26"/>
      <c r="J5" s="6">
        <f t="shared" si="0"/>
        <v>1.4298291925465837E-2</v>
      </c>
      <c r="K5" t="s">
        <v>0</v>
      </c>
    </row>
    <row r="6" spans="1:11" ht="15.5" x14ac:dyDescent="0.35">
      <c r="A6" s="19" t="s">
        <v>16</v>
      </c>
      <c r="B6" s="20"/>
      <c r="C6" s="21">
        <v>45014</v>
      </c>
      <c r="D6" s="22"/>
      <c r="E6" s="5">
        <v>5000</v>
      </c>
      <c r="F6" s="23">
        <v>87650</v>
      </c>
      <c r="G6" s="24"/>
      <c r="H6" s="25">
        <v>1352.97</v>
      </c>
      <c r="I6" s="26"/>
      <c r="J6" s="6">
        <f t="shared" si="0"/>
        <v>1.5436052481460355E-2</v>
      </c>
      <c r="K6" t="s">
        <v>0</v>
      </c>
    </row>
    <row r="7" spans="1:11" ht="15.5" x14ac:dyDescent="0.35">
      <c r="A7" s="19" t="s">
        <v>21</v>
      </c>
      <c r="B7" s="20"/>
      <c r="C7" s="21">
        <v>45015</v>
      </c>
      <c r="D7" s="22"/>
      <c r="E7" s="5">
        <v>8000</v>
      </c>
      <c r="F7" s="23">
        <v>543906.94999999995</v>
      </c>
      <c r="G7" s="24"/>
      <c r="H7" s="25">
        <v>3343.05</v>
      </c>
      <c r="I7" s="26"/>
      <c r="J7" s="6">
        <f t="shared" si="0"/>
        <v>6.1463638219735935E-3</v>
      </c>
      <c r="K7" t="s">
        <v>0</v>
      </c>
    </row>
    <row r="8" spans="1:11" ht="15.5" x14ac:dyDescent="0.35">
      <c r="A8" s="19" t="s">
        <v>13</v>
      </c>
      <c r="B8" s="20"/>
      <c r="C8" s="21">
        <v>45018</v>
      </c>
      <c r="D8" s="22"/>
      <c r="E8" s="5">
        <v>20000</v>
      </c>
      <c r="F8" s="23">
        <v>259200</v>
      </c>
      <c r="G8" s="24"/>
      <c r="H8" s="25">
        <v>11171.7</v>
      </c>
      <c r="I8" s="26"/>
      <c r="J8" s="6">
        <f t="shared" si="0"/>
        <v>4.3100694444444448E-2</v>
      </c>
      <c r="K8" t="s">
        <v>0</v>
      </c>
    </row>
    <row r="9" spans="1:11" ht="15.5" x14ac:dyDescent="0.35">
      <c r="A9" s="19" t="s">
        <v>24</v>
      </c>
      <c r="B9" s="20"/>
      <c r="C9" s="21">
        <v>45018</v>
      </c>
      <c r="D9" s="22"/>
      <c r="E9" s="5">
        <v>2000</v>
      </c>
      <c r="F9" s="23">
        <v>282640</v>
      </c>
      <c r="G9" s="24"/>
      <c r="H9" s="25">
        <v>2727.5</v>
      </c>
      <c r="I9" s="26"/>
      <c r="J9" s="6">
        <f t="shared" si="0"/>
        <v>9.6500849136711003E-3</v>
      </c>
      <c r="K9" t="s">
        <v>0</v>
      </c>
    </row>
    <row r="10" spans="1:11" ht="15.5" x14ac:dyDescent="0.35">
      <c r="A10" s="19" t="s">
        <v>9</v>
      </c>
      <c r="B10" s="20"/>
      <c r="C10" s="21">
        <v>45018</v>
      </c>
      <c r="D10" s="22"/>
      <c r="E10" s="5">
        <v>20000</v>
      </c>
      <c r="F10" s="23">
        <v>258200</v>
      </c>
      <c r="G10" s="24"/>
      <c r="H10" s="25">
        <v>7508.7</v>
      </c>
      <c r="I10" s="26"/>
      <c r="J10" s="6">
        <f t="shared" si="0"/>
        <v>2.9080945003872965E-2</v>
      </c>
      <c r="K10" t="s">
        <v>0</v>
      </c>
    </row>
    <row r="11" spans="1:11" ht="15.5" x14ac:dyDescent="0.35">
      <c r="A11" s="19" t="s">
        <v>24</v>
      </c>
      <c r="B11" s="20"/>
      <c r="C11" s="21">
        <v>45019</v>
      </c>
      <c r="D11" s="22"/>
      <c r="E11" s="5">
        <v>1000</v>
      </c>
      <c r="F11" s="23">
        <v>141320</v>
      </c>
      <c r="G11" s="24"/>
      <c r="H11" s="25">
        <v>3617.07</v>
      </c>
      <c r="I11" s="26"/>
      <c r="J11" s="6">
        <f t="shared" si="0"/>
        <v>2.5594891027455421E-2</v>
      </c>
      <c r="K11" t="s">
        <v>0</v>
      </c>
    </row>
    <row r="12" spans="1:11" ht="15.5" x14ac:dyDescent="0.35">
      <c r="A12" s="19" t="s">
        <v>27</v>
      </c>
      <c r="B12" s="20"/>
      <c r="C12" s="21">
        <v>45019</v>
      </c>
      <c r="D12" s="22"/>
      <c r="E12" s="5">
        <v>2000</v>
      </c>
      <c r="F12" s="23">
        <v>256827.92</v>
      </c>
      <c r="G12" s="24"/>
      <c r="H12" s="25">
        <v>1172.08</v>
      </c>
      <c r="I12" s="26"/>
      <c r="J12" s="6">
        <f t="shared" si="0"/>
        <v>4.5636782792151257E-3</v>
      </c>
      <c r="K12" t="s">
        <v>0</v>
      </c>
    </row>
    <row r="13" spans="1:11" ht="15.5" x14ac:dyDescent="0.35">
      <c r="A13" s="19" t="s">
        <v>13</v>
      </c>
      <c r="B13" s="20"/>
      <c r="C13" s="21">
        <v>45021</v>
      </c>
      <c r="D13" s="22"/>
      <c r="E13" s="5">
        <v>10000</v>
      </c>
      <c r="F13" s="23">
        <v>128800</v>
      </c>
      <c r="G13" s="24"/>
      <c r="H13" s="25">
        <v>22921.919999999998</v>
      </c>
      <c r="I13" s="26"/>
      <c r="J13" s="6">
        <f t="shared" si="0"/>
        <v>0.17796521739130433</v>
      </c>
      <c r="K13" t="s">
        <v>0</v>
      </c>
    </row>
    <row r="14" spans="1:11" ht="15.5" x14ac:dyDescent="0.35">
      <c r="A14" s="19" t="s">
        <v>29</v>
      </c>
      <c r="B14" s="20"/>
      <c r="C14" s="21">
        <v>45022</v>
      </c>
      <c r="D14" s="22"/>
      <c r="E14" s="5">
        <v>2000</v>
      </c>
      <c r="F14" s="23">
        <v>348985.97</v>
      </c>
      <c r="G14" s="24"/>
      <c r="H14" s="25">
        <v>7014.03</v>
      </c>
      <c r="I14" s="26"/>
      <c r="J14" s="6">
        <f t="shared" si="0"/>
        <v>2.0098315127109551E-2</v>
      </c>
      <c r="K14" t="s">
        <v>0</v>
      </c>
    </row>
    <row r="15" spans="1:11" ht="15.5" x14ac:dyDescent="0.35">
      <c r="A15" s="19" t="s">
        <v>16</v>
      </c>
      <c r="B15" s="20"/>
      <c r="C15" s="21">
        <v>45022</v>
      </c>
      <c r="D15" s="22"/>
      <c r="E15" s="5">
        <v>10000</v>
      </c>
      <c r="F15" s="23">
        <v>182705.29</v>
      </c>
      <c r="G15" s="24"/>
      <c r="H15" s="25">
        <v>1894.71</v>
      </c>
      <c r="I15" s="26"/>
      <c r="J15" s="6">
        <f t="shared" si="0"/>
        <v>1.037030728557449E-2</v>
      </c>
      <c r="K15" t="s">
        <v>0</v>
      </c>
    </row>
    <row r="16" spans="1:11" ht="15.5" x14ac:dyDescent="0.35">
      <c r="A16" s="19" t="s">
        <v>13</v>
      </c>
      <c r="B16" s="20"/>
      <c r="C16" s="21">
        <v>45025</v>
      </c>
      <c r="D16" s="22"/>
      <c r="E16" s="5">
        <v>10000</v>
      </c>
      <c r="F16" s="23">
        <v>142620</v>
      </c>
      <c r="G16" s="24"/>
      <c r="H16" s="25">
        <v>4758.07</v>
      </c>
      <c r="I16" s="26"/>
      <c r="J16" s="6">
        <f t="shared" si="0"/>
        <v>3.3361870705370916E-2</v>
      </c>
      <c r="K16" t="s">
        <v>0</v>
      </c>
    </row>
    <row r="17" spans="1:11" ht="15.5" x14ac:dyDescent="0.35">
      <c r="A17" s="19" t="s">
        <v>16</v>
      </c>
      <c r="B17" s="20"/>
      <c r="C17" s="21">
        <v>45026</v>
      </c>
      <c r="D17" s="22"/>
      <c r="E17" s="5">
        <v>10000</v>
      </c>
      <c r="F17" s="23">
        <v>182705.29</v>
      </c>
      <c r="G17" s="24"/>
      <c r="H17" s="25">
        <v>6291.05</v>
      </c>
      <c r="I17" s="26"/>
      <c r="J17" s="6">
        <f t="shared" si="0"/>
        <v>3.4432774223450237E-2</v>
      </c>
      <c r="K17" t="s">
        <v>0</v>
      </c>
    </row>
    <row r="18" spans="1:11" ht="15.5" x14ac:dyDescent="0.35">
      <c r="A18" s="19" t="s">
        <v>28</v>
      </c>
      <c r="B18" s="20"/>
      <c r="C18" s="21">
        <v>45026</v>
      </c>
      <c r="D18" s="22"/>
      <c r="E18" s="5">
        <v>5000</v>
      </c>
      <c r="F18" s="23">
        <v>169200</v>
      </c>
      <c r="G18" s="24"/>
      <c r="H18" s="25">
        <v>4714.66</v>
      </c>
      <c r="I18" s="26"/>
      <c r="J18" s="6">
        <f t="shared" si="0"/>
        <v>2.7864420803782507E-2</v>
      </c>
      <c r="K18" t="s">
        <v>0</v>
      </c>
    </row>
    <row r="19" spans="1:11" ht="15.5" x14ac:dyDescent="0.35">
      <c r="A19" s="19" t="s">
        <v>13</v>
      </c>
      <c r="B19" s="20"/>
      <c r="C19" s="21">
        <v>45026</v>
      </c>
      <c r="D19" s="22"/>
      <c r="E19" s="5">
        <v>10000</v>
      </c>
      <c r="F19" s="23">
        <v>148400</v>
      </c>
      <c r="G19" s="24"/>
      <c r="H19" s="25">
        <v>11543.62</v>
      </c>
      <c r="I19" s="26"/>
      <c r="J19" s="6">
        <f t="shared" si="0"/>
        <v>7.7787196765498653E-2</v>
      </c>
      <c r="K19" t="s">
        <v>0</v>
      </c>
    </row>
    <row r="20" spans="1:11" ht="15.5" x14ac:dyDescent="0.35">
      <c r="A20" s="19" t="s">
        <v>13</v>
      </c>
      <c r="B20" s="20"/>
      <c r="C20" s="21">
        <v>45026</v>
      </c>
      <c r="D20" s="22"/>
      <c r="E20" s="5">
        <v>10000</v>
      </c>
      <c r="F20" s="23">
        <v>148400</v>
      </c>
      <c r="G20" s="24"/>
      <c r="H20" s="25">
        <v>16139.8</v>
      </c>
      <c r="I20" s="26"/>
      <c r="J20" s="6">
        <f t="shared" si="0"/>
        <v>0.10875876010781671</v>
      </c>
      <c r="K20" t="s">
        <v>0</v>
      </c>
    </row>
    <row r="21" spans="1:11" ht="15.5" x14ac:dyDescent="0.35">
      <c r="A21" s="19" t="s">
        <v>28</v>
      </c>
      <c r="B21" s="20"/>
      <c r="C21" s="21">
        <v>45026</v>
      </c>
      <c r="D21" s="22"/>
      <c r="E21" s="5">
        <v>5000</v>
      </c>
      <c r="F21" s="23">
        <v>169200</v>
      </c>
      <c r="G21" s="24"/>
      <c r="H21" s="25">
        <v>8961.1299999999992</v>
      </c>
      <c r="I21" s="26"/>
      <c r="J21" s="6">
        <f t="shared" si="0"/>
        <v>5.2961761229314418E-2</v>
      </c>
      <c r="K21" t="s">
        <v>0</v>
      </c>
    </row>
    <row r="22" spans="1:11" ht="15.5" x14ac:dyDescent="0.35">
      <c r="A22" s="19" t="s">
        <v>29</v>
      </c>
      <c r="B22" s="20"/>
      <c r="C22" s="21">
        <v>45026</v>
      </c>
      <c r="D22" s="22"/>
      <c r="E22" s="5">
        <v>977</v>
      </c>
      <c r="F22" s="23">
        <v>171260.6</v>
      </c>
      <c r="G22" s="24"/>
      <c r="H22" s="25">
        <v>1082.2</v>
      </c>
      <c r="I22" s="26"/>
      <c r="J22" s="6">
        <f t="shared" si="0"/>
        <v>6.3190249245886091E-3</v>
      </c>
      <c r="K22" t="s">
        <v>0</v>
      </c>
    </row>
    <row r="23" spans="1:11" ht="15.5" x14ac:dyDescent="0.35">
      <c r="A23" s="19" t="s">
        <v>28</v>
      </c>
      <c r="B23" s="20"/>
      <c r="C23" s="21">
        <v>45027</v>
      </c>
      <c r="D23" s="22"/>
      <c r="E23" s="5">
        <v>5000</v>
      </c>
      <c r="F23" s="23">
        <v>169200</v>
      </c>
      <c r="G23" s="24"/>
      <c r="H23" s="25">
        <v>13457.38</v>
      </c>
      <c r="I23" s="26"/>
      <c r="J23" s="6">
        <f t="shared" si="0"/>
        <v>7.9535342789598104E-2</v>
      </c>
      <c r="K23" t="s">
        <v>0</v>
      </c>
    </row>
    <row r="24" spans="1:11" ht="15.5" x14ac:dyDescent="0.35">
      <c r="A24" s="19" t="s">
        <v>13</v>
      </c>
      <c r="B24" s="20"/>
      <c r="C24" s="21">
        <v>45028</v>
      </c>
      <c r="D24" s="22"/>
      <c r="E24" s="5">
        <v>10000</v>
      </c>
      <c r="F24" s="23">
        <v>155309.87</v>
      </c>
      <c r="G24" s="24"/>
      <c r="H24" s="25">
        <v>4737.96</v>
      </c>
      <c r="I24" s="26"/>
      <c r="J24" s="6">
        <f t="shared" si="0"/>
        <v>3.0506496464133285E-2</v>
      </c>
      <c r="K24" t="s">
        <v>0</v>
      </c>
    </row>
    <row r="25" spans="1:11" ht="15.5" x14ac:dyDescent="0.35">
      <c r="A25" s="19" t="s">
        <v>28</v>
      </c>
      <c r="B25" s="20"/>
      <c r="C25" s="21">
        <v>45029</v>
      </c>
      <c r="D25" s="22"/>
      <c r="E25" s="5">
        <v>5000</v>
      </c>
      <c r="F25" s="23">
        <v>179048</v>
      </c>
      <c r="G25" s="24"/>
      <c r="H25" s="25">
        <v>951.56</v>
      </c>
      <c r="I25" s="26"/>
      <c r="J25" s="6">
        <f t="shared" si="0"/>
        <v>5.3145525222286754E-3</v>
      </c>
      <c r="K25" t="s">
        <v>0</v>
      </c>
    </row>
    <row r="26" spans="1:11" ht="15.5" x14ac:dyDescent="0.35">
      <c r="A26" s="19" t="s">
        <v>13</v>
      </c>
      <c r="B26" s="20"/>
      <c r="C26" s="21">
        <v>45041</v>
      </c>
      <c r="D26" s="22"/>
      <c r="E26" s="5">
        <v>10000</v>
      </c>
      <c r="F26" s="23">
        <v>155300</v>
      </c>
      <c r="G26" s="24"/>
      <c r="H26" s="25">
        <v>1936.28</v>
      </c>
      <c r="I26" s="26"/>
      <c r="J26" s="6">
        <f t="shared" si="0"/>
        <v>1.2467997424339987E-2</v>
      </c>
      <c r="K26" t="s">
        <v>0</v>
      </c>
    </row>
    <row r="27" spans="1:11" ht="15.5" x14ac:dyDescent="0.35">
      <c r="A27" s="19" t="s">
        <v>27</v>
      </c>
      <c r="B27" s="20"/>
      <c r="C27" s="21">
        <v>45041</v>
      </c>
      <c r="D27" s="22"/>
      <c r="E27" s="5">
        <v>4000</v>
      </c>
      <c r="F27" s="23">
        <v>512861.82</v>
      </c>
      <c r="G27" s="24"/>
      <c r="H27" s="25">
        <v>11138.18</v>
      </c>
      <c r="I27" s="26"/>
      <c r="J27" s="6">
        <f t="shared" si="0"/>
        <v>2.171770166084892E-2</v>
      </c>
      <c r="K27" t="s">
        <v>0</v>
      </c>
    </row>
    <row r="28" spans="1:11" ht="15.5" x14ac:dyDescent="0.35">
      <c r="A28" s="19" t="s">
        <v>8</v>
      </c>
      <c r="B28" s="20"/>
      <c r="C28" s="21">
        <v>45041</v>
      </c>
      <c r="D28" s="22"/>
      <c r="E28" s="5">
        <v>3945</v>
      </c>
      <c r="F28" s="23">
        <v>133262.1</v>
      </c>
      <c r="G28" s="24"/>
      <c r="H28" s="25">
        <v>1962.74</v>
      </c>
      <c r="I28" s="26"/>
      <c r="J28" s="6">
        <f t="shared" si="0"/>
        <v>1.4728418657667858E-2</v>
      </c>
      <c r="K28" t="s">
        <v>0</v>
      </c>
    </row>
    <row r="29" spans="1:11" ht="15.5" x14ac:dyDescent="0.35">
      <c r="A29" s="19" t="s">
        <v>18</v>
      </c>
      <c r="B29" s="20"/>
      <c r="C29" s="21">
        <v>45041</v>
      </c>
      <c r="D29" s="22"/>
      <c r="E29" s="5">
        <v>20000</v>
      </c>
      <c r="F29" s="23">
        <v>258400.21</v>
      </c>
      <c r="G29" s="24"/>
      <c r="H29" s="25">
        <v>11571.82</v>
      </c>
      <c r="I29" s="26"/>
      <c r="J29" s="6">
        <f t="shared" si="0"/>
        <v>4.478254874483268E-2</v>
      </c>
      <c r="K29" t="s">
        <v>0</v>
      </c>
    </row>
    <row r="30" spans="1:11" ht="15.5" x14ac:dyDescent="0.35">
      <c r="A30" s="19" t="s">
        <v>9</v>
      </c>
      <c r="B30" s="20"/>
      <c r="C30" s="21">
        <v>45042</v>
      </c>
      <c r="D30" s="22"/>
      <c r="E30" s="5">
        <v>10000</v>
      </c>
      <c r="F30" s="23">
        <v>132710.29</v>
      </c>
      <c r="G30" s="24"/>
      <c r="H30" s="25">
        <v>6773.58</v>
      </c>
      <c r="I30" s="26"/>
      <c r="J30" s="6">
        <f t="shared" si="0"/>
        <v>5.1040352635805405E-2</v>
      </c>
      <c r="K30" t="s">
        <v>0</v>
      </c>
    </row>
    <row r="31" spans="1:11" ht="15.5" x14ac:dyDescent="0.35">
      <c r="A31" s="19" t="s">
        <v>16</v>
      </c>
      <c r="B31" s="20"/>
      <c r="C31" s="21">
        <v>45043</v>
      </c>
      <c r="D31" s="22"/>
      <c r="E31" s="5">
        <v>10000</v>
      </c>
      <c r="F31" s="23">
        <v>185511.28</v>
      </c>
      <c r="G31" s="24"/>
      <c r="H31" s="25">
        <v>3488.72</v>
      </c>
      <c r="I31" s="26"/>
      <c r="J31" s="6">
        <f t="shared" si="0"/>
        <v>1.8805972337638983E-2</v>
      </c>
      <c r="K31" t="s">
        <v>0</v>
      </c>
    </row>
    <row r="32" spans="1:11" ht="15.5" x14ac:dyDescent="0.35">
      <c r="A32" s="19" t="s">
        <v>9</v>
      </c>
      <c r="B32" s="20"/>
      <c r="C32" s="21">
        <v>45043</v>
      </c>
      <c r="D32" s="22"/>
      <c r="E32" s="5">
        <v>10000</v>
      </c>
      <c r="F32" s="23">
        <v>132710.29</v>
      </c>
      <c r="G32" s="24"/>
      <c r="H32" s="25">
        <v>15958.21</v>
      </c>
      <c r="I32" s="26"/>
      <c r="J32" s="6">
        <f t="shared" si="0"/>
        <v>0.12024847508056834</v>
      </c>
      <c r="K32" t="s">
        <v>0</v>
      </c>
    </row>
    <row r="33" spans="1:11" ht="15.5" x14ac:dyDescent="0.35">
      <c r="A33" s="19" t="s">
        <v>13</v>
      </c>
      <c r="B33" s="20"/>
      <c r="C33" s="21">
        <v>45046</v>
      </c>
      <c r="D33" s="22"/>
      <c r="E33" s="5">
        <v>10000</v>
      </c>
      <c r="F33" s="23">
        <v>157865.09</v>
      </c>
      <c r="G33" s="24"/>
      <c r="H33" s="25">
        <v>3216.65</v>
      </c>
      <c r="I33" s="26"/>
      <c r="J33" s="6">
        <f t="shared" si="0"/>
        <v>2.0375942521554322E-2</v>
      </c>
      <c r="K33" t="s">
        <v>0</v>
      </c>
    </row>
    <row r="34" spans="1:11" ht="15.5" x14ac:dyDescent="0.35">
      <c r="A34" s="19" t="s">
        <v>17</v>
      </c>
      <c r="B34" s="20"/>
      <c r="C34" s="21">
        <v>45055</v>
      </c>
      <c r="D34" s="22"/>
      <c r="E34" s="5">
        <v>20000</v>
      </c>
      <c r="F34" s="23">
        <v>288288.98</v>
      </c>
      <c r="G34" s="24"/>
      <c r="H34" s="25">
        <v>11711.02</v>
      </c>
      <c r="I34" s="26"/>
      <c r="J34" s="6">
        <f t="shared" si="0"/>
        <v>4.0622503156381495E-2</v>
      </c>
      <c r="K34" t="s">
        <v>0</v>
      </c>
    </row>
    <row r="35" spans="1:11" ht="15.5" x14ac:dyDescent="0.35">
      <c r="A35" s="19" t="s">
        <v>9</v>
      </c>
      <c r="B35" s="20"/>
      <c r="C35" s="21">
        <v>45055</v>
      </c>
      <c r="D35" s="22"/>
      <c r="E35" s="5">
        <v>10000</v>
      </c>
      <c r="F35" s="23">
        <v>144852.54999999999</v>
      </c>
      <c r="G35" s="24"/>
      <c r="H35" s="25">
        <v>14147.45</v>
      </c>
      <c r="I35" s="26"/>
      <c r="J35" s="6">
        <f t="shared" si="0"/>
        <v>9.7667938879916177E-2</v>
      </c>
      <c r="K35" t="s">
        <v>0</v>
      </c>
    </row>
    <row r="36" spans="1:11" ht="15.5" x14ac:dyDescent="0.35">
      <c r="A36" s="19" t="s">
        <v>26</v>
      </c>
      <c r="B36" s="20"/>
      <c r="C36" s="21">
        <v>45055</v>
      </c>
      <c r="D36" s="22"/>
      <c r="E36" s="5">
        <v>10000</v>
      </c>
      <c r="F36" s="23">
        <v>122608.3</v>
      </c>
      <c r="G36" s="24"/>
      <c r="H36" s="25">
        <v>5391.7</v>
      </c>
      <c r="I36" s="26"/>
      <c r="J36" s="6">
        <f t="shared" si="0"/>
        <v>4.3975000061170409E-2</v>
      </c>
      <c r="K36" t="s">
        <v>0</v>
      </c>
    </row>
    <row r="37" spans="1:11" ht="15.5" x14ac:dyDescent="0.35">
      <c r="A37" s="19" t="s">
        <v>13</v>
      </c>
      <c r="B37" s="20"/>
      <c r="C37" s="21">
        <v>45057</v>
      </c>
      <c r="D37" s="22"/>
      <c r="E37" s="5">
        <v>17588</v>
      </c>
      <c r="F37" s="23">
        <v>275519.28000000003</v>
      </c>
      <c r="G37" s="24"/>
      <c r="H37" s="25">
        <v>7295.76</v>
      </c>
      <c r="I37" s="26"/>
      <c r="J37" s="6">
        <f t="shared" si="0"/>
        <v>2.6480034355490473E-2</v>
      </c>
      <c r="K37" t="s">
        <v>0</v>
      </c>
    </row>
    <row r="38" spans="1:11" ht="16" thickBot="1" x14ac:dyDescent="0.4">
      <c r="A38" s="27" t="s">
        <v>18</v>
      </c>
      <c r="B38" s="28"/>
      <c r="C38" s="29">
        <v>45062</v>
      </c>
      <c r="D38" s="30"/>
      <c r="E38" s="7">
        <v>20000</v>
      </c>
      <c r="F38" s="31">
        <v>258400.21</v>
      </c>
      <c r="G38" s="32"/>
      <c r="H38" s="33">
        <v>27947.119999999999</v>
      </c>
      <c r="I38" s="34"/>
      <c r="J38" s="8">
        <f t="shared" si="0"/>
        <v>0.10815440126770795</v>
      </c>
      <c r="K38" t="s">
        <v>0</v>
      </c>
    </row>
  </sheetData>
  <mergeCells count="152">
    <mergeCell ref="A37:B37"/>
    <mergeCell ref="C37:D37"/>
    <mergeCell ref="F37:G37"/>
    <mergeCell ref="H37:I37"/>
    <mergeCell ref="A38:B38"/>
    <mergeCell ref="C38:D38"/>
    <mergeCell ref="F38:G38"/>
    <mergeCell ref="H38:I38"/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  <mergeCell ref="A5:B5"/>
    <mergeCell ref="C5:D5"/>
    <mergeCell ref="F5:G5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A028-81F8-420D-9998-18E0B2858876}">
  <dimension ref="A1:K38"/>
  <sheetViews>
    <sheetView workbookViewId="0">
      <selection activeCell="N5" sqref="N5"/>
    </sheetView>
  </sheetViews>
  <sheetFormatPr defaultRowHeight="14.5" x14ac:dyDescent="0.35"/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9</v>
      </c>
      <c r="B2" s="12"/>
      <c r="C2" s="13">
        <v>45063</v>
      </c>
      <c r="D2" s="14"/>
      <c r="E2" s="3">
        <v>10000</v>
      </c>
      <c r="F2" s="15">
        <v>176095.77</v>
      </c>
      <c r="G2" s="16"/>
      <c r="H2" s="17">
        <v>3652.25</v>
      </c>
      <c r="I2" s="18"/>
      <c r="J2" s="4">
        <f t="shared" ref="J2:J38" si="0">H2/F2</f>
        <v>2.0740134757353913E-2</v>
      </c>
      <c r="K2" t="s">
        <v>0</v>
      </c>
    </row>
    <row r="3" spans="1:11" ht="15.5" x14ac:dyDescent="0.35">
      <c r="A3" s="19" t="s">
        <v>14</v>
      </c>
      <c r="B3" s="20"/>
      <c r="C3" s="21">
        <v>45063</v>
      </c>
      <c r="D3" s="22"/>
      <c r="E3" s="5">
        <v>10000</v>
      </c>
      <c r="F3" s="23">
        <v>748746.19</v>
      </c>
      <c r="G3" s="24"/>
      <c r="H3" s="25">
        <v>1753.81</v>
      </c>
      <c r="I3" s="26"/>
      <c r="J3" s="6">
        <f t="shared" si="0"/>
        <v>2.3423291142222707E-3</v>
      </c>
      <c r="K3" t="s">
        <v>0</v>
      </c>
    </row>
    <row r="4" spans="1:11" ht="15.5" x14ac:dyDescent="0.35">
      <c r="A4" s="19" t="s">
        <v>13</v>
      </c>
      <c r="B4" s="20"/>
      <c r="C4" s="21">
        <v>45063</v>
      </c>
      <c r="D4" s="22"/>
      <c r="E4" s="5">
        <v>10000</v>
      </c>
      <c r="F4" s="23">
        <v>169482.17</v>
      </c>
      <c r="G4" s="24"/>
      <c r="H4" s="25">
        <v>517.83000000000004</v>
      </c>
      <c r="I4" s="26"/>
      <c r="J4" s="6">
        <f t="shared" si="0"/>
        <v>3.0553656470176183E-3</v>
      </c>
      <c r="K4" t="s">
        <v>0</v>
      </c>
    </row>
    <row r="5" spans="1:11" ht="15.5" x14ac:dyDescent="0.35">
      <c r="A5" s="19" t="s">
        <v>9</v>
      </c>
      <c r="B5" s="20"/>
      <c r="C5" s="21">
        <v>45063</v>
      </c>
      <c r="D5" s="22"/>
      <c r="E5" s="5">
        <v>10000</v>
      </c>
      <c r="F5" s="23">
        <v>176095.77</v>
      </c>
      <c r="G5" s="24"/>
      <c r="H5" s="25">
        <v>3504.35</v>
      </c>
      <c r="I5" s="26"/>
      <c r="J5" s="6">
        <f t="shared" si="0"/>
        <v>1.990025086917193E-2</v>
      </c>
      <c r="K5" t="s">
        <v>0</v>
      </c>
    </row>
    <row r="6" spans="1:11" ht="15.5" x14ac:dyDescent="0.35">
      <c r="A6" s="19" t="s">
        <v>16</v>
      </c>
      <c r="B6" s="20"/>
      <c r="C6" s="21">
        <v>45067</v>
      </c>
      <c r="D6" s="22"/>
      <c r="E6" s="5">
        <v>10000</v>
      </c>
      <c r="F6" s="23">
        <v>187400.26</v>
      </c>
      <c r="G6" s="24"/>
      <c r="H6" s="25">
        <v>1285.22</v>
      </c>
      <c r="I6" s="26"/>
      <c r="J6" s="6">
        <f t="shared" si="0"/>
        <v>6.8581548392729012E-3</v>
      </c>
      <c r="K6" t="s">
        <v>0</v>
      </c>
    </row>
    <row r="7" spans="1:11" ht="15.5" x14ac:dyDescent="0.35">
      <c r="A7" s="19" t="s">
        <v>22</v>
      </c>
      <c r="B7" s="20"/>
      <c r="C7" s="21">
        <v>45069</v>
      </c>
      <c r="D7" s="22"/>
      <c r="E7" s="5">
        <v>5000</v>
      </c>
      <c r="F7" s="23">
        <v>150250.79</v>
      </c>
      <c r="G7" s="24"/>
      <c r="H7" s="25">
        <v>4496.0600000000004</v>
      </c>
      <c r="I7" s="26"/>
      <c r="J7" s="6">
        <f t="shared" si="0"/>
        <v>2.9923702897003072E-2</v>
      </c>
      <c r="K7" t="s">
        <v>0</v>
      </c>
    </row>
    <row r="8" spans="1:11" ht="15.5" x14ac:dyDescent="0.35">
      <c r="A8" s="19" t="s">
        <v>9</v>
      </c>
      <c r="B8" s="20"/>
      <c r="C8" s="21">
        <v>45070</v>
      </c>
      <c r="D8" s="22"/>
      <c r="E8" s="5">
        <v>10000</v>
      </c>
      <c r="F8" s="23">
        <v>176800.64000000001</v>
      </c>
      <c r="G8" s="24"/>
      <c r="H8" s="25">
        <v>8099.22</v>
      </c>
      <c r="I8" s="26"/>
      <c r="J8" s="6">
        <f t="shared" si="0"/>
        <v>4.5809902045603451E-2</v>
      </c>
      <c r="K8" t="s">
        <v>0</v>
      </c>
    </row>
    <row r="9" spans="1:11" ht="15.5" x14ac:dyDescent="0.35">
      <c r="A9" s="19" t="s">
        <v>15</v>
      </c>
      <c r="B9" s="20"/>
      <c r="C9" s="21">
        <v>45070</v>
      </c>
      <c r="D9" s="22"/>
      <c r="E9" s="5">
        <v>10000</v>
      </c>
      <c r="F9" s="23">
        <v>275800</v>
      </c>
      <c r="G9" s="24"/>
      <c r="H9" s="25">
        <v>3667.4</v>
      </c>
      <c r="I9" s="26"/>
      <c r="J9" s="6">
        <f t="shared" si="0"/>
        <v>1.3297316896301668E-2</v>
      </c>
      <c r="K9" t="s">
        <v>0</v>
      </c>
    </row>
    <row r="10" spans="1:11" ht="15.5" x14ac:dyDescent="0.35">
      <c r="A10" s="19" t="s">
        <v>9</v>
      </c>
      <c r="B10" s="20"/>
      <c r="C10" s="21">
        <v>45071</v>
      </c>
      <c r="D10" s="22"/>
      <c r="E10" s="5">
        <v>10000</v>
      </c>
      <c r="F10" s="23">
        <v>177192.22</v>
      </c>
      <c r="G10" s="24"/>
      <c r="H10" s="25">
        <v>7499.68</v>
      </c>
      <c r="I10" s="26"/>
      <c r="J10" s="6">
        <f t="shared" si="0"/>
        <v>4.2325108856359497E-2</v>
      </c>
      <c r="K10" t="s">
        <v>0</v>
      </c>
    </row>
    <row r="11" spans="1:11" ht="15.5" x14ac:dyDescent="0.35">
      <c r="A11" s="19" t="s">
        <v>15</v>
      </c>
      <c r="B11" s="20"/>
      <c r="C11" s="21">
        <v>45074</v>
      </c>
      <c r="D11" s="22"/>
      <c r="E11" s="5">
        <v>10000</v>
      </c>
      <c r="F11" s="23">
        <v>275800</v>
      </c>
      <c r="G11" s="24"/>
      <c r="H11" s="25">
        <v>17655.759999999998</v>
      </c>
      <c r="I11" s="26"/>
      <c r="J11" s="6">
        <f t="shared" si="0"/>
        <v>6.4016533720087018E-2</v>
      </c>
      <c r="K11" t="s">
        <v>0</v>
      </c>
    </row>
    <row r="12" spans="1:11" ht="15.5" x14ac:dyDescent="0.35">
      <c r="A12" s="19" t="s">
        <v>28</v>
      </c>
      <c r="B12" s="20"/>
      <c r="C12" s="21">
        <v>45076</v>
      </c>
      <c r="D12" s="22"/>
      <c r="E12" s="5">
        <v>10000</v>
      </c>
      <c r="F12" s="23">
        <v>358600.17</v>
      </c>
      <c r="G12" s="24"/>
      <c r="H12" s="25">
        <v>2401.0300000000002</v>
      </c>
      <c r="I12" s="26"/>
      <c r="J12" s="6">
        <f t="shared" si="0"/>
        <v>6.6955629162139003E-3</v>
      </c>
      <c r="K12" t="s">
        <v>0</v>
      </c>
    </row>
    <row r="13" spans="1:11" ht="15.5" x14ac:dyDescent="0.35">
      <c r="A13" s="19" t="s">
        <v>15</v>
      </c>
      <c r="B13" s="20"/>
      <c r="C13" s="21">
        <v>45076</v>
      </c>
      <c r="D13" s="22"/>
      <c r="E13" s="5">
        <v>10000</v>
      </c>
      <c r="F13" s="23">
        <v>275800</v>
      </c>
      <c r="G13" s="24"/>
      <c r="H13" s="25">
        <v>19154.52</v>
      </c>
      <c r="I13" s="26"/>
      <c r="J13" s="6">
        <f t="shared" si="0"/>
        <v>6.9450761421319798E-2</v>
      </c>
      <c r="K13" t="s">
        <v>0</v>
      </c>
    </row>
    <row r="14" spans="1:11" ht="15.5" x14ac:dyDescent="0.35">
      <c r="A14" s="19" t="s">
        <v>30</v>
      </c>
      <c r="B14" s="20"/>
      <c r="C14" s="21">
        <v>45076</v>
      </c>
      <c r="D14" s="22"/>
      <c r="E14" s="5">
        <v>10000</v>
      </c>
      <c r="F14" s="23">
        <v>269329.17</v>
      </c>
      <c r="G14" s="24"/>
      <c r="H14" s="25">
        <v>2549.12</v>
      </c>
      <c r="I14" s="26"/>
      <c r="J14" s="6">
        <f t="shared" si="0"/>
        <v>9.4647007600402143E-3</v>
      </c>
      <c r="K14" t="s">
        <v>0</v>
      </c>
    </row>
    <row r="15" spans="1:11" ht="15.5" x14ac:dyDescent="0.35">
      <c r="A15" s="19" t="s">
        <v>30</v>
      </c>
      <c r="B15" s="20"/>
      <c r="C15" s="21">
        <v>45076</v>
      </c>
      <c r="D15" s="22"/>
      <c r="E15" s="5">
        <v>10000</v>
      </c>
      <c r="F15" s="23">
        <v>283700</v>
      </c>
      <c r="G15" s="24"/>
      <c r="H15" s="25">
        <v>1027.9100000000001</v>
      </c>
      <c r="I15" s="26"/>
      <c r="J15" s="6">
        <f t="shared" si="0"/>
        <v>3.6232287627775825E-3</v>
      </c>
      <c r="K15" t="s">
        <v>0</v>
      </c>
    </row>
    <row r="16" spans="1:11" ht="15.5" x14ac:dyDescent="0.35">
      <c r="A16" s="19" t="s">
        <v>13</v>
      </c>
      <c r="B16" s="20"/>
      <c r="C16" s="21">
        <v>45077</v>
      </c>
      <c r="D16" s="22"/>
      <c r="E16" s="5">
        <v>10000</v>
      </c>
      <c r="F16" s="23">
        <v>169086.01</v>
      </c>
      <c r="G16" s="24"/>
      <c r="H16" s="25">
        <v>5913.99</v>
      </c>
      <c r="I16" s="26"/>
      <c r="J16" s="6">
        <f t="shared" si="0"/>
        <v>3.4976223047666684E-2</v>
      </c>
      <c r="K16" t="s">
        <v>0</v>
      </c>
    </row>
    <row r="17" spans="1:11" ht="15.5" x14ac:dyDescent="0.35">
      <c r="A17" s="19" t="s">
        <v>15</v>
      </c>
      <c r="B17" s="20"/>
      <c r="C17" s="21">
        <v>45077</v>
      </c>
      <c r="D17" s="22"/>
      <c r="E17" s="5">
        <v>5000</v>
      </c>
      <c r="F17" s="23">
        <v>137900</v>
      </c>
      <c r="G17" s="24"/>
      <c r="H17" s="25">
        <v>7578.92</v>
      </c>
      <c r="I17" s="26"/>
      <c r="J17" s="6">
        <f t="shared" si="0"/>
        <v>5.4959535895576506E-2</v>
      </c>
      <c r="K17" t="s">
        <v>0</v>
      </c>
    </row>
    <row r="18" spans="1:11" ht="15.5" x14ac:dyDescent="0.35">
      <c r="A18" s="19" t="s">
        <v>7</v>
      </c>
      <c r="B18" s="20"/>
      <c r="C18" s="21">
        <v>45078</v>
      </c>
      <c r="D18" s="22"/>
      <c r="E18" s="5">
        <v>3000</v>
      </c>
      <c r="F18" s="23">
        <v>352383.96</v>
      </c>
      <c r="G18" s="24"/>
      <c r="H18" s="25">
        <v>11815.4</v>
      </c>
      <c r="I18" s="26"/>
      <c r="J18" s="6">
        <f t="shared" si="0"/>
        <v>3.3529903006935952E-2</v>
      </c>
      <c r="K18" t="s">
        <v>0</v>
      </c>
    </row>
    <row r="19" spans="1:11" ht="15.5" x14ac:dyDescent="0.35">
      <c r="A19" s="19" t="s">
        <v>18</v>
      </c>
      <c r="B19" s="20"/>
      <c r="C19" s="21">
        <v>45078</v>
      </c>
      <c r="D19" s="22"/>
      <c r="E19" s="5">
        <v>10000</v>
      </c>
      <c r="F19" s="23">
        <v>150250.56</v>
      </c>
      <c r="G19" s="24"/>
      <c r="H19" s="25">
        <v>949.44</v>
      </c>
      <c r="I19" s="26"/>
      <c r="J19" s="6">
        <f t="shared" si="0"/>
        <v>6.3190446677869293E-3</v>
      </c>
      <c r="K19" t="s">
        <v>0</v>
      </c>
    </row>
    <row r="20" spans="1:11" ht="15.5" x14ac:dyDescent="0.35">
      <c r="A20" s="19" t="s">
        <v>16</v>
      </c>
      <c r="B20" s="20"/>
      <c r="C20" s="21">
        <v>45078</v>
      </c>
      <c r="D20" s="22"/>
      <c r="E20" s="5">
        <v>10000</v>
      </c>
      <c r="F20" s="23">
        <v>187713.96</v>
      </c>
      <c r="G20" s="24"/>
      <c r="H20" s="25">
        <v>2286.04</v>
      </c>
      <c r="I20" s="26"/>
      <c r="J20" s="6">
        <f t="shared" si="0"/>
        <v>1.2178316412908235E-2</v>
      </c>
      <c r="K20" t="s">
        <v>0</v>
      </c>
    </row>
    <row r="21" spans="1:11" ht="15.5" x14ac:dyDescent="0.35">
      <c r="A21" s="19" t="s">
        <v>7</v>
      </c>
      <c r="B21" s="20"/>
      <c r="C21" s="21">
        <v>45081</v>
      </c>
      <c r="D21" s="22"/>
      <c r="E21" s="5">
        <v>1500</v>
      </c>
      <c r="F21" s="23">
        <v>176130</v>
      </c>
      <c r="G21" s="24"/>
      <c r="H21" s="25">
        <v>4708.68</v>
      </c>
      <c r="I21" s="26"/>
      <c r="J21" s="6">
        <f t="shared" si="0"/>
        <v>2.673411684551184E-2</v>
      </c>
      <c r="K21" t="s">
        <v>0</v>
      </c>
    </row>
    <row r="22" spans="1:11" ht="15.5" x14ac:dyDescent="0.35">
      <c r="A22" s="19" t="s">
        <v>7</v>
      </c>
      <c r="B22" s="20"/>
      <c r="C22" s="21">
        <v>45082</v>
      </c>
      <c r="D22" s="22"/>
      <c r="E22" s="5">
        <v>750</v>
      </c>
      <c r="F22" s="23">
        <v>88065.22</v>
      </c>
      <c r="G22" s="24"/>
      <c r="H22" s="25">
        <v>6700.73</v>
      </c>
      <c r="I22" s="26"/>
      <c r="J22" s="6">
        <f t="shared" si="0"/>
        <v>7.6088267309160185E-2</v>
      </c>
      <c r="K22" t="s">
        <v>0</v>
      </c>
    </row>
    <row r="23" spans="1:11" ht="15.5" x14ac:dyDescent="0.35">
      <c r="A23" s="19" t="s">
        <v>28</v>
      </c>
      <c r="B23" s="20"/>
      <c r="C23" s="21">
        <v>45082</v>
      </c>
      <c r="D23" s="22"/>
      <c r="E23" s="5">
        <v>5000</v>
      </c>
      <c r="F23" s="23">
        <v>179899.54</v>
      </c>
      <c r="G23" s="24"/>
      <c r="H23" s="25">
        <v>2448.62</v>
      </c>
      <c r="I23" s="26"/>
      <c r="J23" s="6">
        <f t="shared" si="0"/>
        <v>1.3611040917614352E-2</v>
      </c>
      <c r="K23" t="s">
        <v>0</v>
      </c>
    </row>
    <row r="24" spans="1:11" ht="15.5" x14ac:dyDescent="0.35">
      <c r="A24" s="19" t="s">
        <v>27</v>
      </c>
      <c r="B24" s="20"/>
      <c r="C24" s="21">
        <v>45083</v>
      </c>
      <c r="D24" s="22"/>
      <c r="E24" s="5">
        <v>2000</v>
      </c>
      <c r="F24" s="23">
        <v>254711.69</v>
      </c>
      <c r="G24" s="24"/>
      <c r="H24" s="25">
        <v>1075.31</v>
      </c>
      <c r="I24" s="26"/>
      <c r="J24" s="6">
        <f t="shared" si="0"/>
        <v>4.2216751025443708E-3</v>
      </c>
      <c r="K24" t="s">
        <v>0</v>
      </c>
    </row>
    <row r="25" spans="1:11" ht="15.5" x14ac:dyDescent="0.35">
      <c r="A25" s="19" t="s">
        <v>7</v>
      </c>
      <c r="B25" s="20"/>
      <c r="C25" s="21">
        <v>45083</v>
      </c>
      <c r="D25" s="22"/>
      <c r="E25" s="5">
        <v>750</v>
      </c>
      <c r="F25" s="23">
        <v>88065.22</v>
      </c>
      <c r="G25" s="24"/>
      <c r="H25" s="25">
        <v>6700.74</v>
      </c>
      <c r="I25" s="26"/>
      <c r="J25" s="6">
        <f t="shared" si="0"/>
        <v>7.6088380861366156E-2</v>
      </c>
      <c r="K25" t="s">
        <v>0</v>
      </c>
    </row>
    <row r="26" spans="1:11" ht="15.5" x14ac:dyDescent="0.35">
      <c r="A26" s="19" t="s">
        <v>13</v>
      </c>
      <c r="B26" s="20"/>
      <c r="C26" s="21">
        <v>45083</v>
      </c>
      <c r="D26" s="22"/>
      <c r="E26" s="5">
        <v>10000</v>
      </c>
      <c r="F26" s="23">
        <v>170483.51</v>
      </c>
      <c r="G26" s="24"/>
      <c r="H26" s="25">
        <v>116.49</v>
      </c>
      <c r="I26" s="26"/>
      <c r="J26" s="6">
        <f t="shared" si="0"/>
        <v>6.8329189139759022E-4</v>
      </c>
      <c r="K26" t="s">
        <v>0</v>
      </c>
    </row>
    <row r="27" spans="1:11" ht="15.5" x14ac:dyDescent="0.35">
      <c r="A27" s="19" t="s">
        <v>27</v>
      </c>
      <c r="B27" s="20"/>
      <c r="C27" s="21">
        <v>45083</v>
      </c>
      <c r="D27" s="22"/>
      <c r="E27" s="5">
        <v>4000</v>
      </c>
      <c r="F27" s="23">
        <v>509440</v>
      </c>
      <c r="G27" s="24"/>
      <c r="H27" s="25">
        <v>652.09</v>
      </c>
      <c r="I27" s="26"/>
      <c r="J27" s="6">
        <f t="shared" si="0"/>
        <v>1.2800133479899498E-3</v>
      </c>
      <c r="K27" t="s">
        <v>0</v>
      </c>
    </row>
    <row r="28" spans="1:11" ht="15.5" x14ac:dyDescent="0.35">
      <c r="A28" s="19" t="s">
        <v>9</v>
      </c>
      <c r="B28" s="20"/>
      <c r="C28" s="21">
        <v>45083</v>
      </c>
      <c r="D28" s="22"/>
      <c r="E28" s="5">
        <v>5000</v>
      </c>
      <c r="F28" s="23">
        <v>88493.56</v>
      </c>
      <c r="G28" s="24"/>
      <c r="H28" s="25">
        <v>3429.91</v>
      </c>
      <c r="I28" s="26"/>
      <c r="J28" s="6">
        <f t="shared" si="0"/>
        <v>3.8758865616887829E-2</v>
      </c>
      <c r="K28" t="s">
        <v>0</v>
      </c>
    </row>
    <row r="29" spans="1:11" ht="15.5" x14ac:dyDescent="0.35">
      <c r="A29" s="19" t="s">
        <v>28</v>
      </c>
      <c r="B29" s="20"/>
      <c r="C29" s="21">
        <v>45083</v>
      </c>
      <c r="D29" s="22"/>
      <c r="E29" s="5">
        <v>5000</v>
      </c>
      <c r="F29" s="23">
        <v>179899.54</v>
      </c>
      <c r="G29" s="24"/>
      <c r="H29" s="25">
        <v>2483.46</v>
      </c>
      <c r="I29" s="26"/>
      <c r="J29" s="6">
        <f t="shared" si="0"/>
        <v>1.3804704558999984E-2</v>
      </c>
      <c r="K29" t="s">
        <v>0</v>
      </c>
    </row>
    <row r="30" spans="1:11" ht="15.5" x14ac:dyDescent="0.35">
      <c r="A30" s="19" t="s">
        <v>9</v>
      </c>
      <c r="B30" s="20"/>
      <c r="C30" s="21">
        <v>45084</v>
      </c>
      <c r="D30" s="22"/>
      <c r="E30" s="5">
        <v>5000</v>
      </c>
      <c r="F30" s="23">
        <v>88493.56</v>
      </c>
      <c r="G30" s="24"/>
      <c r="H30" s="25">
        <v>5827.91</v>
      </c>
      <c r="I30" s="26"/>
      <c r="J30" s="6">
        <f t="shared" si="0"/>
        <v>6.5856882692932689E-2</v>
      </c>
      <c r="K30" t="s">
        <v>0</v>
      </c>
    </row>
    <row r="31" spans="1:11" ht="15.5" x14ac:dyDescent="0.35">
      <c r="A31" s="19" t="s">
        <v>34</v>
      </c>
      <c r="B31" s="20"/>
      <c r="C31" s="21">
        <v>45085</v>
      </c>
      <c r="D31" s="22"/>
      <c r="E31" s="5">
        <v>5000</v>
      </c>
      <c r="F31" s="23">
        <v>324037.59000000003</v>
      </c>
      <c r="G31" s="24"/>
      <c r="H31" s="25">
        <v>-1337.59</v>
      </c>
      <c r="I31" s="26"/>
      <c r="J31" s="6">
        <f t="shared" si="0"/>
        <v>-4.1278852863953219E-3</v>
      </c>
      <c r="K31" t="s">
        <v>0</v>
      </c>
    </row>
    <row r="32" spans="1:11" ht="15.5" x14ac:dyDescent="0.35">
      <c r="A32" s="19" t="s">
        <v>8</v>
      </c>
      <c r="B32" s="20"/>
      <c r="C32" s="21">
        <v>45085</v>
      </c>
      <c r="D32" s="22"/>
      <c r="E32" s="5">
        <v>5000</v>
      </c>
      <c r="F32" s="23">
        <v>176761.59</v>
      </c>
      <c r="G32" s="24"/>
      <c r="H32" s="25">
        <v>5586.58</v>
      </c>
      <c r="I32" s="26"/>
      <c r="J32" s="6">
        <f t="shared" si="0"/>
        <v>3.1605169426231115E-2</v>
      </c>
      <c r="K32" t="s">
        <v>0</v>
      </c>
    </row>
    <row r="33" spans="1:11" ht="15.5" x14ac:dyDescent="0.35">
      <c r="A33" s="19" t="s">
        <v>7</v>
      </c>
      <c r="B33" s="20"/>
      <c r="C33" s="21">
        <v>45085</v>
      </c>
      <c r="D33" s="22"/>
      <c r="E33" s="5">
        <v>2000</v>
      </c>
      <c r="F33" s="23">
        <v>242404.62</v>
      </c>
      <c r="G33" s="24"/>
      <c r="H33" s="25">
        <v>1995.38</v>
      </c>
      <c r="I33" s="26"/>
      <c r="J33" s="6">
        <f t="shared" si="0"/>
        <v>8.231608786994242E-3</v>
      </c>
      <c r="K33" t="s">
        <v>0</v>
      </c>
    </row>
    <row r="34" spans="1:11" ht="15.5" x14ac:dyDescent="0.35">
      <c r="A34" s="19" t="s">
        <v>17</v>
      </c>
      <c r="B34" s="20"/>
      <c r="C34" s="21">
        <v>45088</v>
      </c>
      <c r="D34" s="22"/>
      <c r="E34" s="5">
        <v>394</v>
      </c>
      <c r="F34" s="23">
        <v>6402.5</v>
      </c>
      <c r="G34" s="24"/>
      <c r="H34" s="25">
        <v>131.07</v>
      </c>
      <c r="I34" s="26"/>
      <c r="J34" s="6">
        <f t="shared" si="0"/>
        <v>2.0471690745802421E-2</v>
      </c>
      <c r="K34" t="s">
        <v>0</v>
      </c>
    </row>
    <row r="35" spans="1:11" ht="15.5" x14ac:dyDescent="0.35">
      <c r="A35" s="19" t="s">
        <v>37</v>
      </c>
      <c r="B35" s="20"/>
      <c r="C35" s="21">
        <v>45089</v>
      </c>
      <c r="D35" s="22"/>
      <c r="E35" s="5">
        <v>10000</v>
      </c>
      <c r="F35" s="23">
        <v>342073.57</v>
      </c>
      <c r="G35" s="24"/>
      <c r="H35" s="25">
        <v>5926.43</v>
      </c>
      <c r="I35" s="26"/>
      <c r="J35" s="6">
        <f t="shared" si="0"/>
        <v>1.7325015785346995E-2</v>
      </c>
      <c r="K35" t="s">
        <v>0</v>
      </c>
    </row>
    <row r="36" spans="1:11" ht="15.5" x14ac:dyDescent="0.35">
      <c r="A36" s="19" t="s">
        <v>35</v>
      </c>
      <c r="B36" s="20"/>
      <c r="C36" s="21">
        <v>45090</v>
      </c>
      <c r="D36" s="22"/>
      <c r="E36" s="5">
        <v>30000</v>
      </c>
      <c r="F36" s="23">
        <v>341700.19</v>
      </c>
      <c r="G36" s="24"/>
      <c r="H36" s="25">
        <v>3029.01</v>
      </c>
      <c r="I36" s="26"/>
      <c r="J36" s="6">
        <f t="shared" si="0"/>
        <v>8.8645253606677837E-3</v>
      </c>
      <c r="K36" t="s">
        <v>0</v>
      </c>
    </row>
    <row r="37" spans="1:11" ht="15.5" x14ac:dyDescent="0.35">
      <c r="A37" s="19" t="s">
        <v>31</v>
      </c>
      <c r="B37" s="20"/>
      <c r="C37" s="21">
        <v>45091</v>
      </c>
      <c r="D37" s="22"/>
      <c r="E37" s="5">
        <v>1000</v>
      </c>
      <c r="F37" s="23">
        <v>189291.91</v>
      </c>
      <c r="G37" s="24"/>
      <c r="H37" s="25">
        <v>2708.07</v>
      </c>
      <c r="I37" s="26"/>
      <c r="J37" s="6">
        <f t="shared" si="0"/>
        <v>1.4306316630224716E-2</v>
      </c>
      <c r="K37" t="s">
        <v>0</v>
      </c>
    </row>
    <row r="38" spans="1:11" ht="16" thickBot="1" x14ac:dyDescent="0.4">
      <c r="A38" s="27" t="s">
        <v>31</v>
      </c>
      <c r="B38" s="28"/>
      <c r="C38" s="29">
        <v>45095</v>
      </c>
      <c r="D38" s="30"/>
      <c r="E38" s="7">
        <v>1000</v>
      </c>
      <c r="F38" s="31">
        <v>189362.89</v>
      </c>
      <c r="G38" s="32"/>
      <c r="H38" s="33">
        <v>6504.92</v>
      </c>
      <c r="I38" s="34"/>
      <c r="J38" s="8">
        <f t="shared" si="0"/>
        <v>3.4351609230298501E-2</v>
      </c>
      <c r="K38" t="s">
        <v>0</v>
      </c>
    </row>
  </sheetData>
  <mergeCells count="152">
    <mergeCell ref="A37:B37"/>
    <mergeCell ref="C37:D37"/>
    <mergeCell ref="F37:G37"/>
    <mergeCell ref="H37:I37"/>
    <mergeCell ref="A38:B38"/>
    <mergeCell ref="C38:D38"/>
    <mergeCell ref="F38:G38"/>
    <mergeCell ref="H38:I38"/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  <mergeCell ref="A5:B5"/>
    <mergeCell ref="C5:D5"/>
    <mergeCell ref="F5:G5"/>
    <mergeCell ref="H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C76-FAC7-46EA-9A4D-E5DC55B02CA2}">
  <dimension ref="A1:K38"/>
  <sheetViews>
    <sheetView topLeftCell="A19" workbookViewId="0">
      <selection activeCell="E27" sqref="E27"/>
    </sheetView>
  </sheetViews>
  <sheetFormatPr defaultRowHeight="14.5" x14ac:dyDescent="0.35"/>
  <cols>
    <col min="11" max="11" width="16.36328125" customWidth="1"/>
    <col min="12" max="12" width="14.36328125" customWidth="1"/>
  </cols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10</v>
      </c>
      <c r="B2" s="12"/>
      <c r="C2" s="13">
        <v>45095</v>
      </c>
      <c r="D2" s="14"/>
      <c r="E2" s="3">
        <v>7370</v>
      </c>
      <c r="F2" s="15">
        <v>113489.14</v>
      </c>
      <c r="G2" s="16"/>
      <c r="H2" s="17">
        <v>4133.05</v>
      </c>
      <c r="I2" s="18"/>
      <c r="J2" s="4">
        <f t="shared" ref="J2:J38" si="0">H2/F2</f>
        <v>3.6418022023957539E-2</v>
      </c>
      <c r="K2" t="s">
        <v>0</v>
      </c>
    </row>
    <row r="3" spans="1:11" ht="15.5" x14ac:dyDescent="0.35">
      <c r="A3" s="19" t="s">
        <v>15</v>
      </c>
      <c r="B3" s="20"/>
      <c r="C3" s="21">
        <v>45095</v>
      </c>
      <c r="D3" s="22"/>
      <c r="E3" s="5">
        <v>5000</v>
      </c>
      <c r="F3" s="23">
        <v>143576.45000000001</v>
      </c>
      <c r="G3" s="24"/>
      <c r="H3" s="25">
        <v>8417.2099999999991</v>
      </c>
      <c r="I3" s="26"/>
      <c r="J3" s="6">
        <f t="shared" si="0"/>
        <v>5.8625282906771957E-2</v>
      </c>
      <c r="K3" t="s">
        <v>0</v>
      </c>
    </row>
    <row r="4" spans="1:11" ht="15.5" x14ac:dyDescent="0.35">
      <c r="A4" s="19" t="s">
        <v>18</v>
      </c>
      <c r="B4" s="20"/>
      <c r="C4" s="21">
        <v>45095</v>
      </c>
      <c r="D4" s="22"/>
      <c r="E4" s="5">
        <v>20000</v>
      </c>
      <c r="F4" s="23">
        <v>298506.27</v>
      </c>
      <c r="G4" s="24"/>
      <c r="H4" s="25">
        <v>12093.73</v>
      </c>
      <c r="I4" s="26"/>
      <c r="J4" s="6">
        <f t="shared" si="0"/>
        <v>4.0514157374315782E-2</v>
      </c>
      <c r="K4" t="s">
        <v>0</v>
      </c>
    </row>
    <row r="5" spans="1:11" ht="15.5" x14ac:dyDescent="0.35">
      <c r="A5" s="19" t="s">
        <v>9</v>
      </c>
      <c r="B5" s="20"/>
      <c r="C5" s="21">
        <v>45097</v>
      </c>
      <c r="D5" s="22"/>
      <c r="E5" s="5">
        <v>150000</v>
      </c>
      <c r="F5" s="23">
        <v>276728.61</v>
      </c>
      <c r="G5" s="24"/>
      <c r="H5" s="25">
        <v>14843.93</v>
      </c>
      <c r="I5" s="26"/>
      <c r="J5" s="6">
        <f t="shared" si="0"/>
        <v>5.3640749324762628E-2</v>
      </c>
      <c r="K5" t="s">
        <v>0</v>
      </c>
    </row>
    <row r="6" spans="1:11" ht="15.5" x14ac:dyDescent="0.35">
      <c r="A6" s="19" t="s">
        <v>15</v>
      </c>
      <c r="B6" s="20"/>
      <c r="C6" s="21">
        <v>45097</v>
      </c>
      <c r="D6" s="22"/>
      <c r="E6" s="5">
        <v>15000</v>
      </c>
      <c r="F6" s="23">
        <v>435665.54</v>
      </c>
      <c r="G6" s="24"/>
      <c r="H6" s="25">
        <v>3763.7</v>
      </c>
      <c r="I6" s="26"/>
      <c r="J6" s="6">
        <f t="shared" si="0"/>
        <v>8.6389664879163962E-3</v>
      </c>
      <c r="K6" t="s">
        <v>0</v>
      </c>
    </row>
    <row r="7" spans="1:11" ht="15.5" x14ac:dyDescent="0.35">
      <c r="A7" s="19" t="s">
        <v>17</v>
      </c>
      <c r="B7" s="20"/>
      <c r="C7" s="21">
        <v>45098</v>
      </c>
      <c r="D7" s="22"/>
      <c r="E7" s="5">
        <v>20000</v>
      </c>
      <c r="F7" s="23">
        <v>342693.81</v>
      </c>
      <c r="G7" s="24"/>
      <c r="H7" s="25">
        <v>10509.23</v>
      </c>
      <c r="I7" s="26"/>
      <c r="J7" s="6">
        <f t="shared" si="0"/>
        <v>3.0666529984886507E-2</v>
      </c>
      <c r="K7" t="s">
        <v>0</v>
      </c>
    </row>
    <row r="8" spans="1:11" ht="15.5" x14ac:dyDescent="0.35">
      <c r="A8" s="19" t="s">
        <v>17</v>
      </c>
      <c r="B8" s="20"/>
      <c r="C8" s="21">
        <v>45099</v>
      </c>
      <c r="D8" s="22"/>
      <c r="E8" s="5">
        <v>5000</v>
      </c>
      <c r="F8" s="23">
        <v>85674.62</v>
      </c>
      <c r="G8" s="24"/>
      <c r="H8" s="25">
        <v>4925.3900000000003</v>
      </c>
      <c r="I8" s="26"/>
      <c r="J8" s="6">
        <f t="shared" si="0"/>
        <v>5.7489487551856087E-2</v>
      </c>
      <c r="K8" t="s">
        <v>0</v>
      </c>
    </row>
    <row r="9" spans="1:11" ht="15.5" x14ac:dyDescent="0.35">
      <c r="A9" s="19" t="s">
        <v>17</v>
      </c>
      <c r="B9" s="20"/>
      <c r="C9" s="21">
        <v>45109</v>
      </c>
      <c r="D9" s="22"/>
      <c r="E9" s="5">
        <v>5000</v>
      </c>
      <c r="F9" s="23">
        <v>85674.62</v>
      </c>
      <c r="G9" s="24"/>
      <c r="H9" s="25">
        <v>6723.89</v>
      </c>
      <c r="I9" s="26"/>
      <c r="J9" s="6">
        <f t="shared" si="0"/>
        <v>7.8481702048984872E-2</v>
      </c>
      <c r="K9" t="s">
        <v>0</v>
      </c>
    </row>
    <row r="10" spans="1:11" ht="15.5" x14ac:dyDescent="0.35">
      <c r="A10" s="19" t="s">
        <v>25</v>
      </c>
      <c r="B10" s="20"/>
      <c r="C10" s="21">
        <v>45112</v>
      </c>
      <c r="D10" s="22"/>
      <c r="E10" s="5">
        <v>5000</v>
      </c>
      <c r="F10" s="23">
        <v>364871.64</v>
      </c>
      <c r="G10" s="24"/>
      <c r="H10" s="25">
        <v>18128.38</v>
      </c>
      <c r="I10" s="26"/>
      <c r="J10" s="6">
        <f t="shared" si="0"/>
        <v>4.9684267047995292E-2</v>
      </c>
      <c r="K10" t="s">
        <v>0</v>
      </c>
    </row>
    <row r="11" spans="1:11" ht="15.5" x14ac:dyDescent="0.35">
      <c r="A11" s="19" t="s">
        <v>15</v>
      </c>
      <c r="B11" s="20"/>
      <c r="C11" s="21">
        <v>45113</v>
      </c>
      <c r="D11" s="22"/>
      <c r="E11" s="5">
        <v>10000</v>
      </c>
      <c r="F11" s="23">
        <v>292734.44</v>
      </c>
      <c r="G11" s="24"/>
      <c r="H11" s="25">
        <v>27765.54</v>
      </c>
      <c r="I11" s="26"/>
      <c r="J11" s="6">
        <f t="shared" si="0"/>
        <v>9.4848901277212211E-2</v>
      </c>
      <c r="K11" t="s">
        <v>0</v>
      </c>
    </row>
    <row r="12" spans="1:11" ht="15.5" x14ac:dyDescent="0.35">
      <c r="A12" s="19" t="s">
        <v>16</v>
      </c>
      <c r="B12" s="20"/>
      <c r="C12" s="21">
        <v>45116</v>
      </c>
      <c r="D12" s="22"/>
      <c r="E12" s="5">
        <v>10000</v>
      </c>
      <c r="F12" s="23">
        <v>186519.69</v>
      </c>
      <c r="G12" s="24"/>
      <c r="H12" s="25">
        <v>11570.47</v>
      </c>
      <c r="I12" s="26"/>
      <c r="J12" s="6">
        <f t="shared" si="0"/>
        <v>6.2033504344769175E-2</v>
      </c>
      <c r="K12" t="s">
        <v>0</v>
      </c>
    </row>
    <row r="13" spans="1:11" ht="15.5" x14ac:dyDescent="0.35">
      <c r="A13" s="19" t="s">
        <v>25</v>
      </c>
      <c r="B13" s="20"/>
      <c r="C13" s="21">
        <v>45117</v>
      </c>
      <c r="D13" s="22"/>
      <c r="E13" s="5">
        <v>5000</v>
      </c>
      <c r="F13" s="23">
        <v>365489.73</v>
      </c>
      <c r="G13" s="24"/>
      <c r="H13" s="25">
        <v>-3853.33</v>
      </c>
      <c r="I13" s="26"/>
      <c r="J13" s="6">
        <f t="shared" si="0"/>
        <v>-1.0542922779252922E-2</v>
      </c>
      <c r="K13" t="s">
        <v>0</v>
      </c>
    </row>
    <row r="14" spans="1:11" ht="15.5" x14ac:dyDescent="0.35">
      <c r="A14" s="19" t="s">
        <v>15</v>
      </c>
      <c r="B14" s="20"/>
      <c r="C14" s="21">
        <v>45117</v>
      </c>
      <c r="D14" s="22"/>
      <c r="E14" s="5">
        <v>5000</v>
      </c>
      <c r="F14" s="23">
        <v>146504.29</v>
      </c>
      <c r="G14" s="24"/>
      <c r="H14" s="25">
        <v>18379.02</v>
      </c>
      <c r="I14" s="26"/>
      <c r="J14" s="6">
        <f t="shared" si="0"/>
        <v>0.1254503878350593</v>
      </c>
      <c r="K14" t="s">
        <v>0</v>
      </c>
    </row>
    <row r="15" spans="1:11" ht="15.5" x14ac:dyDescent="0.35">
      <c r="A15" s="19" t="s">
        <v>8</v>
      </c>
      <c r="B15" s="20"/>
      <c r="C15" s="21">
        <v>45117</v>
      </c>
      <c r="D15" s="22"/>
      <c r="E15" s="5">
        <v>5000</v>
      </c>
      <c r="F15" s="23">
        <v>176050.38</v>
      </c>
      <c r="G15" s="24"/>
      <c r="H15" s="25">
        <v>4674.72</v>
      </c>
      <c r="I15" s="26"/>
      <c r="J15" s="6">
        <f t="shared" si="0"/>
        <v>2.6553308206434999E-2</v>
      </c>
      <c r="K15" t="s">
        <v>0</v>
      </c>
    </row>
    <row r="16" spans="1:11" ht="15.5" x14ac:dyDescent="0.35">
      <c r="A16" s="19" t="s">
        <v>25</v>
      </c>
      <c r="B16" s="20"/>
      <c r="C16" s="21">
        <v>45118</v>
      </c>
      <c r="D16" s="22"/>
      <c r="E16" s="5">
        <v>11000</v>
      </c>
      <c r="F16" s="23">
        <v>379131.82</v>
      </c>
      <c r="G16" s="24"/>
      <c r="H16" s="25">
        <v>1868.18</v>
      </c>
      <c r="I16" s="26"/>
      <c r="J16" s="6">
        <f t="shared" si="0"/>
        <v>4.927520987291439E-3</v>
      </c>
      <c r="K16" t="s">
        <v>0</v>
      </c>
    </row>
    <row r="17" spans="1:11" ht="15.5" x14ac:dyDescent="0.35">
      <c r="A17" s="19" t="s">
        <v>15</v>
      </c>
      <c r="B17" s="20"/>
      <c r="C17" s="21">
        <v>45119</v>
      </c>
      <c r="D17" s="22"/>
      <c r="E17" s="5">
        <v>7500</v>
      </c>
      <c r="F17" s="23">
        <v>219550.52</v>
      </c>
      <c r="G17" s="24"/>
      <c r="H17" s="25">
        <v>20449.48</v>
      </c>
      <c r="I17" s="26"/>
      <c r="J17" s="6">
        <f t="shared" si="0"/>
        <v>9.3142480373082245E-2</v>
      </c>
      <c r="K17" t="s">
        <v>0</v>
      </c>
    </row>
    <row r="18" spans="1:11" ht="15.5" x14ac:dyDescent="0.35">
      <c r="A18" s="19" t="s">
        <v>8</v>
      </c>
      <c r="B18" s="20"/>
      <c r="C18" s="21">
        <v>45119</v>
      </c>
      <c r="D18" s="22"/>
      <c r="E18" s="5">
        <v>7500</v>
      </c>
      <c r="F18" s="23">
        <v>264111.03000000003</v>
      </c>
      <c r="G18" s="24"/>
      <c r="H18" s="25">
        <v>4763.99</v>
      </c>
      <c r="I18" s="26"/>
      <c r="J18" s="6">
        <f t="shared" si="0"/>
        <v>1.8037830529077106E-2</v>
      </c>
      <c r="K18" t="s">
        <v>0</v>
      </c>
    </row>
    <row r="19" spans="1:11" ht="15.5" x14ac:dyDescent="0.35">
      <c r="A19" s="19" t="s">
        <v>32</v>
      </c>
      <c r="B19" s="20"/>
      <c r="C19" s="21">
        <v>45123</v>
      </c>
      <c r="D19" s="22"/>
      <c r="E19" s="5">
        <v>80000</v>
      </c>
      <c r="F19" s="23">
        <v>300460.53999999998</v>
      </c>
      <c r="G19" s="24"/>
      <c r="H19" s="25">
        <v>-67138.09</v>
      </c>
      <c r="I19" s="26"/>
      <c r="J19" s="6">
        <f t="shared" si="0"/>
        <v>-0.22345060685839147</v>
      </c>
      <c r="K19" t="s">
        <v>0</v>
      </c>
    </row>
    <row r="20" spans="1:11" ht="15.5" x14ac:dyDescent="0.35">
      <c r="A20" s="19" t="s">
        <v>33</v>
      </c>
      <c r="B20" s="20"/>
      <c r="C20" s="21">
        <v>45124</v>
      </c>
      <c r="D20" s="22"/>
      <c r="E20" s="5">
        <v>4000</v>
      </c>
      <c r="F20" s="23">
        <v>328947.09000000003</v>
      </c>
      <c r="G20" s="24"/>
      <c r="H20" s="25">
        <v>7052.91</v>
      </c>
      <c r="I20" s="26"/>
      <c r="J20" s="6">
        <f t="shared" si="0"/>
        <v>2.1440864547547751E-2</v>
      </c>
      <c r="K20" t="s">
        <v>0</v>
      </c>
    </row>
    <row r="21" spans="1:11" ht="15.5" x14ac:dyDescent="0.35">
      <c r="A21" s="19" t="s">
        <v>31</v>
      </c>
      <c r="B21" s="20"/>
      <c r="C21" s="21">
        <v>45125</v>
      </c>
      <c r="D21" s="22"/>
      <c r="E21" s="5">
        <v>4000</v>
      </c>
      <c r="F21" s="23">
        <v>738375.15399999998</v>
      </c>
      <c r="G21" s="24"/>
      <c r="H21" s="25">
        <v>4373.26</v>
      </c>
      <c r="I21" s="26"/>
      <c r="J21" s="6">
        <f t="shared" si="0"/>
        <v>5.9228157614848462E-3</v>
      </c>
      <c r="K21" t="s">
        <v>0</v>
      </c>
    </row>
    <row r="22" spans="1:11" ht="15.5" x14ac:dyDescent="0.35">
      <c r="A22" s="19" t="s">
        <v>15</v>
      </c>
      <c r="B22" s="20"/>
      <c r="C22" s="21">
        <v>45125</v>
      </c>
      <c r="D22" s="22"/>
      <c r="E22" s="5">
        <v>7500</v>
      </c>
      <c r="F22" s="23">
        <v>219558</v>
      </c>
      <c r="G22" s="24"/>
      <c r="H22" s="25">
        <v>29442</v>
      </c>
      <c r="I22" s="26"/>
      <c r="J22" s="6">
        <f t="shared" si="0"/>
        <v>0.13409668515836362</v>
      </c>
      <c r="K22" t="s">
        <v>0</v>
      </c>
    </row>
    <row r="23" spans="1:11" ht="15.5" x14ac:dyDescent="0.35">
      <c r="A23" s="19" t="s">
        <v>9</v>
      </c>
      <c r="B23" s="20"/>
      <c r="C23" s="21">
        <v>45125</v>
      </c>
      <c r="D23" s="22"/>
      <c r="E23" s="5">
        <v>20363</v>
      </c>
      <c r="F23" s="23">
        <v>450417.29</v>
      </c>
      <c r="G23" s="24"/>
      <c r="H23" s="25">
        <v>21490.23</v>
      </c>
      <c r="I23" s="26"/>
      <c r="J23" s="6">
        <f t="shared" si="0"/>
        <v>4.771182296310162E-2</v>
      </c>
      <c r="K23" t="s">
        <v>0</v>
      </c>
    </row>
    <row r="24" spans="1:11" ht="15.5" x14ac:dyDescent="0.35">
      <c r="A24" s="19" t="s">
        <v>8</v>
      </c>
      <c r="B24" s="20"/>
      <c r="C24" s="21">
        <v>45131</v>
      </c>
      <c r="D24" s="22"/>
      <c r="E24" s="5">
        <v>3918</v>
      </c>
      <c r="F24" s="23">
        <v>138932.28</v>
      </c>
      <c r="G24" s="24"/>
      <c r="H24" s="25">
        <v>462.81</v>
      </c>
      <c r="I24" s="26"/>
      <c r="J24" s="6">
        <f t="shared" si="0"/>
        <v>3.3311912825442725E-3</v>
      </c>
      <c r="K24" t="s">
        <v>0</v>
      </c>
    </row>
    <row r="25" spans="1:11" ht="15.5" x14ac:dyDescent="0.35">
      <c r="A25" s="19" t="s">
        <v>14</v>
      </c>
      <c r="B25" s="20"/>
      <c r="C25" s="21">
        <v>45127</v>
      </c>
      <c r="D25" s="22"/>
      <c r="E25" s="5">
        <v>5000</v>
      </c>
      <c r="F25" s="23">
        <v>354238.84</v>
      </c>
      <c r="G25" s="24"/>
      <c r="H25" s="25">
        <v>5761.16</v>
      </c>
      <c r="I25" s="26"/>
      <c r="J25" s="6">
        <f t="shared" si="0"/>
        <v>1.6263490474392926E-2</v>
      </c>
      <c r="K25" t="s">
        <v>0</v>
      </c>
    </row>
    <row r="26" spans="1:11" ht="15.5" x14ac:dyDescent="0.35">
      <c r="A26" s="19" t="s">
        <v>33</v>
      </c>
      <c r="B26" s="20"/>
      <c r="C26" s="21">
        <v>45137</v>
      </c>
      <c r="D26" s="22"/>
      <c r="E26" s="5">
        <v>5000</v>
      </c>
      <c r="F26" s="23">
        <v>415316.47</v>
      </c>
      <c r="G26" s="24"/>
      <c r="H26" s="25">
        <v>3807.44</v>
      </c>
      <c r="I26" s="26"/>
      <c r="J26" s="6">
        <f t="shared" si="0"/>
        <v>9.1675632319614016E-3</v>
      </c>
      <c r="K26" t="s">
        <v>0</v>
      </c>
    </row>
    <row r="27" spans="1:11" ht="15.5" x14ac:dyDescent="0.35">
      <c r="A27" s="19" t="s">
        <v>17</v>
      </c>
      <c r="B27" s="20"/>
      <c r="C27" s="21">
        <v>45145</v>
      </c>
      <c r="D27" s="22"/>
      <c r="E27" s="5">
        <v>60000</v>
      </c>
      <c r="F27" s="23">
        <v>1118769.96</v>
      </c>
      <c r="G27" s="24"/>
      <c r="H27" s="25">
        <v>25082.16</v>
      </c>
      <c r="I27" s="26"/>
      <c r="J27" s="6">
        <f t="shared" si="0"/>
        <v>2.2419407828933841E-2</v>
      </c>
      <c r="K27" t="s">
        <v>0</v>
      </c>
    </row>
    <row r="28" spans="1:11" ht="15.5" x14ac:dyDescent="0.35">
      <c r="A28" s="19" t="s">
        <v>9</v>
      </c>
      <c r="B28" s="20"/>
      <c r="C28" s="21">
        <v>45147</v>
      </c>
      <c r="D28" s="22"/>
      <c r="E28" s="5">
        <v>10000</v>
      </c>
      <c r="F28" s="23">
        <v>240031.08</v>
      </c>
      <c r="G28" s="24"/>
      <c r="H28" s="25">
        <v>11468.94</v>
      </c>
      <c r="I28" s="26"/>
      <c r="J28" s="6">
        <f t="shared" si="0"/>
        <v>4.7781062352425366E-2</v>
      </c>
      <c r="K28" t="s">
        <v>0</v>
      </c>
    </row>
    <row r="29" spans="1:11" ht="15.5" x14ac:dyDescent="0.35">
      <c r="A29" s="19" t="s">
        <v>9</v>
      </c>
      <c r="B29" s="20"/>
      <c r="C29" s="21">
        <v>45148</v>
      </c>
      <c r="D29" s="22"/>
      <c r="E29" s="5">
        <v>10000</v>
      </c>
      <c r="F29" s="23">
        <v>240011.8</v>
      </c>
      <c r="G29" s="24"/>
      <c r="H29" s="25">
        <v>9970.19</v>
      </c>
      <c r="I29" s="26"/>
      <c r="J29" s="6">
        <f t="shared" si="0"/>
        <v>4.1540415929550135E-2</v>
      </c>
      <c r="K29" t="s">
        <v>0</v>
      </c>
    </row>
    <row r="30" spans="1:11" ht="15.5" x14ac:dyDescent="0.35">
      <c r="A30" s="19" t="s">
        <v>16</v>
      </c>
      <c r="B30" s="20"/>
      <c r="C30" s="21">
        <v>45151</v>
      </c>
      <c r="D30" s="22"/>
      <c r="E30" s="5">
        <v>20000</v>
      </c>
      <c r="F30" s="23">
        <v>340771.17</v>
      </c>
      <c r="G30" s="24"/>
      <c r="H30" s="25">
        <v>5632.47</v>
      </c>
      <c r="I30" s="26"/>
      <c r="J30" s="6">
        <f t="shared" si="0"/>
        <v>1.6528598942216855E-2</v>
      </c>
      <c r="K30" t="s">
        <v>0</v>
      </c>
    </row>
    <row r="31" spans="1:11" ht="15.5" x14ac:dyDescent="0.35">
      <c r="A31" s="19" t="s">
        <v>9</v>
      </c>
      <c r="B31" s="20"/>
      <c r="C31" s="21">
        <v>45152</v>
      </c>
      <c r="D31" s="22"/>
      <c r="E31" s="5">
        <v>10000</v>
      </c>
      <c r="F31" s="23">
        <v>226776.34</v>
      </c>
      <c r="G31" s="24"/>
      <c r="H31" s="25">
        <v>-776.34</v>
      </c>
      <c r="I31" s="26"/>
      <c r="J31" s="6">
        <f t="shared" si="0"/>
        <v>-3.4233730026686209E-3</v>
      </c>
      <c r="K31" t="s">
        <v>0</v>
      </c>
    </row>
    <row r="32" spans="1:11" ht="15.5" x14ac:dyDescent="0.35">
      <c r="A32" s="19" t="s">
        <v>35</v>
      </c>
      <c r="B32" s="20"/>
      <c r="C32" s="21">
        <v>45158</v>
      </c>
      <c r="D32" s="22"/>
      <c r="E32" s="5">
        <v>25000</v>
      </c>
      <c r="F32" s="23">
        <v>260637.72</v>
      </c>
      <c r="G32" s="24"/>
      <c r="H32" s="25">
        <v>5362.28</v>
      </c>
      <c r="I32" s="26"/>
      <c r="J32" s="6">
        <f t="shared" si="0"/>
        <v>2.057369132909849E-2</v>
      </c>
      <c r="K32" t="s">
        <v>0</v>
      </c>
    </row>
    <row r="33" spans="1:11" ht="15.5" x14ac:dyDescent="0.35">
      <c r="A33" s="19" t="s">
        <v>36</v>
      </c>
      <c r="B33" s="20"/>
      <c r="C33" s="21">
        <v>45168</v>
      </c>
      <c r="D33" s="22"/>
      <c r="E33" s="5">
        <v>13000</v>
      </c>
      <c r="F33" s="23">
        <v>0</v>
      </c>
      <c r="G33" s="24"/>
      <c r="H33" s="25">
        <v>14300</v>
      </c>
      <c r="I33" s="26"/>
      <c r="J33" s="6">
        <v>0</v>
      </c>
      <c r="K33" t="s">
        <v>0</v>
      </c>
    </row>
    <row r="34" spans="1:11" ht="15.5" x14ac:dyDescent="0.35">
      <c r="A34" s="19" t="s">
        <v>9</v>
      </c>
      <c r="B34" s="20"/>
      <c r="C34" s="21">
        <v>45172</v>
      </c>
      <c r="D34" s="22"/>
      <c r="E34" s="5">
        <v>25000</v>
      </c>
      <c r="F34" s="23">
        <v>503182.04</v>
      </c>
      <c r="G34" s="24"/>
      <c r="H34" s="25">
        <v>30017.96</v>
      </c>
      <c r="I34" s="26"/>
      <c r="J34" s="6">
        <f t="shared" si="0"/>
        <v>5.9656262771222913E-2</v>
      </c>
      <c r="K34" t="s">
        <v>0</v>
      </c>
    </row>
    <row r="35" spans="1:11" ht="15.5" x14ac:dyDescent="0.35">
      <c r="A35" s="19" t="s">
        <v>8</v>
      </c>
      <c r="B35" s="20"/>
      <c r="C35" s="21">
        <v>45172</v>
      </c>
      <c r="D35" s="22"/>
      <c r="E35" s="5">
        <v>6582</v>
      </c>
      <c r="F35" s="23">
        <v>233815.01</v>
      </c>
      <c r="G35" s="24"/>
      <c r="H35" s="25">
        <v>6334.19</v>
      </c>
      <c r="I35" s="26"/>
      <c r="J35" s="6">
        <f t="shared" si="0"/>
        <v>2.7090604662207099E-2</v>
      </c>
      <c r="K35" t="s">
        <v>0</v>
      </c>
    </row>
    <row r="36" spans="1:11" ht="15.5" x14ac:dyDescent="0.35">
      <c r="A36" s="19" t="s">
        <v>16</v>
      </c>
      <c r="B36" s="20"/>
      <c r="C36" s="21">
        <v>45172</v>
      </c>
      <c r="D36" s="22"/>
      <c r="E36" s="5">
        <v>10000</v>
      </c>
      <c r="F36" s="23">
        <v>160226.93</v>
      </c>
      <c r="G36" s="24"/>
      <c r="H36" s="25">
        <v>8973.07</v>
      </c>
      <c r="I36" s="26"/>
      <c r="J36" s="6">
        <f t="shared" si="0"/>
        <v>5.6002258796320946E-2</v>
      </c>
      <c r="K36" t="s">
        <v>0</v>
      </c>
    </row>
    <row r="37" spans="1:11" ht="15.5" x14ac:dyDescent="0.35">
      <c r="A37" s="19" t="s">
        <v>7</v>
      </c>
      <c r="B37" s="20"/>
      <c r="C37" s="21">
        <v>45174</v>
      </c>
      <c r="D37" s="22"/>
      <c r="E37" s="5">
        <v>4000</v>
      </c>
      <c r="F37" s="23">
        <v>530070.23</v>
      </c>
      <c r="G37" s="24"/>
      <c r="H37" s="25">
        <v>1258.99</v>
      </c>
      <c r="I37" s="26"/>
      <c r="J37" s="6">
        <f t="shared" si="0"/>
        <v>2.3751381019832033E-3</v>
      </c>
      <c r="K37" t="s">
        <v>0</v>
      </c>
    </row>
    <row r="38" spans="1:11" ht="16" thickBot="1" x14ac:dyDescent="0.4">
      <c r="A38" s="19" t="s">
        <v>8</v>
      </c>
      <c r="B38" s="20"/>
      <c r="C38" s="21">
        <v>45175</v>
      </c>
      <c r="D38" s="22"/>
      <c r="E38" s="7">
        <v>2500</v>
      </c>
      <c r="F38" s="31">
        <v>184210.86</v>
      </c>
      <c r="G38" s="32"/>
      <c r="H38" s="33">
        <v>9119.4699999999993</v>
      </c>
      <c r="I38" s="34"/>
      <c r="J38" s="8">
        <f t="shared" si="0"/>
        <v>4.9505604609847653E-2</v>
      </c>
      <c r="K38" t="s">
        <v>0</v>
      </c>
    </row>
  </sheetData>
  <mergeCells count="152">
    <mergeCell ref="A37:B37"/>
    <mergeCell ref="C37:D37"/>
    <mergeCell ref="F37:G37"/>
    <mergeCell ref="H37:I37"/>
    <mergeCell ref="A38:B38"/>
    <mergeCell ref="C38:D38"/>
    <mergeCell ref="F38:G38"/>
    <mergeCell ref="H38:I38"/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  <mergeCell ref="A5:B5"/>
    <mergeCell ref="C5:D5"/>
    <mergeCell ref="F5:G5"/>
    <mergeCell ref="H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BB31-5B15-43BF-BC20-3733BFA93CBD}">
  <dimension ref="A1:K38"/>
  <sheetViews>
    <sheetView workbookViewId="0">
      <selection activeCell="N14" sqref="N14"/>
    </sheetView>
  </sheetViews>
  <sheetFormatPr defaultRowHeight="14.5" x14ac:dyDescent="0.35"/>
  <cols>
    <col min="4" max="4" width="16.7265625" customWidth="1"/>
  </cols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11</v>
      </c>
      <c r="B2" s="12"/>
      <c r="C2" s="13">
        <v>45180</v>
      </c>
      <c r="D2" s="14"/>
      <c r="E2" s="3">
        <v>10000</v>
      </c>
      <c r="F2" s="15">
        <v>284235.53000000003</v>
      </c>
      <c r="G2" s="16"/>
      <c r="H2" s="17">
        <v>7764.47</v>
      </c>
      <c r="I2" s="18"/>
      <c r="J2" s="4">
        <f t="shared" ref="J2:J3" si="0">H2/F2</f>
        <v>2.7317028240628465E-2</v>
      </c>
      <c r="K2" t="s">
        <v>0</v>
      </c>
    </row>
    <row r="3" spans="1:11" ht="15.5" x14ac:dyDescent="0.35">
      <c r="A3" s="19" t="s">
        <v>16</v>
      </c>
      <c r="B3" s="20"/>
      <c r="C3" s="21">
        <v>45183</v>
      </c>
      <c r="D3" s="22"/>
      <c r="E3" s="5">
        <v>20000</v>
      </c>
      <c r="F3" s="23">
        <v>343976.22</v>
      </c>
      <c r="G3" s="24"/>
      <c r="H3" s="25">
        <v>6023.19</v>
      </c>
      <c r="I3" s="26"/>
      <c r="J3" s="6">
        <f t="shared" si="0"/>
        <v>1.7510483718903593E-2</v>
      </c>
      <c r="K3" t="s">
        <v>0</v>
      </c>
    </row>
    <row r="4" spans="1:11" ht="15.5" x14ac:dyDescent="0.35">
      <c r="A4" s="19"/>
      <c r="B4" s="20"/>
      <c r="C4" s="21"/>
      <c r="D4" s="22"/>
      <c r="E4" s="5"/>
      <c r="F4" s="23"/>
      <c r="G4" s="24"/>
      <c r="H4" s="25"/>
      <c r="I4" s="26"/>
      <c r="J4" s="6"/>
    </row>
    <row r="5" spans="1:11" ht="15.5" x14ac:dyDescent="0.35">
      <c r="A5" s="19"/>
      <c r="B5" s="20"/>
      <c r="C5" s="21"/>
      <c r="D5" s="22"/>
      <c r="E5" s="5"/>
      <c r="F5" s="23"/>
      <c r="G5" s="24"/>
      <c r="H5" s="25"/>
      <c r="I5" s="26"/>
      <c r="J5" s="6"/>
    </row>
    <row r="6" spans="1:11" ht="15.5" x14ac:dyDescent="0.35">
      <c r="A6" s="19"/>
      <c r="B6" s="20"/>
      <c r="C6" s="21"/>
      <c r="D6" s="22"/>
      <c r="E6" s="5"/>
      <c r="F6" s="23"/>
      <c r="G6" s="24"/>
      <c r="H6" s="25"/>
      <c r="I6" s="26"/>
      <c r="J6" s="6"/>
    </row>
    <row r="7" spans="1:11" ht="15.5" x14ac:dyDescent="0.35">
      <c r="A7" s="19"/>
      <c r="B7" s="20"/>
      <c r="C7" s="21"/>
      <c r="D7" s="22"/>
      <c r="E7" s="5"/>
      <c r="F7" s="23"/>
      <c r="G7" s="24"/>
      <c r="H7" s="25"/>
      <c r="I7" s="26"/>
      <c r="J7" s="6"/>
    </row>
    <row r="8" spans="1:11" ht="15.5" x14ac:dyDescent="0.35">
      <c r="A8" s="19"/>
      <c r="B8" s="20"/>
      <c r="C8" s="21"/>
      <c r="D8" s="22"/>
      <c r="E8" s="5"/>
      <c r="F8" s="23"/>
      <c r="G8" s="24"/>
      <c r="H8" s="25"/>
      <c r="I8" s="26"/>
      <c r="J8" s="6"/>
    </row>
    <row r="9" spans="1:11" ht="15.5" x14ac:dyDescent="0.35">
      <c r="A9" s="19"/>
      <c r="B9" s="20"/>
      <c r="C9" s="21"/>
      <c r="D9" s="22"/>
      <c r="E9" s="5"/>
      <c r="F9" s="23"/>
      <c r="G9" s="24"/>
      <c r="H9" s="25"/>
      <c r="I9" s="26"/>
      <c r="J9" s="6"/>
    </row>
    <row r="10" spans="1:11" ht="15.5" x14ac:dyDescent="0.35">
      <c r="A10" s="19"/>
      <c r="B10" s="20"/>
      <c r="C10" s="21"/>
      <c r="D10" s="22"/>
      <c r="E10" s="5"/>
      <c r="F10" s="23"/>
      <c r="G10" s="24"/>
      <c r="H10" s="25"/>
      <c r="I10" s="26"/>
      <c r="J10" s="6"/>
    </row>
    <row r="11" spans="1:11" ht="15.5" x14ac:dyDescent="0.35">
      <c r="A11" s="19"/>
      <c r="B11" s="20"/>
      <c r="C11" s="21"/>
      <c r="D11" s="22"/>
      <c r="E11" s="5"/>
      <c r="F11" s="23"/>
      <c r="G11" s="24"/>
      <c r="H11" s="25"/>
      <c r="I11" s="26"/>
      <c r="J11" s="6"/>
    </row>
    <row r="12" spans="1:11" ht="15.5" x14ac:dyDescent="0.35">
      <c r="A12" s="19"/>
      <c r="B12" s="20"/>
      <c r="C12" s="21"/>
      <c r="D12" s="22"/>
      <c r="E12" s="5"/>
      <c r="F12" s="23"/>
      <c r="G12" s="24"/>
      <c r="H12" s="25"/>
      <c r="I12" s="26"/>
      <c r="J12" s="6"/>
    </row>
    <row r="13" spans="1:11" ht="15.5" x14ac:dyDescent="0.35">
      <c r="A13" s="19"/>
      <c r="B13" s="20"/>
      <c r="C13" s="21"/>
      <c r="D13" s="22"/>
      <c r="E13" s="5"/>
      <c r="F13" s="23"/>
      <c r="G13" s="24"/>
      <c r="H13" s="25"/>
      <c r="I13" s="26"/>
      <c r="J13" s="6"/>
    </row>
    <row r="14" spans="1:11" ht="15.5" x14ac:dyDescent="0.35">
      <c r="A14" s="19"/>
      <c r="B14" s="20"/>
      <c r="C14" s="21"/>
      <c r="D14" s="22"/>
      <c r="E14" s="5"/>
      <c r="F14" s="23"/>
      <c r="G14" s="24"/>
      <c r="H14" s="25"/>
      <c r="I14" s="26"/>
      <c r="J14" s="6"/>
    </row>
    <row r="15" spans="1:11" ht="15.5" x14ac:dyDescent="0.35">
      <c r="A15" s="19"/>
      <c r="B15" s="20"/>
      <c r="C15" s="21"/>
      <c r="D15" s="22"/>
      <c r="E15" s="5"/>
      <c r="F15" s="23"/>
      <c r="G15" s="24"/>
      <c r="H15" s="25"/>
      <c r="I15" s="26"/>
      <c r="J15" s="6"/>
    </row>
    <row r="16" spans="1:11" ht="15.5" x14ac:dyDescent="0.35">
      <c r="A16" s="19"/>
      <c r="B16" s="20"/>
      <c r="C16" s="21"/>
      <c r="D16" s="22"/>
      <c r="E16" s="5"/>
      <c r="F16" s="23"/>
      <c r="G16" s="24"/>
      <c r="H16" s="25"/>
      <c r="I16" s="26"/>
      <c r="J16" s="6"/>
    </row>
    <row r="17" spans="1:10" ht="15.5" x14ac:dyDescent="0.35">
      <c r="A17" s="19"/>
      <c r="B17" s="20"/>
      <c r="C17" s="21"/>
      <c r="D17" s="22"/>
      <c r="E17" s="5"/>
      <c r="F17" s="23"/>
      <c r="G17" s="24"/>
      <c r="H17" s="25"/>
      <c r="I17" s="26"/>
      <c r="J17" s="6"/>
    </row>
    <row r="18" spans="1:10" ht="15.5" x14ac:dyDescent="0.35">
      <c r="A18" s="19"/>
      <c r="B18" s="20"/>
      <c r="C18" s="21"/>
      <c r="D18" s="22"/>
      <c r="E18" s="5"/>
      <c r="F18" s="23"/>
      <c r="G18" s="24"/>
      <c r="H18" s="25"/>
      <c r="I18" s="26"/>
      <c r="J18" s="6"/>
    </row>
    <row r="19" spans="1:10" ht="15.5" x14ac:dyDescent="0.35">
      <c r="A19" s="19"/>
      <c r="B19" s="20"/>
      <c r="C19" s="21"/>
      <c r="D19" s="22"/>
      <c r="E19" s="5"/>
      <c r="F19" s="23"/>
      <c r="G19" s="24"/>
      <c r="H19" s="25"/>
      <c r="I19" s="26"/>
      <c r="J19" s="6"/>
    </row>
    <row r="20" spans="1:10" ht="15.5" x14ac:dyDescent="0.35">
      <c r="A20" s="19"/>
      <c r="B20" s="20"/>
      <c r="C20" s="21"/>
      <c r="D20" s="22"/>
      <c r="E20" s="5"/>
      <c r="F20" s="23"/>
      <c r="G20" s="24"/>
      <c r="H20" s="25"/>
      <c r="I20" s="26"/>
      <c r="J20" s="6"/>
    </row>
    <row r="21" spans="1:10" ht="15.5" x14ac:dyDescent="0.35">
      <c r="A21" s="19"/>
      <c r="B21" s="20"/>
      <c r="C21" s="21"/>
      <c r="D21" s="22"/>
      <c r="E21" s="5"/>
      <c r="F21" s="23"/>
      <c r="G21" s="24"/>
      <c r="H21" s="25"/>
      <c r="I21" s="26"/>
      <c r="J21" s="6"/>
    </row>
    <row r="22" spans="1:10" ht="15.5" x14ac:dyDescent="0.35">
      <c r="A22" s="19"/>
      <c r="B22" s="20"/>
      <c r="C22" s="21"/>
      <c r="D22" s="22"/>
      <c r="E22" s="5"/>
      <c r="F22" s="23"/>
      <c r="G22" s="24"/>
      <c r="H22" s="25"/>
      <c r="I22" s="26"/>
      <c r="J22" s="6"/>
    </row>
    <row r="23" spans="1:10" ht="15.5" x14ac:dyDescent="0.35">
      <c r="A23" s="19"/>
      <c r="B23" s="20"/>
      <c r="C23" s="21"/>
      <c r="D23" s="22"/>
      <c r="E23" s="5"/>
      <c r="F23" s="23"/>
      <c r="G23" s="24"/>
      <c r="H23" s="25"/>
      <c r="I23" s="26"/>
      <c r="J23" s="6"/>
    </row>
    <row r="24" spans="1:10" ht="15.5" x14ac:dyDescent="0.35">
      <c r="A24" s="19"/>
      <c r="B24" s="20"/>
      <c r="C24" s="21"/>
      <c r="D24" s="22"/>
      <c r="E24" s="5"/>
      <c r="F24" s="23"/>
      <c r="G24" s="24"/>
      <c r="H24" s="25"/>
      <c r="I24" s="26"/>
      <c r="J24" s="6"/>
    </row>
    <row r="25" spans="1:10" ht="15.5" x14ac:dyDescent="0.35">
      <c r="A25" s="19"/>
      <c r="B25" s="20"/>
      <c r="C25" s="21"/>
      <c r="D25" s="22"/>
      <c r="E25" s="5"/>
      <c r="F25" s="23"/>
      <c r="G25" s="24"/>
      <c r="H25" s="25"/>
      <c r="I25" s="26"/>
      <c r="J25" s="6"/>
    </row>
    <row r="26" spans="1:10" ht="15.5" x14ac:dyDescent="0.35">
      <c r="A26" s="19"/>
      <c r="B26" s="20"/>
      <c r="C26" s="21"/>
      <c r="D26" s="22"/>
      <c r="E26" s="5"/>
      <c r="F26" s="23"/>
      <c r="G26" s="24"/>
      <c r="H26" s="25"/>
      <c r="I26" s="26"/>
      <c r="J26" s="6"/>
    </row>
    <row r="27" spans="1:10" ht="15.5" x14ac:dyDescent="0.35">
      <c r="A27" s="19"/>
      <c r="B27" s="20"/>
      <c r="C27" s="21"/>
      <c r="D27" s="22"/>
      <c r="E27" s="5"/>
      <c r="F27" s="23"/>
      <c r="G27" s="24"/>
      <c r="H27" s="25"/>
      <c r="I27" s="26"/>
      <c r="J27" s="6"/>
    </row>
    <row r="28" spans="1:10" ht="15.5" x14ac:dyDescent="0.35">
      <c r="A28" s="19"/>
      <c r="B28" s="20"/>
      <c r="C28" s="21"/>
      <c r="D28" s="22"/>
      <c r="E28" s="5"/>
      <c r="F28" s="23"/>
      <c r="G28" s="24"/>
      <c r="H28" s="25"/>
      <c r="I28" s="26"/>
      <c r="J28" s="6"/>
    </row>
    <row r="29" spans="1:10" ht="15.5" x14ac:dyDescent="0.35">
      <c r="A29" s="19"/>
      <c r="B29" s="20"/>
      <c r="C29" s="21"/>
      <c r="D29" s="22"/>
      <c r="E29" s="5"/>
      <c r="F29" s="23"/>
      <c r="G29" s="24"/>
      <c r="H29" s="25"/>
      <c r="I29" s="26"/>
      <c r="J29" s="6"/>
    </row>
    <row r="30" spans="1:10" ht="15.5" x14ac:dyDescent="0.35">
      <c r="A30" s="19"/>
      <c r="B30" s="20"/>
      <c r="C30" s="21"/>
      <c r="D30" s="22"/>
      <c r="E30" s="5"/>
      <c r="F30" s="23"/>
      <c r="G30" s="24"/>
      <c r="H30" s="25"/>
      <c r="I30" s="26"/>
      <c r="J30" s="6"/>
    </row>
    <row r="31" spans="1:10" ht="15.5" x14ac:dyDescent="0.35">
      <c r="A31" s="19"/>
      <c r="B31" s="20"/>
      <c r="C31" s="21"/>
      <c r="D31" s="22"/>
      <c r="E31" s="5"/>
      <c r="F31" s="23"/>
      <c r="G31" s="24"/>
      <c r="H31" s="25"/>
      <c r="I31" s="26"/>
      <c r="J31" s="6"/>
    </row>
    <row r="32" spans="1:10" ht="15.5" x14ac:dyDescent="0.35">
      <c r="A32" s="19"/>
      <c r="B32" s="20"/>
      <c r="C32" s="21"/>
      <c r="D32" s="22"/>
      <c r="E32" s="5"/>
      <c r="F32" s="23"/>
      <c r="G32" s="24"/>
      <c r="H32" s="25"/>
      <c r="I32" s="26"/>
      <c r="J32" s="6"/>
    </row>
    <row r="33" spans="1:10" ht="15.5" x14ac:dyDescent="0.35">
      <c r="A33" s="19"/>
      <c r="B33" s="20"/>
      <c r="C33" s="21"/>
      <c r="D33" s="22"/>
      <c r="E33" s="5"/>
      <c r="F33" s="23"/>
      <c r="G33" s="24"/>
      <c r="H33" s="25"/>
      <c r="I33" s="26"/>
      <c r="J33" s="6"/>
    </row>
    <row r="34" spans="1:10" ht="15.5" x14ac:dyDescent="0.35">
      <c r="A34" s="19"/>
      <c r="B34" s="20"/>
      <c r="C34" s="21"/>
      <c r="D34" s="22"/>
      <c r="E34" s="5"/>
      <c r="F34" s="23"/>
      <c r="G34" s="24"/>
      <c r="H34" s="25"/>
      <c r="I34" s="26"/>
      <c r="J34" s="6"/>
    </row>
    <row r="35" spans="1:10" ht="15.5" x14ac:dyDescent="0.35">
      <c r="A35" s="19"/>
      <c r="B35" s="20"/>
      <c r="C35" s="21"/>
      <c r="D35" s="22"/>
      <c r="E35" s="5"/>
      <c r="F35" s="23"/>
      <c r="G35" s="24"/>
      <c r="H35" s="25"/>
      <c r="I35" s="26"/>
      <c r="J35" s="6"/>
    </row>
    <row r="36" spans="1:10" ht="15.5" x14ac:dyDescent="0.35">
      <c r="A36" s="19"/>
      <c r="B36" s="20"/>
      <c r="C36" s="21"/>
      <c r="D36" s="22"/>
      <c r="E36" s="5"/>
      <c r="F36" s="23"/>
      <c r="G36" s="24"/>
      <c r="H36" s="25"/>
      <c r="I36" s="26"/>
      <c r="J36" s="6"/>
    </row>
    <row r="37" spans="1:10" ht="15.5" x14ac:dyDescent="0.35">
      <c r="A37" s="19"/>
      <c r="B37" s="20"/>
      <c r="C37" s="21"/>
      <c r="D37" s="22"/>
      <c r="E37" s="5"/>
      <c r="F37" s="23"/>
      <c r="G37" s="24"/>
      <c r="H37" s="25"/>
      <c r="I37" s="26"/>
      <c r="J37" s="6"/>
    </row>
    <row r="38" spans="1:10" ht="16" thickBot="1" x14ac:dyDescent="0.4">
      <c r="A38" s="19"/>
      <c r="B38" s="20"/>
      <c r="C38" s="21"/>
      <c r="D38" s="22"/>
      <c r="E38" s="7"/>
      <c r="F38" s="31"/>
      <c r="G38" s="32"/>
      <c r="H38" s="33"/>
      <c r="I38" s="34"/>
      <c r="J38" s="8"/>
    </row>
  </sheetData>
  <mergeCells count="152">
    <mergeCell ref="A37:B37"/>
    <mergeCell ref="C37:D37"/>
    <mergeCell ref="F37:G37"/>
    <mergeCell ref="H37:I37"/>
    <mergeCell ref="A38:B38"/>
    <mergeCell ref="C38:D38"/>
    <mergeCell ref="F38:G38"/>
    <mergeCell ref="H38:I38"/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  <mergeCell ref="A5:B5"/>
    <mergeCell ref="C5:D5"/>
    <mergeCell ref="F5:G5"/>
    <mergeCell ref="H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FCE6-58FF-4F94-B29D-88BF1858EDF2}">
  <dimension ref="A1:K38"/>
  <sheetViews>
    <sheetView tabSelected="1" workbookViewId="0">
      <selection activeCell="K2" sqref="K2:K38"/>
    </sheetView>
  </sheetViews>
  <sheetFormatPr defaultRowHeight="14.5" x14ac:dyDescent="0.35"/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39</v>
      </c>
      <c r="B2" s="12"/>
      <c r="C2" s="13">
        <v>44873</v>
      </c>
      <c r="D2" s="14"/>
      <c r="E2" s="3">
        <v>7000</v>
      </c>
      <c r="F2" s="15">
        <v>800762.35</v>
      </c>
      <c r="G2" s="16"/>
      <c r="H2" s="17">
        <v>102237.65</v>
      </c>
      <c r="I2" s="18"/>
      <c r="J2" s="4">
        <f t="shared" ref="J2:J38" si="0">H2/F2</f>
        <v>0.12767539582748863</v>
      </c>
      <c r="K2" t="s">
        <v>38</v>
      </c>
    </row>
    <row r="3" spans="1:11" ht="15.5" x14ac:dyDescent="0.35">
      <c r="A3" s="19" t="s">
        <v>16</v>
      </c>
      <c r="B3" s="20"/>
      <c r="C3" s="21">
        <v>44874</v>
      </c>
      <c r="D3" s="22"/>
      <c r="E3" s="5">
        <v>10006</v>
      </c>
      <c r="F3" s="23">
        <v>189551.84</v>
      </c>
      <c r="G3" s="24"/>
      <c r="H3" s="25">
        <v>3564.1</v>
      </c>
      <c r="I3" s="26"/>
      <c r="J3" s="6">
        <f t="shared" si="0"/>
        <v>1.88027718433121E-2</v>
      </c>
      <c r="K3" t="s">
        <v>38</v>
      </c>
    </row>
    <row r="4" spans="1:11" ht="15.5" x14ac:dyDescent="0.35">
      <c r="A4" s="19" t="s">
        <v>42</v>
      </c>
      <c r="B4" s="20"/>
      <c r="C4" s="21">
        <v>44882</v>
      </c>
      <c r="D4" s="22"/>
      <c r="E4" s="5">
        <v>19995</v>
      </c>
      <c r="F4" s="23">
        <v>408582.40000000002</v>
      </c>
      <c r="G4" s="24"/>
      <c r="H4" s="25">
        <v>15017.6</v>
      </c>
      <c r="I4" s="26"/>
      <c r="J4" s="6">
        <f t="shared" si="0"/>
        <v>3.6755376638837108E-2</v>
      </c>
      <c r="K4" t="s">
        <v>38</v>
      </c>
    </row>
    <row r="5" spans="1:11" ht="15.5" x14ac:dyDescent="0.35">
      <c r="A5" s="19" t="s">
        <v>24</v>
      </c>
      <c r="B5" s="20"/>
      <c r="C5" s="21">
        <v>44927</v>
      </c>
      <c r="D5" s="22"/>
      <c r="E5" s="5">
        <v>5000</v>
      </c>
      <c r="F5" s="23">
        <v>465778.13</v>
      </c>
      <c r="G5" s="24"/>
      <c r="H5" s="25">
        <v>5400</v>
      </c>
      <c r="I5" s="26"/>
      <c r="J5" s="6">
        <f t="shared" si="0"/>
        <v>1.1593502683348401E-2</v>
      </c>
      <c r="K5" t="s">
        <v>38</v>
      </c>
    </row>
    <row r="6" spans="1:11" ht="15.5" x14ac:dyDescent="0.35">
      <c r="A6" s="19" t="s">
        <v>39</v>
      </c>
      <c r="B6" s="20"/>
      <c r="C6" s="21">
        <v>44951</v>
      </c>
      <c r="D6" s="22"/>
      <c r="E6" s="5">
        <v>10000</v>
      </c>
      <c r="F6" s="23">
        <v>1266191.17</v>
      </c>
      <c r="G6" s="24"/>
      <c r="H6" s="25">
        <v>103808.83</v>
      </c>
      <c r="I6" s="26"/>
      <c r="J6" s="6">
        <f t="shared" si="0"/>
        <v>8.1985116038994332E-2</v>
      </c>
      <c r="K6" t="s">
        <v>38</v>
      </c>
    </row>
    <row r="7" spans="1:11" ht="15.5" x14ac:dyDescent="0.35">
      <c r="A7" s="19" t="s">
        <v>48</v>
      </c>
      <c r="B7" s="20"/>
      <c r="C7" s="21">
        <v>44951</v>
      </c>
      <c r="D7" s="22"/>
      <c r="E7" s="5">
        <v>2009</v>
      </c>
      <c r="F7" s="23">
        <v>144688.47</v>
      </c>
      <c r="G7" s="24"/>
      <c r="H7" s="25">
        <v>3173.93</v>
      </c>
      <c r="I7" s="26"/>
      <c r="J7" s="6">
        <f t="shared" si="0"/>
        <v>2.1936302180816481E-2</v>
      </c>
      <c r="K7" t="s">
        <v>38</v>
      </c>
    </row>
    <row r="8" spans="1:11" ht="15.5" x14ac:dyDescent="0.35">
      <c r="A8" s="19" t="s">
        <v>51</v>
      </c>
      <c r="B8" s="20"/>
      <c r="C8" s="21">
        <v>44973</v>
      </c>
      <c r="D8" s="22"/>
      <c r="E8" s="5">
        <v>18200</v>
      </c>
      <c r="F8" s="23">
        <v>1812082.58</v>
      </c>
      <c r="G8" s="24"/>
      <c r="H8" s="25">
        <v>27805.59</v>
      </c>
      <c r="I8" s="26"/>
      <c r="J8" s="6">
        <f t="shared" si="0"/>
        <v>1.5344549032638457E-2</v>
      </c>
      <c r="K8" t="s">
        <v>38</v>
      </c>
    </row>
    <row r="9" spans="1:11" ht="15.5" x14ac:dyDescent="0.35">
      <c r="A9" s="19" t="s">
        <v>53</v>
      </c>
      <c r="B9" s="20"/>
      <c r="C9" s="21">
        <v>44999</v>
      </c>
      <c r="D9" s="22"/>
      <c r="E9" s="5">
        <v>5000</v>
      </c>
      <c r="F9" s="23">
        <v>979683.64</v>
      </c>
      <c r="G9" s="24"/>
      <c r="H9" s="25">
        <v>-119165.74</v>
      </c>
      <c r="I9" s="26"/>
      <c r="J9" s="6">
        <f t="shared" si="0"/>
        <v>-0.12163696027423711</v>
      </c>
      <c r="K9" t="s">
        <v>38</v>
      </c>
    </row>
    <row r="10" spans="1:11" ht="15.5" x14ac:dyDescent="0.35">
      <c r="A10" s="19" t="s">
        <v>51</v>
      </c>
      <c r="B10" s="20"/>
      <c r="C10" s="21">
        <v>45004</v>
      </c>
      <c r="D10" s="22"/>
      <c r="E10" s="5">
        <v>10000</v>
      </c>
      <c r="F10" s="23">
        <v>968437.11</v>
      </c>
      <c r="G10" s="24"/>
      <c r="H10" s="25">
        <v>17352.189999999999</v>
      </c>
      <c r="I10" s="26"/>
      <c r="J10" s="6">
        <f t="shared" si="0"/>
        <v>1.7917725189196848E-2</v>
      </c>
      <c r="K10" t="s">
        <v>38</v>
      </c>
    </row>
    <row r="11" spans="1:11" ht="15.5" x14ac:dyDescent="0.35">
      <c r="A11" s="19" t="s">
        <v>56</v>
      </c>
      <c r="B11" s="20"/>
      <c r="C11" s="21">
        <v>45018</v>
      </c>
      <c r="D11" s="22"/>
      <c r="E11" s="5">
        <v>20300</v>
      </c>
      <c r="F11" s="23">
        <v>361802.32</v>
      </c>
      <c r="G11" s="24"/>
      <c r="H11" s="25">
        <v>1077.68</v>
      </c>
      <c r="I11" s="26"/>
      <c r="J11" s="6">
        <f t="shared" si="0"/>
        <v>2.9786431441346205E-3</v>
      </c>
      <c r="K11" t="s">
        <v>38</v>
      </c>
    </row>
    <row r="12" spans="1:11" ht="15.5" x14ac:dyDescent="0.35">
      <c r="A12" s="19" t="s">
        <v>42</v>
      </c>
      <c r="B12" s="20"/>
      <c r="C12" s="21">
        <v>45018</v>
      </c>
      <c r="D12" s="22"/>
      <c r="E12" s="5">
        <v>18400</v>
      </c>
      <c r="F12" s="23">
        <v>361624.25</v>
      </c>
      <c r="G12" s="24"/>
      <c r="H12" s="25">
        <v>8568.83</v>
      </c>
      <c r="I12" s="26"/>
      <c r="J12" s="6">
        <f t="shared" si="0"/>
        <v>2.3695396533833114E-2</v>
      </c>
      <c r="K12" t="s">
        <v>38</v>
      </c>
    </row>
    <row r="13" spans="1:11" ht="15.5" x14ac:dyDescent="0.35">
      <c r="A13" s="19" t="s">
        <v>58</v>
      </c>
      <c r="B13" s="20"/>
      <c r="C13" s="21">
        <v>45018</v>
      </c>
      <c r="D13" s="22"/>
      <c r="E13" s="5">
        <v>9000</v>
      </c>
      <c r="F13" s="23">
        <v>154421.22</v>
      </c>
      <c r="G13" s="24"/>
      <c r="H13" s="25">
        <v>5418.78</v>
      </c>
      <c r="I13" s="26"/>
      <c r="J13" s="6">
        <f t="shared" si="0"/>
        <v>3.5090902662211834E-2</v>
      </c>
      <c r="K13" t="s">
        <v>38</v>
      </c>
    </row>
    <row r="14" spans="1:11" ht="15.5" x14ac:dyDescent="0.35">
      <c r="A14" s="19" t="s">
        <v>60</v>
      </c>
      <c r="B14" s="20"/>
      <c r="C14" s="21">
        <v>45022</v>
      </c>
      <c r="D14" s="22"/>
      <c r="E14" s="5">
        <v>10000</v>
      </c>
      <c r="F14" s="23">
        <v>409092.61</v>
      </c>
      <c r="G14" s="24"/>
      <c r="H14" s="25">
        <v>15107.39</v>
      </c>
      <c r="I14" s="26"/>
      <c r="J14" s="6">
        <f t="shared" si="0"/>
        <v>3.6929022012888474E-2</v>
      </c>
      <c r="K14" t="s">
        <v>38</v>
      </c>
    </row>
    <row r="15" spans="1:11" ht="15.5" x14ac:dyDescent="0.35">
      <c r="A15" s="19" t="s">
        <v>31</v>
      </c>
      <c r="B15" s="20"/>
      <c r="C15" s="21">
        <v>45022</v>
      </c>
      <c r="D15" s="22"/>
      <c r="E15" s="5">
        <v>2212</v>
      </c>
      <c r="F15" s="23">
        <v>447925.57</v>
      </c>
      <c r="G15" s="24"/>
      <c r="H15" s="25">
        <v>668.03</v>
      </c>
      <c r="I15" s="26"/>
      <c r="J15" s="6">
        <f t="shared" si="0"/>
        <v>1.4913861693584493E-3</v>
      </c>
      <c r="K15" t="s">
        <v>38</v>
      </c>
    </row>
    <row r="16" spans="1:11" ht="15.5" x14ac:dyDescent="0.35">
      <c r="A16" s="19" t="s">
        <v>64</v>
      </c>
      <c r="B16" s="20"/>
      <c r="C16" s="21">
        <v>45025</v>
      </c>
      <c r="D16" s="22"/>
      <c r="E16" s="5">
        <v>8000</v>
      </c>
      <c r="F16" s="23">
        <v>467494.21</v>
      </c>
      <c r="G16" s="24"/>
      <c r="H16" s="25">
        <v>20505.79</v>
      </c>
      <c r="I16" s="26"/>
      <c r="J16" s="6">
        <f t="shared" si="0"/>
        <v>4.3863195653268093E-2</v>
      </c>
      <c r="K16" t="s">
        <v>38</v>
      </c>
    </row>
    <row r="17" spans="1:11" ht="15.5" x14ac:dyDescent="0.35">
      <c r="A17" s="19" t="s">
        <v>30</v>
      </c>
      <c r="B17" s="20"/>
      <c r="C17" s="21">
        <v>45025</v>
      </c>
      <c r="D17" s="22"/>
      <c r="E17" s="5">
        <v>20000</v>
      </c>
      <c r="F17" s="23">
        <v>495827.72</v>
      </c>
      <c r="G17" s="24"/>
      <c r="H17" s="25">
        <v>4172.28</v>
      </c>
      <c r="I17" s="26"/>
      <c r="J17" s="6">
        <f t="shared" si="0"/>
        <v>8.4147776167092878E-3</v>
      </c>
      <c r="K17" t="s">
        <v>38</v>
      </c>
    </row>
    <row r="18" spans="1:11" ht="15.5" x14ac:dyDescent="0.35">
      <c r="A18" s="19" t="s">
        <v>66</v>
      </c>
      <c r="B18" s="20"/>
      <c r="C18" s="21">
        <v>45027</v>
      </c>
      <c r="D18" s="22"/>
      <c r="E18" s="5">
        <v>10000</v>
      </c>
      <c r="F18" s="23">
        <v>241219.29</v>
      </c>
      <c r="G18" s="24"/>
      <c r="H18" s="25">
        <v>22010.41</v>
      </c>
      <c r="I18" s="26"/>
      <c r="J18" s="6">
        <f t="shared" si="0"/>
        <v>9.1246475354437862E-2</v>
      </c>
      <c r="K18" t="s">
        <v>38</v>
      </c>
    </row>
    <row r="19" spans="1:11" ht="15.5" x14ac:dyDescent="0.35">
      <c r="A19" s="19" t="s">
        <v>67</v>
      </c>
      <c r="B19" s="20"/>
      <c r="C19" s="21">
        <v>45027</v>
      </c>
      <c r="D19" s="22"/>
      <c r="E19" s="5">
        <v>10000</v>
      </c>
      <c r="F19" s="23">
        <v>252200</v>
      </c>
      <c r="G19" s="24"/>
      <c r="H19" s="25">
        <v>18066.16</v>
      </c>
      <c r="I19" s="26"/>
      <c r="J19" s="6">
        <f t="shared" si="0"/>
        <v>7.1634258524980177E-2</v>
      </c>
      <c r="K19" t="s">
        <v>38</v>
      </c>
    </row>
    <row r="20" spans="1:11" ht="15.5" x14ac:dyDescent="0.35">
      <c r="A20" s="19" t="s">
        <v>53</v>
      </c>
      <c r="B20" s="20"/>
      <c r="C20" s="21">
        <v>45027</v>
      </c>
      <c r="D20" s="22"/>
      <c r="E20" s="5">
        <v>1000</v>
      </c>
      <c r="F20" s="23">
        <v>214966.59</v>
      </c>
      <c r="G20" s="24"/>
      <c r="H20" s="25">
        <v>12033.41</v>
      </c>
      <c r="I20" s="26"/>
      <c r="J20" s="6">
        <f t="shared" si="0"/>
        <v>5.5978047565437956E-2</v>
      </c>
      <c r="K20" t="s">
        <v>38</v>
      </c>
    </row>
    <row r="21" spans="1:11" ht="15.5" x14ac:dyDescent="0.35">
      <c r="A21" s="19" t="s">
        <v>30</v>
      </c>
      <c r="B21" s="20"/>
      <c r="C21" s="21">
        <v>45028</v>
      </c>
      <c r="D21" s="22"/>
      <c r="E21" s="5">
        <v>10000</v>
      </c>
      <c r="F21" s="23">
        <v>257167.14</v>
      </c>
      <c r="G21" s="24"/>
      <c r="H21" s="25">
        <v>4832.8599999999997</v>
      </c>
      <c r="I21" s="26"/>
      <c r="J21" s="6">
        <f t="shared" si="0"/>
        <v>1.879268090005589E-2</v>
      </c>
      <c r="K21" t="s">
        <v>38</v>
      </c>
    </row>
    <row r="22" spans="1:11" ht="15.5" x14ac:dyDescent="0.35">
      <c r="A22" s="19" t="s">
        <v>70</v>
      </c>
      <c r="B22" s="20"/>
      <c r="C22" s="21">
        <v>45032</v>
      </c>
      <c r="D22" s="22"/>
      <c r="E22" s="5">
        <v>20000</v>
      </c>
      <c r="F22" s="23">
        <v>244408.62</v>
      </c>
      <c r="G22" s="24"/>
      <c r="H22" s="25">
        <v>2791.38</v>
      </c>
      <c r="I22" s="26"/>
      <c r="J22" s="6">
        <f t="shared" si="0"/>
        <v>1.1420955611140066E-2</v>
      </c>
      <c r="K22" t="s">
        <v>38</v>
      </c>
    </row>
    <row r="23" spans="1:11" ht="15.5" x14ac:dyDescent="0.35">
      <c r="A23" s="19" t="s">
        <v>53</v>
      </c>
      <c r="B23" s="20"/>
      <c r="C23" s="21">
        <v>45033</v>
      </c>
      <c r="D23" s="22"/>
      <c r="E23" s="5">
        <v>1000</v>
      </c>
      <c r="F23" s="23">
        <v>223925.96</v>
      </c>
      <c r="G23" s="24"/>
      <c r="H23" s="25">
        <v>9007.36</v>
      </c>
      <c r="I23" s="26"/>
      <c r="J23" s="6">
        <f t="shared" si="0"/>
        <v>4.0224724279400215E-2</v>
      </c>
      <c r="K23" t="s">
        <v>38</v>
      </c>
    </row>
    <row r="24" spans="1:11" ht="15.5" x14ac:dyDescent="0.35">
      <c r="A24" s="19" t="s">
        <v>72</v>
      </c>
      <c r="B24" s="20"/>
      <c r="C24" s="21">
        <v>45041</v>
      </c>
      <c r="D24" s="22"/>
      <c r="E24" s="5">
        <v>1000</v>
      </c>
      <c r="F24" s="23">
        <v>265852.88</v>
      </c>
      <c r="G24" s="24"/>
      <c r="H24" s="25">
        <v>13147.12</v>
      </c>
      <c r="I24" s="26"/>
      <c r="J24" s="6">
        <f t="shared" si="0"/>
        <v>4.9452614543803328E-2</v>
      </c>
      <c r="K24" t="s">
        <v>38</v>
      </c>
    </row>
    <row r="25" spans="1:11" ht="15.5" x14ac:dyDescent="0.35">
      <c r="A25" s="19" t="s">
        <v>74</v>
      </c>
      <c r="B25" s="20"/>
      <c r="C25" s="21">
        <v>45041</v>
      </c>
      <c r="D25" s="22"/>
      <c r="E25" s="5">
        <v>10000</v>
      </c>
      <c r="F25" s="23">
        <v>365611.01</v>
      </c>
      <c r="G25" s="24"/>
      <c r="H25" s="25">
        <v>3888.99</v>
      </c>
      <c r="I25" s="26"/>
      <c r="J25" s="6">
        <f t="shared" si="0"/>
        <v>1.0636960850823392E-2</v>
      </c>
      <c r="K25" t="s">
        <v>38</v>
      </c>
    </row>
    <row r="26" spans="1:11" ht="15.5" x14ac:dyDescent="0.35">
      <c r="A26" s="19" t="s">
        <v>30</v>
      </c>
      <c r="B26" s="20"/>
      <c r="C26" s="21">
        <v>45041</v>
      </c>
      <c r="D26" s="22"/>
      <c r="E26" s="5">
        <v>20000</v>
      </c>
      <c r="F26" s="23">
        <v>555927.55000000005</v>
      </c>
      <c r="G26" s="24"/>
      <c r="H26" s="25">
        <v>4072.27</v>
      </c>
      <c r="I26" s="26"/>
      <c r="J26" s="6">
        <f t="shared" si="0"/>
        <v>7.3251811319658463E-3</v>
      </c>
      <c r="K26" t="s">
        <v>38</v>
      </c>
    </row>
    <row r="27" spans="1:11" ht="15.5" x14ac:dyDescent="0.35">
      <c r="A27" s="19" t="s">
        <v>42</v>
      </c>
      <c r="B27" s="20"/>
      <c r="C27" s="21">
        <v>45041</v>
      </c>
      <c r="D27" s="22"/>
      <c r="E27" s="5">
        <v>11000</v>
      </c>
      <c r="F27" s="23">
        <v>230323.43</v>
      </c>
      <c r="G27" s="24"/>
      <c r="H27" s="25">
        <v>676.57</v>
      </c>
      <c r="I27" s="26"/>
      <c r="J27" s="6">
        <f t="shared" si="0"/>
        <v>2.9374779630539543E-3</v>
      </c>
      <c r="K27" t="s">
        <v>38</v>
      </c>
    </row>
    <row r="28" spans="1:11" ht="15.5" x14ac:dyDescent="0.35">
      <c r="A28" s="19" t="s">
        <v>77</v>
      </c>
      <c r="B28" s="20"/>
      <c r="C28" s="21">
        <v>45042</v>
      </c>
      <c r="D28" s="22"/>
      <c r="E28" s="5">
        <v>13000</v>
      </c>
      <c r="F28" s="23">
        <v>136154.74</v>
      </c>
      <c r="G28" s="24"/>
      <c r="H28" s="25">
        <v>1418.82</v>
      </c>
      <c r="I28" s="26"/>
      <c r="J28" s="6">
        <f t="shared" si="0"/>
        <v>1.0420643453176878E-2</v>
      </c>
      <c r="K28" t="s">
        <v>38</v>
      </c>
    </row>
    <row r="29" spans="1:11" ht="15.5" x14ac:dyDescent="0.35">
      <c r="A29" s="19" t="s">
        <v>79</v>
      </c>
      <c r="B29" s="20"/>
      <c r="C29" s="21">
        <v>45043</v>
      </c>
      <c r="D29" s="22"/>
      <c r="E29" s="5">
        <v>10000</v>
      </c>
      <c r="F29" s="23">
        <v>300502.87</v>
      </c>
      <c r="G29" s="24"/>
      <c r="H29" s="25">
        <v>3997.13</v>
      </c>
      <c r="I29" s="26"/>
      <c r="J29" s="6">
        <f t="shared" si="0"/>
        <v>1.3301470298769526E-2</v>
      </c>
      <c r="K29" t="s">
        <v>38</v>
      </c>
    </row>
    <row r="30" spans="1:11" ht="15.5" x14ac:dyDescent="0.35">
      <c r="A30" s="19" t="s">
        <v>64</v>
      </c>
      <c r="B30" s="20"/>
      <c r="C30" s="21">
        <v>45043</v>
      </c>
      <c r="D30" s="22"/>
      <c r="E30" s="5">
        <v>8000</v>
      </c>
      <c r="F30" s="23">
        <v>453156.2</v>
      </c>
      <c r="G30" s="24"/>
      <c r="H30" s="25">
        <v>3443.8</v>
      </c>
      <c r="I30" s="26"/>
      <c r="J30" s="6">
        <f t="shared" si="0"/>
        <v>7.5995870739493359E-3</v>
      </c>
      <c r="K30" t="s">
        <v>38</v>
      </c>
    </row>
    <row r="31" spans="1:11" ht="15.5" x14ac:dyDescent="0.35">
      <c r="A31" s="19" t="s">
        <v>80</v>
      </c>
      <c r="B31" s="20"/>
      <c r="C31" s="21">
        <v>45043</v>
      </c>
      <c r="D31" s="22"/>
      <c r="E31" s="5">
        <v>10000</v>
      </c>
      <c r="F31" s="23">
        <v>262947.15999999997</v>
      </c>
      <c r="G31" s="24"/>
      <c r="H31" s="25">
        <v>12052.84</v>
      </c>
      <c r="I31" s="26"/>
      <c r="J31" s="6">
        <f t="shared" si="0"/>
        <v>4.5837498301940213E-2</v>
      </c>
      <c r="K31" t="s">
        <v>38</v>
      </c>
    </row>
    <row r="32" spans="1:11" ht="15.5" x14ac:dyDescent="0.35">
      <c r="A32" s="19" t="s">
        <v>14</v>
      </c>
      <c r="B32" s="20"/>
      <c r="C32" s="21">
        <v>45046</v>
      </c>
      <c r="D32" s="22"/>
      <c r="E32" s="5">
        <v>10000</v>
      </c>
      <c r="F32" s="23">
        <v>747261.96</v>
      </c>
      <c r="G32" s="24"/>
      <c r="H32" s="25">
        <v>23738.04</v>
      </c>
      <c r="I32" s="26"/>
      <c r="J32" s="6">
        <f t="shared" si="0"/>
        <v>3.1766691295245383E-2</v>
      </c>
      <c r="K32" t="s">
        <v>38</v>
      </c>
    </row>
    <row r="33" spans="1:11" ht="15.5" x14ac:dyDescent="0.35">
      <c r="A33" s="19" t="s">
        <v>81</v>
      </c>
      <c r="B33" s="20"/>
      <c r="C33" s="21">
        <v>45053</v>
      </c>
      <c r="D33" s="22"/>
      <c r="E33" s="5">
        <v>20000</v>
      </c>
      <c r="F33" s="23">
        <v>583474.59</v>
      </c>
      <c r="G33" s="24"/>
      <c r="H33" s="25">
        <v>5525.41</v>
      </c>
      <c r="I33" s="26"/>
      <c r="J33" s="6">
        <f t="shared" si="0"/>
        <v>9.469838266650139E-3</v>
      </c>
      <c r="K33" t="s">
        <v>38</v>
      </c>
    </row>
    <row r="34" spans="1:11" ht="15.5" x14ac:dyDescent="0.35">
      <c r="A34" s="19" t="s">
        <v>83</v>
      </c>
      <c r="B34" s="20"/>
      <c r="C34" s="21">
        <v>45062</v>
      </c>
      <c r="D34" s="22"/>
      <c r="E34" s="5">
        <v>10000</v>
      </c>
      <c r="F34" s="23">
        <v>699992</v>
      </c>
      <c r="G34" s="24"/>
      <c r="H34" s="25">
        <v>4952.17</v>
      </c>
      <c r="I34" s="26"/>
      <c r="J34" s="6">
        <f t="shared" si="0"/>
        <v>7.0746094241077046E-3</v>
      </c>
      <c r="K34" t="s">
        <v>38</v>
      </c>
    </row>
    <row r="35" spans="1:11" ht="15.5" x14ac:dyDescent="0.35">
      <c r="A35" s="19" t="s">
        <v>81</v>
      </c>
      <c r="B35" s="20"/>
      <c r="C35" s="21">
        <v>45063</v>
      </c>
      <c r="D35" s="22"/>
      <c r="E35" s="5">
        <v>17000</v>
      </c>
      <c r="F35" s="23">
        <v>594867.68999999994</v>
      </c>
      <c r="G35" s="24"/>
      <c r="H35" s="25">
        <v>21391.7</v>
      </c>
      <c r="I35" s="26"/>
      <c r="J35" s="6">
        <f t="shared" si="0"/>
        <v>3.5960433487318838E-2</v>
      </c>
      <c r="K35" t="s">
        <v>38</v>
      </c>
    </row>
    <row r="36" spans="1:11" ht="15.5" x14ac:dyDescent="0.35">
      <c r="A36" s="19" t="s">
        <v>86</v>
      </c>
      <c r="B36" s="20"/>
      <c r="C36" s="21">
        <f t="shared" ref="C36" si="1">$C$83</f>
        <v>0</v>
      </c>
      <c r="D36" s="22"/>
      <c r="E36" s="5">
        <v>5000</v>
      </c>
      <c r="F36" s="23">
        <v>404665.99</v>
      </c>
      <c r="G36" s="24"/>
      <c r="H36" s="25">
        <v>-10465.99</v>
      </c>
      <c r="I36" s="26"/>
      <c r="J36" s="6">
        <f t="shared" si="0"/>
        <v>-2.5863280479785318E-2</v>
      </c>
      <c r="K36" t="s">
        <v>38</v>
      </c>
    </row>
    <row r="37" spans="1:11" ht="15.5" x14ac:dyDescent="0.35">
      <c r="A37" s="19" t="s">
        <v>34</v>
      </c>
      <c r="B37" s="20"/>
      <c r="C37" s="21">
        <v>45064</v>
      </c>
      <c r="D37" s="22"/>
      <c r="E37" s="5">
        <v>4000</v>
      </c>
      <c r="F37" s="23">
        <v>237200</v>
      </c>
      <c r="G37" s="24"/>
      <c r="H37" s="25">
        <v>1172.6600000000001</v>
      </c>
      <c r="I37" s="26"/>
      <c r="J37" s="6">
        <f t="shared" si="0"/>
        <v>4.9437605396290057E-3</v>
      </c>
      <c r="K37" t="s">
        <v>38</v>
      </c>
    </row>
    <row r="38" spans="1:11" ht="16" thickBot="1" x14ac:dyDescent="0.4">
      <c r="A38" s="27" t="s">
        <v>34</v>
      </c>
      <c r="B38" s="28"/>
      <c r="C38" s="35">
        <v>45067</v>
      </c>
      <c r="D38" s="36"/>
      <c r="E38" s="7">
        <v>6000</v>
      </c>
      <c r="F38" s="31">
        <v>355800</v>
      </c>
      <c r="G38" s="32"/>
      <c r="H38" s="33">
        <v>911.28</v>
      </c>
      <c r="I38" s="34"/>
      <c r="J38" s="8">
        <f t="shared" si="0"/>
        <v>2.5612141652613827E-3</v>
      </c>
      <c r="K38" t="s">
        <v>38</v>
      </c>
    </row>
  </sheetData>
  <mergeCells count="152">
    <mergeCell ref="A37:B37"/>
    <mergeCell ref="C37:D37"/>
    <mergeCell ref="F37:G37"/>
    <mergeCell ref="H37:I37"/>
    <mergeCell ref="A38:B38"/>
    <mergeCell ref="C38:D38"/>
    <mergeCell ref="F38:G38"/>
    <mergeCell ref="H38:I38"/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  <mergeCell ref="A5:B5"/>
    <mergeCell ref="C5:D5"/>
    <mergeCell ref="F5:G5"/>
    <mergeCell ref="H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B921-B71C-4632-BB05-241F6FE6D751}">
  <dimension ref="A1:K38"/>
  <sheetViews>
    <sheetView workbookViewId="0">
      <selection activeCell="N14" sqref="N14"/>
    </sheetView>
  </sheetViews>
  <sheetFormatPr defaultRowHeight="14.5" x14ac:dyDescent="0.35"/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40</v>
      </c>
      <c r="B2" s="12"/>
      <c r="C2" s="13">
        <v>45067</v>
      </c>
      <c r="D2" s="14"/>
      <c r="E2" s="3">
        <v>10000</v>
      </c>
      <c r="F2" s="15">
        <v>206546.21</v>
      </c>
      <c r="G2" s="16"/>
      <c r="H2" s="17">
        <v>3415.71</v>
      </c>
      <c r="I2" s="18"/>
      <c r="J2" s="4">
        <f t="shared" ref="J2:J38" si="0">H2/F2</f>
        <v>1.6537267858848632E-2</v>
      </c>
      <c r="K2" t="s">
        <v>38</v>
      </c>
    </row>
    <row r="3" spans="1:11" ht="15.5" x14ac:dyDescent="0.35">
      <c r="A3" s="19" t="s">
        <v>34</v>
      </c>
      <c r="B3" s="20"/>
      <c r="C3" s="21">
        <v>45069</v>
      </c>
      <c r="D3" s="22"/>
      <c r="E3" s="5">
        <v>8000</v>
      </c>
      <c r="F3" s="23">
        <v>498029.25</v>
      </c>
      <c r="G3" s="24"/>
      <c r="H3" s="25">
        <v>1596.75</v>
      </c>
      <c r="I3" s="26"/>
      <c r="J3" s="6">
        <f t="shared" si="0"/>
        <v>3.2061369889419145E-3</v>
      </c>
      <c r="K3" t="s">
        <v>38</v>
      </c>
    </row>
    <row r="4" spans="1:11" ht="15.5" x14ac:dyDescent="0.35">
      <c r="A4" s="19" t="s">
        <v>43</v>
      </c>
      <c r="B4" s="20"/>
      <c r="C4" s="21">
        <v>45071</v>
      </c>
      <c r="D4" s="22"/>
      <c r="E4" s="5">
        <v>8000</v>
      </c>
      <c r="F4" s="23">
        <v>524435.93000000005</v>
      </c>
      <c r="G4" s="24"/>
      <c r="H4" s="25">
        <v>-22428.880000000001</v>
      </c>
      <c r="I4" s="26"/>
      <c r="J4" s="6">
        <f t="shared" si="0"/>
        <v>-4.2767626543055506E-2</v>
      </c>
      <c r="K4" t="s">
        <v>38</v>
      </c>
    </row>
    <row r="5" spans="1:11" ht="15.5" x14ac:dyDescent="0.35">
      <c r="A5" s="19" t="s">
        <v>44</v>
      </c>
      <c r="B5" s="20"/>
      <c r="C5" s="21">
        <v>45071</v>
      </c>
      <c r="D5" s="22"/>
      <c r="E5" s="5">
        <v>10000</v>
      </c>
      <c r="F5" s="23">
        <v>205674.97</v>
      </c>
      <c r="G5" s="24"/>
      <c r="H5" s="25">
        <v>-5074.97</v>
      </c>
      <c r="I5" s="26"/>
      <c r="J5" s="6">
        <f t="shared" si="0"/>
        <v>-2.4674708837930062E-2</v>
      </c>
      <c r="K5" t="s">
        <v>38</v>
      </c>
    </row>
    <row r="6" spans="1:11" ht="15.5" x14ac:dyDescent="0.35">
      <c r="A6" s="19" t="s">
        <v>46</v>
      </c>
      <c r="B6" s="20"/>
      <c r="C6" s="21">
        <v>45071</v>
      </c>
      <c r="D6" s="22"/>
      <c r="E6" s="5">
        <v>20000</v>
      </c>
      <c r="F6" s="23">
        <v>669600</v>
      </c>
      <c r="G6" s="24"/>
      <c r="H6" s="25">
        <v>10234.4</v>
      </c>
      <c r="I6" s="26"/>
      <c r="J6" s="6">
        <f t="shared" si="0"/>
        <v>1.5284348864994026E-2</v>
      </c>
      <c r="K6" t="s">
        <v>38</v>
      </c>
    </row>
    <row r="7" spans="1:11" ht="15.5" x14ac:dyDescent="0.35">
      <c r="A7" s="19" t="s">
        <v>49</v>
      </c>
      <c r="B7" s="20"/>
      <c r="C7" s="21">
        <v>45082</v>
      </c>
      <c r="D7" s="22"/>
      <c r="E7" s="5">
        <v>3724</v>
      </c>
      <c r="F7" s="23">
        <v>484864.8</v>
      </c>
      <c r="G7" s="24"/>
      <c r="H7" s="25">
        <v>384.74</v>
      </c>
      <c r="I7" s="26"/>
      <c r="J7" s="6">
        <f t="shared" si="0"/>
        <v>7.9349954874018494E-4</v>
      </c>
      <c r="K7" t="s">
        <v>38</v>
      </c>
    </row>
    <row r="8" spans="1:11" ht="15.5" x14ac:dyDescent="0.35">
      <c r="A8" s="19" t="s">
        <v>46</v>
      </c>
      <c r="B8" s="20"/>
      <c r="C8" s="21">
        <v>45083</v>
      </c>
      <c r="D8" s="22"/>
      <c r="E8" s="5">
        <v>15000</v>
      </c>
      <c r="F8" s="23">
        <v>506550.12</v>
      </c>
      <c r="G8" s="24"/>
      <c r="H8" s="25">
        <v>5802.35</v>
      </c>
      <c r="I8" s="26"/>
      <c r="J8" s="6">
        <f t="shared" si="0"/>
        <v>1.1454641447918324E-2</v>
      </c>
      <c r="K8" t="s">
        <v>38</v>
      </c>
    </row>
    <row r="9" spans="1:11" ht="15.5" x14ac:dyDescent="0.35">
      <c r="A9" s="19" t="s">
        <v>54</v>
      </c>
      <c r="B9" s="20"/>
      <c r="C9" s="21">
        <v>45084</v>
      </c>
      <c r="D9" s="22"/>
      <c r="E9" s="5">
        <v>5000</v>
      </c>
      <c r="F9" s="23">
        <v>661102.23</v>
      </c>
      <c r="G9" s="24"/>
      <c r="H9" s="25">
        <v>3897.77</v>
      </c>
      <c r="I9" s="26"/>
      <c r="J9" s="6">
        <f t="shared" si="0"/>
        <v>5.8958657574033598E-3</v>
      </c>
      <c r="K9" t="s">
        <v>38</v>
      </c>
    </row>
    <row r="10" spans="1:11" ht="15.5" x14ac:dyDescent="0.35">
      <c r="A10" s="19" t="s">
        <v>51</v>
      </c>
      <c r="B10" s="20"/>
      <c r="C10" s="21">
        <v>45084</v>
      </c>
      <c r="D10" s="22"/>
      <c r="E10" s="5">
        <v>8000</v>
      </c>
      <c r="F10" s="23">
        <v>897463.86</v>
      </c>
      <c r="G10" s="24"/>
      <c r="H10" s="25">
        <v>86536.14</v>
      </c>
      <c r="I10" s="26"/>
      <c r="J10" s="6">
        <f t="shared" si="0"/>
        <v>9.6422980196662178E-2</v>
      </c>
      <c r="K10" t="s">
        <v>38</v>
      </c>
    </row>
    <row r="11" spans="1:11" ht="15.5" x14ac:dyDescent="0.35">
      <c r="A11" s="19" t="s">
        <v>20</v>
      </c>
      <c r="B11" s="20"/>
      <c r="C11" s="21">
        <v>45084</v>
      </c>
      <c r="D11" s="22"/>
      <c r="E11" s="5">
        <v>30000</v>
      </c>
      <c r="F11" s="23">
        <v>450742.3</v>
      </c>
      <c r="G11" s="24"/>
      <c r="H11" s="25">
        <v>-8420.9</v>
      </c>
      <c r="I11" s="26"/>
      <c r="J11" s="6">
        <f t="shared" si="0"/>
        <v>-1.8682293629863449E-2</v>
      </c>
      <c r="K11" t="s">
        <v>38</v>
      </c>
    </row>
    <row r="12" spans="1:11" ht="15.5" x14ac:dyDescent="0.35">
      <c r="A12" s="19" t="s">
        <v>57</v>
      </c>
      <c r="B12" s="20"/>
      <c r="C12" s="21">
        <v>45085</v>
      </c>
      <c r="D12" s="22"/>
      <c r="E12" s="5">
        <v>10000</v>
      </c>
      <c r="F12" s="23">
        <v>1465667.24</v>
      </c>
      <c r="G12" s="24"/>
      <c r="H12" s="25">
        <v>37031.760000000002</v>
      </c>
      <c r="I12" s="26"/>
      <c r="J12" s="6">
        <f t="shared" si="0"/>
        <v>2.5266144312538499E-2</v>
      </c>
      <c r="K12" t="s">
        <v>38</v>
      </c>
    </row>
    <row r="13" spans="1:11" ht="15.5" x14ac:dyDescent="0.35">
      <c r="A13" s="19" t="s">
        <v>59</v>
      </c>
      <c r="B13" s="20"/>
      <c r="C13" s="21">
        <v>45088</v>
      </c>
      <c r="D13" s="22"/>
      <c r="E13" s="5">
        <v>25000</v>
      </c>
      <c r="F13" s="23">
        <v>295626.15999999997</v>
      </c>
      <c r="G13" s="24"/>
      <c r="H13" s="25">
        <v>374.44</v>
      </c>
      <c r="I13" s="26"/>
      <c r="J13" s="6">
        <f t="shared" si="0"/>
        <v>1.2665996811648875E-3</v>
      </c>
      <c r="K13" t="s">
        <v>38</v>
      </c>
    </row>
    <row r="14" spans="1:11" ht="15.5" x14ac:dyDescent="0.35">
      <c r="A14" s="19" t="s">
        <v>61</v>
      </c>
      <c r="B14" s="20"/>
      <c r="C14" s="21">
        <v>45090</v>
      </c>
      <c r="D14" s="22"/>
      <c r="E14" s="5">
        <v>1000</v>
      </c>
      <c r="F14" s="23">
        <v>335874.65</v>
      </c>
      <c r="G14" s="24"/>
      <c r="H14" s="25">
        <v>2125.35</v>
      </c>
      <c r="I14" s="26"/>
      <c r="J14" s="6">
        <f t="shared" si="0"/>
        <v>6.3278071149460071E-3</v>
      </c>
      <c r="K14" t="s">
        <v>38</v>
      </c>
    </row>
    <row r="15" spans="1:11" ht="15.5" x14ac:dyDescent="0.35">
      <c r="A15" s="19" t="s">
        <v>63</v>
      </c>
      <c r="B15" s="20"/>
      <c r="C15" s="21">
        <v>45090</v>
      </c>
      <c r="D15" s="22"/>
      <c r="E15" s="5">
        <v>15000</v>
      </c>
      <c r="F15" s="23">
        <v>362703.71</v>
      </c>
      <c r="G15" s="24"/>
      <c r="H15" s="25">
        <v>896.29</v>
      </c>
      <c r="I15" s="26"/>
      <c r="J15" s="6">
        <f t="shared" si="0"/>
        <v>2.4711354620552406E-3</v>
      </c>
      <c r="K15" t="s">
        <v>38</v>
      </c>
    </row>
    <row r="16" spans="1:11" ht="15.5" x14ac:dyDescent="0.35">
      <c r="A16" s="19" t="s">
        <v>46</v>
      </c>
      <c r="B16" s="20"/>
      <c r="C16" s="21">
        <v>45090</v>
      </c>
      <c r="D16" s="22"/>
      <c r="E16" s="5">
        <v>15000</v>
      </c>
      <c r="F16" s="23">
        <v>528875.34</v>
      </c>
      <c r="G16" s="24"/>
      <c r="H16" s="25">
        <v>-4625.34</v>
      </c>
      <c r="I16" s="26"/>
      <c r="J16" s="6">
        <f t="shared" si="0"/>
        <v>-8.7456147983757393E-3</v>
      </c>
      <c r="K16" t="s">
        <v>38</v>
      </c>
    </row>
    <row r="17" spans="1:11" ht="15.5" x14ac:dyDescent="0.35">
      <c r="A17" s="19" t="s">
        <v>65</v>
      </c>
      <c r="B17" s="20"/>
      <c r="C17" s="21">
        <v>45092</v>
      </c>
      <c r="D17" s="22"/>
      <c r="E17" s="5">
        <v>30000</v>
      </c>
      <c r="F17" s="23">
        <v>1016187.31</v>
      </c>
      <c r="G17" s="24"/>
      <c r="H17" s="25">
        <v>-2387.31</v>
      </c>
      <c r="I17" s="26"/>
      <c r="J17" s="6">
        <f t="shared" si="0"/>
        <v>-2.3492814528455388E-3</v>
      </c>
      <c r="K17" t="s">
        <v>38</v>
      </c>
    </row>
    <row r="18" spans="1:11" ht="15.5" x14ac:dyDescent="0.35">
      <c r="A18" s="19" t="s">
        <v>49</v>
      </c>
      <c r="B18" s="20"/>
      <c r="C18" s="21">
        <v>45092</v>
      </c>
      <c r="D18" s="22"/>
      <c r="E18" s="5">
        <v>1276</v>
      </c>
      <c r="F18" s="23">
        <v>166135.20000000001</v>
      </c>
      <c r="G18" s="24"/>
      <c r="H18" s="25">
        <v>131.82</v>
      </c>
      <c r="I18" s="26"/>
      <c r="J18" s="6">
        <f t="shared" si="0"/>
        <v>7.9345015385059873E-4</v>
      </c>
      <c r="K18" t="s">
        <v>38</v>
      </c>
    </row>
    <row r="19" spans="1:11" ht="15.5" x14ac:dyDescent="0.35">
      <c r="A19" s="19" t="s">
        <v>68</v>
      </c>
      <c r="B19" s="20"/>
      <c r="C19" s="21">
        <v>45092</v>
      </c>
      <c r="D19" s="22"/>
      <c r="E19" s="5">
        <v>10000</v>
      </c>
      <c r="F19" s="23">
        <v>606068.96</v>
      </c>
      <c r="G19" s="24"/>
      <c r="H19" s="25">
        <v>73946.740000000005</v>
      </c>
      <c r="I19" s="26"/>
      <c r="J19" s="6">
        <f t="shared" si="0"/>
        <v>0.12201043920810598</v>
      </c>
      <c r="K19" t="s">
        <v>38</v>
      </c>
    </row>
    <row r="20" spans="1:11" ht="15.5" x14ac:dyDescent="0.35">
      <c r="A20" s="19" t="s">
        <v>53</v>
      </c>
      <c r="B20" s="20"/>
      <c r="C20" s="21">
        <v>45092</v>
      </c>
      <c r="D20" s="22"/>
      <c r="E20" s="5">
        <v>17000</v>
      </c>
      <c r="F20" s="23">
        <v>394388.77</v>
      </c>
      <c r="G20" s="24"/>
      <c r="H20" s="25">
        <v>-11179.01</v>
      </c>
      <c r="I20" s="26"/>
      <c r="J20" s="6">
        <f t="shared" si="0"/>
        <v>-2.834515293120542E-2</v>
      </c>
      <c r="K20" t="s">
        <v>38</v>
      </c>
    </row>
    <row r="21" spans="1:11" ht="15.5" x14ac:dyDescent="0.35">
      <c r="A21" s="19" t="s">
        <v>69</v>
      </c>
      <c r="B21" s="20"/>
      <c r="C21" s="21">
        <v>45092</v>
      </c>
      <c r="D21" s="22"/>
      <c r="E21" s="5">
        <v>53000</v>
      </c>
      <c r="F21" s="23">
        <v>1125357.51</v>
      </c>
      <c r="G21" s="24"/>
      <c r="H21" s="25">
        <v>-4815.51</v>
      </c>
      <c r="I21" s="26"/>
      <c r="J21" s="6">
        <f t="shared" si="0"/>
        <v>-4.2790934944753689E-3</v>
      </c>
      <c r="K21" t="s">
        <v>38</v>
      </c>
    </row>
    <row r="22" spans="1:11" ht="15.5" x14ac:dyDescent="0.35">
      <c r="A22" s="19" t="s">
        <v>51</v>
      </c>
      <c r="B22" s="20"/>
      <c r="C22" s="21">
        <v>45097</v>
      </c>
      <c r="D22" s="22"/>
      <c r="E22" s="5">
        <v>8000</v>
      </c>
      <c r="F22" s="23">
        <v>982191.01</v>
      </c>
      <c r="G22" s="24"/>
      <c r="H22" s="25">
        <v>25808.99</v>
      </c>
      <c r="I22" s="26"/>
      <c r="J22" s="6">
        <f t="shared" si="0"/>
        <v>2.6276956047480014E-2</v>
      </c>
      <c r="K22" t="s">
        <v>38</v>
      </c>
    </row>
    <row r="23" spans="1:11" ht="15.5" x14ac:dyDescent="0.35">
      <c r="A23" s="19" t="s">
        <v>71</v>
      </c>
      <c r="B23" s="20"/>
      <c r="C23" s="21">
        <v>45098</v>
      </c>
      <c r="D23" s="22"/>
      <c r="E23" s="5">
        <v>4500</v>
      </c>
      <c r="F23" s="23">
        <v>803820.43</v>
      </c>
      <c r="G23" s="24"/>
      <c r="H23" s="25">
        <v>-7068.03</v>
      </c>
      <c r="I23" s="26"/>
      <c r="J23" s="6">
        <f t="shared" si="0"/>
        <v>-8.7930459791871664E-3</v>
      </c>
      <c r="K23" t="s">
        <v>38</v>
      </c>
    </row>
    <row r="24" spans="1:11" ht="15.5" x14ac:dyDescent="0.35">
      <c r="A24" s="19" t="s">
        <v>73</v>
      </c>
      <c r="B24" s="20"/>
      <c r="C24" s="21">
        <v>45099</v>
      </c>
      <c r="D24" s="22"/>
      <c r="E24" s="5">
        <v>7650</v>
      </c>
      <c r="F24" s="23">
        <v>599770.59</v>
      </c>
      <c r="G24" s="24"/>
      <c r="H24" s="25">
        <v>-24914.5</v>
      </c>
      <c r="I24" s="26"/>
      <c r="J24" s="6">
        <f t="shared" si="0"/>
        <v>-4.154004950459475E-2</v>
      </c>
      <c r="K24" t="s">
        <v>38</v>
      </c>
    </row>
    <row r="25" spans="1:11" ht="15.5" x14ac:dyDescent="0.35">
      <c r="A25" s="19" t="s">
        <v>75</v>
      </c>
      <c r="B25" s="20"/>
      <c r="C25" s="21">
        <v>45110</v>
      </c>
      <c r="D25" s="22"/>
      <c r="E25" s="5">
        <v>15000</v>
      </c>
      <c r="F25" s="23">
        <v>674641.75</v>
      </c>
      <c r="G25" s="24"/>
      <c r="H25" s="25">
        <v>24358.25</v>
      </c>
      <c r="I25" s="26"/>
      <c r="J25" s="6">
        <f t="shared" si="0"/>
        <v>3.6105458934315882E-2</v>
      </c>
      <c r="K25" t="s">
        <v>38</v>
      </c>
    </row>
    <row r="26" spans="1:11" ht="15.5" x14ac:dyDescent="0.35">
      <c r="A26" s="19" t="s">
        <v>73</v>
      </c>
      <c r="B26" s="20"/>
      <c r="C26" s="21">
        <v>45110</v>
      </c>
      <c r="D26" s="22"/>
      <c r="E26" s="5">
        <v>7700</v>
      </c>
      <c r="F26" s="23">
        <v>576732.47</v>
      </c>
      <c r="G26" s="24"/>
      <c r="H26" s="25">
        <v>51044.25</v>
      </c>
      <c r="I26" s="26"/>
      <c r="J26" s="6">
        <f t="shared" si="0"/>
        <v>8.8505941064840693E-2</v>
      </c>
      <c r="K26" t="s">
        <v>38</v>
      </c>
    </row>
    <row r="27" spans="1:11" ht="15.5" x14ac:dyDescent="0.35">
      <c r="A27" s="19" t="s">
        <v>76</v>
      </c>
      <c r="B27" s="20"/>
      <c r="C27" s="21">
        <v>45111</v>
      </c>
      <c r="D27" s="22"/>
      <c r="E27" s="5">
        <v>49620</v>
      </c>
      <c r="F27" s="23">
        <v>472900.68</v>
      </c>
      <c r="G27" s="24"/>
      <c r="H27" s="25">
        <v>-30699.33</v>
      </c>
      <c r="I27" s="26"/>
      <c r="J27" s="6">
        <f t="shared" si="0"/>
        <v>-6.49170773025744E-2</v>
      </c>
      <c r="K27" t="s">
        <v>38</v>
      </c>
    </row>
    <row r="28" spans="1:11" ht="15.5" x14ac:dyDescent="0.35">
      <c r="A28" s="19" t="s">
        <v>78</v>
      </c>
      <c r="B28" s="20"/>
      <c r="C28" s="21">
        <v>45111</v>
      </c>
      <c r="D28" s="22"/>
      <c r="E28" s="5">
        <v>19000</v>
      </c>
      <c r="F28" s="23">
        <v>506773.39</v>
      </c>
      <c r="G28" s="24"/>
      <c r="H28" s="25">
        <v>-53019.31</v>
      </c>
      <c r="I28" s="26"/>
      <c r="J28" s="6">
        <f t="shared" si="0"/>
        <v>-0.10462133775413898</v>
      </c>
      <c r="K28" t="s">
        <v>38</v>
      </c>
    </row>
    <row r="29" spans="1:11" ht="15.5" x14ac:dyDescent="0.35">
      <c r="A29" s="19" t="s">
        <v>37</v>
      </c>
      <c r="B29" s="20"/>
      <c r="C29" s="21">
        <v>45112</v>
      </c>
      <c r="D29" s="22"/>
      <c r="E29" s="5">
        <v>10000</v>
      </c>
      <c r="F29" s="23">
        <v>415698.77</v>
      </c>
      <c r="G29" s="24"/>
      <c r="H29" s="25">
        <v>9301.23</v>
      </c>
      <c r="I29" s="26"/>
      <c r="J29" s="6">
        <f t="shared" si="0"/>
        <v>2.2374927883476777E-2</v>
      </c>
      <c r="K29" t="s">
        <v>38</v>
      </c>
    </row>
    <row r="30" spans="1:11" ht="15.5" x14ac:dyDescent="0.35">
      <c r="A30" s="19" t="s">
        <v>46</v>
      </c>
      <c r="B30" s="20"/>
      <c r="C30" s="21">
        <v>45112</v>
      </c>
      <c r="D30" s="22"/>
      <c r="E30" s="5">
        <v>15000</v>
      </c>
      <c r="F30" s="23">
        <v>528643.34</v>
      </c>
      <c r="G30" s="24"/>
      <c r="H30" s="25">
        <v>17502.759999999998</v>
      </c>
      <c r="I30" s="26"/>
      <c r="J30" s="6">
        <f t="shared" si="0"/>
        <v>3.3108825318786762E-2</v>
      </c>
      <c r="K30" t="s">
        <v>38</v>
      </c>
    </row>
    <row r="31" spans="1:11" ht="15.5" x14ac:dyDescent="0.35">
      <c r="A31" s="19" t="s">
        <v>73</v>
      </c>
      <c r="B31" s="20"/>
      <c r="C31" s="21">
        <v>45112</v>
      </c>
      <c r="D31" s="22"/>
      <c r="E31" s="5">
        <v>7000</v>
      </c>
      <c r="F31" s="23">
        <v>578896.84</v>
      </c>
      <c r="G31" s="24"/>
      <c r="H31" s="25">
        <v>51103.16</v>
      </c>
      <c r="I31" s="26"/>
      <c r="J31" s="6">
        <f t="shared" si="0"/>
        <v>8.8276799023466787E-2</v>
      </c>
      <c r="K31" t="s">
        <v>38</v>
      </c>
    </row>
    <row r="32" spans="1:11" ht="15.5" x14ac:dyDescent="0.35">
      <c r="A32" s="19" t="s">
        <v>75</v>
      </c>
      <c r="B32" s="20"/>
      <c r="C32" s="21">
        <v>45116</v>
      </c>
      <c r="D32" s="22"/>
      <c r="E32" s="5">
        <v>10000</v>
      </c>
      <c r="F32" s="23">
        <v>473292.36</v>
      </c>
      <c r="G32" s="24"/>
      <c r="H32" s="25">
        <v>6707.64</v>
      </c>
      <c r="I32" s="26"/>
      <c r="J32" s="6">
        <f t="shared" si="0"/>
        <v>1.4172297224489322E-2</v>
      </c>
      <c r="K32" t="s">
        <v>38</v>
      </c>
    </row>
    <row r="33" spans="1:11" ht="15.5" x14ac:dyDescent="0.35">
      <c r="A33" s="19" t="s">
        <v>82</v>
      </c>
      <c r="B33" s="20"/>
      <c r="C33" s="21">
        <v>45116</v>
      </c>
      <c r="D33" s="22"/>
      <c r="E33" s="5">
        <v>10000</v>
      </c>
      <c r="F33" s="23">
        <v>410693.95</v>
      </c>
      <c r="G33" s="24"/>
      <c r="H33" s="25">
        <v>13438.7</v>
      </c>
      <c r="I33" s="26"/>
      <c r="J33" s="6">
        <f t="shared" si="0"/>
        <v>3.2721933205979783E-2</v>
      </c>
      <c r="K33" t="s">
        <v>38</v>
      </c>
    </row>
    <row r="34" spans="1:11" ht="15.5" x14ac:dyDescent="0.35">
      <c r="A34" s="19" t="s">
        <v>84</v>
      </c>
      <c r="B34" s="20"/>
      <c r="C34" s="21">
        <v>45117</v>
      </c>
      <c r="D34" s="22"/>
      <c r="E34" s="5">
        <v>10000</v>
      </c>
      <c r="F34" s="23">
        <v>397234.13</v>
      </c>
      <c r="G34" s="24"/>
      <c r="H34" s="25">
        <v>1680.62</v>
      </c>
      <c r="I34" s="26"/>
      <c r="J34" s="6">
        <f t="shared" si="0"/>
        <v>4.2308046390676446E-3</v>
      </c>
      <c r="K34" t="s">
        <v>38</v>
      </c>
    </row>
    <row r="35" spans="1:11" ht="15.5" x14ac:dyDescent="0.35">
      <c r="A35" s="19" t="s">
        <v>85</v>
      </c>
      <c r="B35" s="20"/>
      <c r="C35" s="21">
        <v>45118</v>
      </c>
      <c r="D35" s="22"/>
      <c r="E35" s="5">
        <v>1000</v>
      </c>
      <c r="F35" s="23">
        <v>347579.32</v>
      </c>
      <c r="G35" s="24"/>
      <c r="H35" s="25">
        <v>1820.68</v>
      </c>
      <c r="I35" s="26"/>
      <c r="J35" s="6">
        <f t="shared" si="0"/>
        <v>5.2381712467818855E-3</v>
      </c>
      <c r="K35" t="s">
        <v>38</v>
      </c>
    </row>
    <row r="36" spans="1:11" ht="15.5" x14ac:dyDescent="0.35">
      <c r="A36" s="19" t="s">
        <v>87</v>
      </c>
      <c r="B36" s="20"/>
      <c r="C36" s="21">
        <v>45118</v>
      </c>
      <c r="D36" s="22"/>
      <c r="E36" s="5">
        <v>2000</v>
      </c>
      <c r="F36" s="23">
        <v>673122.14</v>
      </c>
      <c r="G36" s="24"/>
      <c r="H36" s="25">
        <v>3814.26</v>
      </c>
      <c r="I36" s="26"/>
      <c r="J36" s="6">
        <f t="shared" si="0"/>
        <v>5.6665198978598447E-3</v>
      </c>
      <c r="K36" t="s">
        <v>38</v>
      </c>
    </row>
    <row r="37" spans="1:11" ht="15.5" x14ac:dyDescent="0.35">
      <c r="A37" s="19" t="s">
        <v>88</v>
      </c>
      <c r="B37" s="20"/>
      <c r="C37" s="21">
        <v>45119</v>
      </c>
      <c r="D37" s="22"/>
      <c r="E37" s="5">
        <v>100000</v>
      </c>
      <c r="F37" s="23">
        <v>433724.57</v>
      </c>
      <c r="G37" s="24"/>
      <c r="H37" s="25">
        <v>4275.43</v>
      </c>
      <c r="I37" s="26"/>
      <c r="J37" s="6">
        <f t="shared" si="0"/>
        <v>9.8574770619981253E-3</v>
      </c>
      <c r="K37" t="s">
        <v>38</v>
      </c>
    </row>
    <row r="38" spans="1:11" ht="16" thickBot="1" x14ac:dyDescent="0.4">
      <c r="A38" s="27" t="s">
        <v>73</v>
      </c>
      <c r="B38" s="28"/>
      <c r="C38" s="29">
        <v>45119</v>
      </c>
      <c r="D38" s="30"/>
      <c r="E38" s="7">
        <v>10000</v>
      </c>
      <c r="F38" s="31">
        <v>892092.75</v>
      </c>
      <c r="G38" s="32"/>
      <c r="H38" s="33">
        <v>-1092.75</v>
      </c>
      <c r="I38" s="34"/>
      <c r="J38" s="8">
        <f t="shared" si="0"/>
        <v>-1.2249286859466126E-3</v>
      </c>
      <c r="K38" t="s">
        <v>38</v>
      </c>
    </row>
  </sheetData>
  <mergeCells count="152">
    <mergeCell ref="A37:B37"/>
    <mergeCell ref="C37:D37"/>
    <mergeCell ref="F37:G37"/>
    <mergeCell ref="H37:I37"/>
    <mergeCell ref="A38:B38"/>
    <mergeCell ref="C38:D38"/>
    <mergeCell ref="F38:G38"/>
    <mergeCell ref="H38:I38"/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  <mergeCell ref="A5:B5"/>
    <mergeCell ref="C5:D5"/>
    <mergeCell ref="F5:G5"/>
    <mergeCell ref="H5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0C9F-07A0-4914-8153-00AE5769DCB0}">
  <dimension ref="A1:K37"/>
  <sheetViews>
    <sheetView workbookViewId="0">
      <selection activeCell="N8" sqref="N8"/>
    </sheetView>
  </sheetViews>
  <sheetFormatPr defaultRowHeight="14.5" x14ac:dyDescent="0.35"/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11</v>
      </c>
      <c r="B2" s="12"/>
      <c r="C2" s="13">
        <v>45123</v>
      </c>
      <c r="D2" s="14"/>
      <c r="E2" s="3">
        <v>15000</v>
      </c>
      <c r="F2" s="15">
        <v>522849.19</v>
      </c>
      <c r="G2" s="16"/>
      <c r="H2" s="17">
        <v>-24099.19</v>
      </c>
      <c r="I2" s="18"/>
      <c r="J2" s="4">
        <f t="shared" ref="J2:J18" si="0">H2/F2</f>
        <v>-4.6092048072217534E-2</v>
      </c>
      <c r="K2" t="s">
        <v>38</v>
      </c>
    </row>
    <row r="3" spans="1:11" ht="15.5" x14ac:dyDescent="0.35">
      <c r="A3" s="19" t="s">
        <v>41</v>
      </c>
      <c r="B3" s="20"/>
      <c r="C3" s="21">
        <v>45123</v>
      </c>
      <c r="D3" s="22"/>
      <c r="E3" s="5">
        <v>50000</v>
      </c>
      <c r="F3" s="23">
        <v>585978.28</v>
      </c>
      <c r="G3" s="24"/>
      <c r="H3" s="25">
        <v>5021.72</v>
      </c>
      <c r="I3" s="26"/>
      <c r="J3" s="6">
        <f t="shared" si="0"/>
        <v>8.5698056931393426E-3</v>
      </c>
      <c r="K3" t="s">
        <v>38</v>
      </c>
    </row>
    <row r="4" spans="1:11" ht="15.5" x14ac:dyDescent="0.35">
      <c r="A4" s="19" t="s">
        <v>31</v>
      </c>
      <c r="B4" s="20"/>
      <c r="C4" s="21">
        <v>45125</v>
      </c>
      <c r="D4" s="22"/>
      <c r="E4" s="5">
        <v>3000</v>
      </c>
      <c r="F4" s="23">
        <v>553781.36</v>
      </c>
      <c r="G4" s="24"/>
      <c r="H4" s="25">
        <v>5831.01</v>
      </c>
      <c r="I4" s="26"/>
      <c r="J4" s="6">
        <f t="shared" si="0"/>
        <v>1.052944432799255E-2</v>
      </c>
      <c r="K4" t="s">
        <v>38</v>
      </c>
    </row>
    <row r="5" spans="1:11" ht="15.5" x14ac:dyDescent="0.35">
      <c r="A5" s="19" t="s">
        <v>45</v>
      </c>
      <c r="B5" s="20"/>
      <c r="C5" s="21">
        <v>45125</v>
      </c>
      <c r="D5" s="22"/>
      <c r="E5" s="5">
        <v>15000</v>
      </c>
      <c r="F5" s="23">
        <v>570973.93999999994</v>
      </c>
      <c r="G5" s="24"/>
      <c r="H5" s="25">
        <v>29776.06</v>
      </c>
      <c r="I5" s="26"/>
      <c r="J5" s="6">
        <f t="shared" si="0"/>
        <v>5.2149595478911008E-2</v>
      </c>
      <c r="K5" t="s">
        <v>38</v>
      </c>
    </row>
    <row r="6" spans="1:11" ht="15.5" x14ac:dyDescent="0.35">
      <c r="A6" s="19" t="s">
        <v>47</v>
      </c>
      <c r="B6" s="20"/>
      <c r="C6" s="21">
        <v>45125</v>
      </c>
      <c r="D6" s="22"/>
      <c r="E6" s="5">
        <v>20000</v>
      </c>
      <c r="F6" s="23">
        <v>1230101.32</v>
      </c>
      <c r="G6" s="24"/>
      <c r="H6" s="25">
        <v>67898.679999999993</v>
      </c>
      <c r="I6" s="26"/>
      <c r="J6" s="6">
        <f t="shared" si="0"/>
        <v>5.5197632012946696E-2</v>
      </c>
      <c r="K6" t="s">
        <v>38</v>
      </c>
    </row>
    <row r="7" spans="1:11" ht="15.5" x14ac:dyDescent="0.35">
      <c r="A7" s="19" t="s">
        <v>50</v>
      </c>
      <c r="B7" s="20"/>
      <c r="C7" s="21">
        <v>45125</v>
      </c>
      <c r="D7" s="22"/>
      <c r="E7" s="5">
        <v>5000</v>
      </c>
      <c r="F7" s="23">
        <v>414157.3</v>
      </c>
      <c r="G7" s="24"/>
      <c r="H7" s="25">
        <v>11461.3</v>
      </c>
      <c r="I7" s="26"/>
      <c r="J7" s="6">
        <f t="shared" si="0"/>
        <v>2.767378481557611E-2</v>
      </c>
      <c r="K7" t="s">
        <v>38</v>
      </c>
    </row>
    <row r="8" spans="1:11" ht="15.5" x14ac:dyDescent="0.35">
      <c r="A8" s="19" t="s">
        <v>52</v>
      </c>
      <c r="B8" s="20"/>
      <c r="C8" s="21">
        <v>45125</v>
      </c>
      <c r="D8" s="22"/>
      <c r="E8" s="5">
        <v>10000</v>
      </c>
      <c r="F8" s="23">
        <v>409175.18</v>
      </c>
      <c r="G8" s="24"/>
      <c r="H8" s="25">
        <v>-6026.38</v>
      </c>
      <c r="I8" s="26"/>
      <c r="J8" s="6">
        <f t="shared" si="0"/>
        <v>-1.4728117184429419E-2</v>
      </c>
      <c r="K8" t="s">
        <v>38</v>
      </c>
    </row>
    <row r="9" spans="1:11" ht="15.5" x14ac:dyDescent="0.35">
      <c r="A9" s="19" t="s">
        <v>55</v>
      </c>
      <c r="B9" s="20"/>
      <c r="C9" s="21">
        <v>45127</v>
      </c>
      <c r="D9" s="22"/>
      <c r="E9" s="5">
        <v>246</v>
      </c>
      <c r="F9" s="23">
        <v>8427.9599999999991</v>
      </c>
      <c r="G9" s="24"/>
      <c r="H9" s="25">
        <v>111.93</v>
      </c>
      <c r="I9" s="26"/>
      <c r="J9" s="6">
        <f t="shared" si="0"/>
        <v>1.328079392877992E-2</v>
      </c>
      <c r="K9" t="s">
        <v>38</v>
      </c>
    </row>
    <row r="10" spans="1:11" ht="15.5" x14ac:dyDescent="0.35">
      <c r="A10" s="19" t="s">
        <v>7</v>
      </c>
      <c r="B10" s="20"/>
      <c r="C10" s="21">
        <v>45145</v>
      </c>
      <c r="D10" s="22"/>
      <c r="E10" s="5">
        <v>6000</v>
      </c>
      <c r="F10" s="23">
        <v>796558.06</v>
      </c>
      <c r="G10" s="24"/>
      <c r="H10" s="25">
        <v>40701.94</v>
      </c>
      <c r="I10" s="26"/>
      <c r="J10" s="6">
        <f t="shared" si="0"/>
        <v>5.1097267159659399E-2</v>
      </c>
      <c r="K10" t="s">
        <v>38</v>
      </c>
    </row>
    <row r="11" spans="1:11" ht="15.5" x14ac:dyDescent="0.35">
      <c r="A11" s="19" t="s">
        <v>11</v>
      </c>
      <c r="B11" s="20"/>
      <c r="C11" s="21">
        <v>45145</v>
      </c>
      <c r="D11" s="22"/>
      <c r="E11" s="5">
        <v>30000</v>
      </c>
      <c r="F11" s="23">
        <v>943995.32</v>
      </c>
      <c r="G11" s="24"/>
      <c r="H11" s="25">
        <v>-88995.32</v>
      </c>
      <c r="I11" s="26"/>
      <c r="J11" s="6">
        <f t="shared" si="0"/>
        <v>-9.4275170770973749E-2</v>
      </c>
      <c r="K11" t="s">
        <v>38</v>
      </c>
    </row>
    <row r="12" spans="1:11" ht="15.5" x14ac:dyDescent="0.35">
      <c r="A12" s="19" t="s">
        <v>39</v>
      </c>
      <c r="B12" s="20"/>
      <c r="C12" s="21">
        <v>45155</v>
      </c>
      <c r="D12" s="22"/>
      <c r="E12" s="5">
        <v>4750</v>
      </c>
      <c r="F12" s="23">
        <v>856455.7</v>
      </c>
      <c r="G12" s="24"/>
      <c r="H12" s="25">
        <v>38444.300000000003</v>
      </c>
      <c r="I12" s="26"/>
      <c r="J12" s="6">
        <f t="shared" si="0"/>
        <v>4.4887669029466448E-2</v>
      </c>
      <c r="K12" t="s">
        <v>38</v>
      </c>
    </row>
    <row r="13" spans="1:11" ht="15.5" x14ac:dyDescent="0.35">
      <c r="A13" s="19" t="s">
        <v>11</v>
      </c>
      <c r="B13" s="20"/>
      <c r="C13" s="21">
        <v>45172</v>
      </c>
      <c r="D13" s="22"/>
      <c r="E13" s="5">
        <v>30000</v>
      </c>
      <c r="F13" s="23">
        <v>857217.66</v>
      </c>
      <c r="G13" s="24"/>
      <c r="H13" s="25">
        <v>9782.34</v>
      </c>
      <c r="I13" s="26"/>
      <c r="J13" s="6">
        <f t="shared" si="0"/>
        <v>1.1411734097965271E-2</v>
      </c>
      <c r="K13" t="s">
        <v>38</v>
      </c>
    </row>
    <row r="14" spans="1:11" ht="15.5" x14ac:dyDescent="0.35">
      <c r="A14" s="19" t="s">
        <v>62</v>
      </c>
      <c r="B14" s="20"/>
      <c r="C14" s="21">
        <v>45173</v>
      </c>
      <c r="D14" s="22"/>
      <c r="E14" s="5">
        <v>6200</v>
      </c>
      <c r="F14" s="23">
        <v>945112.99</v>
      </c>
      <c r="G14" s="24"/>
      <c r="H14" s="25">
        <v>-22122.99</v>
      </c>
      <c r="I14" s="26"/>
      <c r="J14" s="6">
        <f t="shared" si="0"/>
        <v>-2.3407772651606453E-2</v>
      </c>
      <c r="K14" t="s">
        <v>38</v>
      </c>
    </row>
    <row r="15" spans="1:11" ht="15.5" x14ac:dyDescent="0.35">
      <c r="A15" s="19" t="s">
        <v>7</v>
      </c>
      <c r="B15" s="20"/>
      <c r="C15" s="21">
        <v>45173</v>
      </c>
      <c r="D15" s="22"/>
      <c r="E15" s="5">
        <v>7000</v>
      </c>
      <c r="F15" s="23">
        <v>878916.76</v>
      </c>
      <c r="G15" s="24"/>
      <c r="H15" s="25">
        <v>7523.5</v>
      </c>
      <c r="I15" s="26"/>
      <c r="J15" s="6">
        <f t="shared" si="0"/>
        <v>8.5599687506243485E-3</v>
      </c>
      <c r="K15" t="s">
        <v>38</v>
      </c>
    </row>
    <row r="16" spans="1:11" ht="15.5" x14ac:dyDescent="0.35">
      <c r="A16" s="19" t="s">
        <v>51</v>
      </c>
      <c r="B16" s="20"/>
      <c r="C16" s="21">
        <v>45174</v>
      </c>
      <c r="D16" s="22"/>
      <c r="E16" s="5">
        <v>6000</v>
      </c>
      <c r="F16" s="23">
        <v>1007917.39</v>
      </c>
      <c r="G16" s="24"/>
      <c r="H16" s="25">
        <v>12082.61</v>
      </c>
      <c r="I16" s="26"/>
      <c r="J16" s="6">
        <f t="shared" si="0"/>
        <v>1.1987698714078145E-2</v>
      </c>
      <c r="K16" t="s">
        <v>38</v>
      </c>
    </row>
    <row r="17" spans="1:11" ht="15.5" x14ac:dyDescent="0.35">
      <c r="A17" s="19" t="s">
        <v>7</v>
      </c>
      <c r="B17" s="20"/>
      <c r="C17" s="21">
        <v>45174</v>
      </c>
      <c r="D17" s="22"/>
      <c r="E17" s="5">
        <v>555</v>
      </c>
      <c r="F17" s="23">
        <v>70231.22</v>
      </c>
      <c r="G17" s="24"/>
      <c r="H17" s="25">
        <v>4300.47</v>
      </c>
      <c r="I17" s="26"/>
      <c r="J17" s="6">
        <f t="shared" si="0"/>
        <v>6.1233024287489245E-2</v>
      </c>
      <c r="K17" t="s">
        <v>38</v>
      </c>
    </row>
    <row r="18" spans="1:11" ht="15.5" x14ac:dyDescent="0.35">
      <c r="A18" s="19" t="s">
        <v>55</v>
      </c>
      <c r="B18" s="20"/>
      <c r="C18" s="21">
        <v>45183</v>
      </c>
      <c r="D18" s="22"/>
      <c r="E18" s="5">
        <v>15000</v>
      </c>
      <c r="F18" s="23">
        <v>514278.23</v>
      </c>
      <c r="G18" s="24"/>
      <c r="H18" s="25">
        <v>-59598.82</v>
      </c>
      <c r="I18" s="26"/>
      <c r="J18" s="6">
        <f t="shared" si="0"/>
        <v>-0.11588828094084402</v>
      </c>
      <c r="K18" t="s">
        <v>38</v>
      </c>
    </row>
    <row r="19" spans="1:11" ht="15.5" x14ac:dyDescent="0.35">
      <c r="A19" s="19"/>
      <c r="B19" s="20"/>
      <c r="C19" s="21"/>
      <c r="D19" s="22"/>
      <c r="E19" s="5"/>
      <c r="F19" s="23"/>
      <c r="G19" s="24"/>
      <c r="H19" s="25"/>
      <c r="I19" s="26"/>
      <c r="J19" s="6"/>
    </row>
    <row r="20" spans="1:11" ht="15.5" x14ac:dyDescent="0.35">
      <c r="A20" s="19"/>
      <c r="B20" s="20"/>
      <c r="C20" s="21"/>
      <c r="D20" s="22"/>
      <c r="E20" s="5"/>
      <c r="F20" s="23"/>
      <c r="G20" s="24"/>
      <c r="H20" s="25"/>
      <c r="I20" s="26"/>
      <c r="J20" s="6"/>
    </row>
    <row r="21" spans="1:11" ht="15.5" x14ac:dyDescent="0.35">
      <c r="A21" s="19"/>
      <c r="B21" s="20"/>
      <c r="C21" s="21"/>
      <c r="D21" s="22"/>
      <c r="E21" s="5"/>
      <c r="F21" s="23"/>
      <c r="G21" s="24"/>
      <c r="H21" s="25"/>
      <c r="I21" s="26"/>
      <c r="J21" s="6"/>
    </row>
    <row r="22" spans="1:11" ht="15.5" x14ac:dyDescent="0.35">
      <c r="A22" s="19"/>
      <c r="B22" s="20"/>
      <c r="C22" s="21"/>
      <c r="D22" s="22"/>
      <c r="E22" s="5"/>
      <c r="F22" s="23"/>
      <c r="G22" s="24"/>
      <c r="H22" s="25"/>
      <c r="I22" s="26"/>
      <c r="J22" s="6"/>
    </row>
    <row r="23" spans="1:11" ht="15.5" x14ac:dyDescent="0.35">
      <c r="A23" s="19"/>
      <c r="B23" s="20"/>
      <c r="C23" s="21"/>
      <c r="D23" s="22"/>
      <c r="E23" s="5"/>
      <c r="F23" s="23"/>
      <c r="G23" s="24"/>
      <c r="H23" s="25"/>
      <c r="I23" s="26"/>
      <c r="J23" s="6"/>
    </row>
    <row r="24" spans="1:11" ht="15.5" x14ac:dyDescent="0.35">
      <c r="A24" s="19"/>
      <c r="B24" s="20"/>
      <c r="C24" s="21"/>
      <c r="D24" s="22"/>
      <c r="E24" s="5"/>
      <c r="F24" s="23"/>
      <c r="G24" s="24"/>
      <c r="H24" s="25"/>
      <c r="I24" s="26"/>
      <c r="J24" s="6"/>
    </row>
    <row r="25" spans="1:11" ht="15.5" x14ac:dyDescent="0.35">
      <c r="A25" s="19"/>
      <c r="B25" s="20"/>
      <c r="C25" s="21"/>
      <c r="D25" s="22"/>
      <c r="E25" s="5"/>
      <c r="F25" s="23"/>
      <c r="G25" s="24"/>
      <c r="H25" s="25"/>
      <c r="I25" s="26"/>
      <c r="J25" s="6"/>
    </row>
    <row r="26" spans="1:11" ht="15.5" x14ac:dyDescent="0.35">
      <c r="A26" s="19"/>
      <c r="B26" s="20"/>
      <c r="C26" s="21"/>
      <c r="D26" s="22"/>
      <c r="E26" s="5"/>
      <c r="F26" s="23"/>
      <c r="G26" s="24"/>
      <c r="H26" s="25"/>
      <c r="I26" s="26"/>
      <c r="J26" s="6"/>
    </row>
    <row r="27" spans="1:11" ht="15.5" x14ac:dyDescent="0.35">
      <c r="A27" s="19"/>
      <c r="B27" s="20"/>
      <c r="C27" s="21"/>
      <c r="D27" s="22"/>
      <c r="E27" s="5"/>
      <c r="F27" s="23"/>
      <c r="G27" s="24"/>
      <c r="H27" s="25"/>
      <c r="I27" s="26"/>
      <c r="J27" s="6"/>
    </row>
    <row r="28" spans="1:11" ht="15.5" x14ac:dyDescent="0.35">
      <c r="A28" s="19"/>
      <c r="B28" s="20"/>
      <c r="C28" s="21"/>
      <c r="D28" s="22"/>
      <c r="E28" s="5"/>
      <c r="F28" s="23"/>
      <c r="G28" s="24"/>
      <c r="H28" s="25"/>
      <c r="I28" s="26"/>
      <c r="J28" s="6"/>
    </row>
    <row r="29" spans="1:11" ht="15.5" x14ac:dyDescent="0.35">
      <c r="A29" s="19"/>
      <c r="B29" s="20"/>
      <c r="C29" s="21"/>
      <c r="D29" s="22"/>
      <c r="E29" s="5"/>
      <c r="F29" s="23"/>
      <c r="G29" s="24"/>
      <c r="H29" s="25"/>
      <c r="I29" s="26"/>
      <c r="J29" s="6"/>
    </row>
    <row r="30" spans="1:11" ht="15.5" x14ac:dyDescent="0.35">
      <c r="A30" s="19"/>
      <c r="B30" s="20"/>
      <c r="C30" s="21"/>
      <c r="D30" s="22"/>
      <c r="E30" s="5"/>
      <c r="F30" s="23"/>
      <c r="G30" s="24"/>
      <c r="H30" s="25"/>
      <c r="I30" s="26"/>
      <c r="J30" s="6"/>
    </row>
    <row r="31" spans="1:11" ht="15.5" x14ac:dyDescent="0.35">
      <c r="A31" s="19"/>
      <c r="B31" s="20"/>
      <c r="C31" s="21"/>
      <c r="D31" s="22"/>
      <c r="E31" s="5"/>
      <c r="F31" s="23"/>
      <c r="G31" s="24"/>
      <c r="H31" s="25"/>
      <c r="I31" s="26"/>
      <c r="J31" s="6"/>
    </row>
    <row r="32" spans="1:11" ht="15.5" x14ac:dyDescent="0.35">
      <c r="A32" s="19"/>
      <c r="B32" s="20"/>
      <c r="C32" s="21"/>
      <c r="D32" s="22"/>
      <c r="E32" s="5"/>
      <c r="F32" s="23"/>
      <c r="G32" s="24"/>
      <c r="H32" s="25"/>
      <c r="I32" s="26"/>
      <c r="J32" s="6"/>
    </row>
    <row r="33" spans="1:10" ht="15.5" x14ac:dyDescent="0.35">
      <c r="A33" s="19"/>
      <c r="B33" s="20"/>
      <c r="C33" s="21"/>
      <c r="D33" s="22"/>
      <c r="E33" s="5"/>
      <c r="F33" s="23"/>
      <c r="G33" s="24"/>
      <c r="H33" s="25"/>
      <c r="I33" s="26"/>
      <c r="J33" s="6"/>
    </row>
    <row r="34" spans="1:10" ht="15.5" x14ac:dyDescent="0.35">
      <c r="A34" s="19"/>
      <c r="B34" s="20"/>
      <c r="C34" s="21"/>
      <c r="D34" s="22"/>
      <c r="E34" s="5"/>
      <c r="F34" s="23"/>
      <c r="G34" s="24"/>
      <c r="H34" s="25"/>
      <c r="I34" s="26"/>
      <c r="J34" s="6"/>
    </row>
    <row r="35" spans="1:10" ht="15.5" x14ac:dyDescent="0.35">
      <c r="A35" s="19"/>
      <c r="B35" s="20"/>
      <c r="C35" s="21"/>
      <c r="D35" s="22"/>
      <c r="E35" s="5"/>
      <c r="F35" s="23"/>
      <c r="G35" s="24"/>
      <c r="H35" s="25"/>
      <c r="I35" s="26"/>
      <c r="J35" s="6"/>
    </row>
    <row r="36" spans="1:10" ht="15.5" x14ac:dyDescent="0.35">
      <c r="A36" s="19"/>
      <c r="B36" s="20"/>
      <c r="C36" s="21"/>
      <c r="D36" s="22"/>
      <c r="E36" s="5"/>
      <c r="F36" s="23"/>
      <c r="G36" s="24"/>
      <c r="H36" s="25"/>
      <c r="I36" s="26"/>
      <c r="J36" s="6"/>
    </row>
    <row r="37" spans="1:10" ht="15.5" x14ac:dyDescent="0.35">
      <c r="A37" s="19"/>
      <c r="B37" s="20"/>
      <c r="C37" s="21"/>
      <c r="D37" s="22"/>
      <c r="E37" s="5"/>
      <c r="F37" s="23"/>
      <c r="G37" s="24"/>
      <c r="H37" s="25"/>
      <c r="I37" s="26"/>
      <c r="J37" s="6"/>
    </row>
  </sheetData>
  <mergeCells count="148">
    <mergeCell ref="A37:B37"/>
    <mergeCell ref="C37:D37"/>
    <mergeCell ref="F37:G37"/>
    <mergeCell ref="H37:I37"/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  <mergeCell ref="A5:B5"/>
    <mergeCell ref="C5:D5"/>
    <mergeCell ref="F5:G5"/>
    <mergeCell ref="H5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E203-E765-4777-8BAB-9B4BF7670D44}">
  <dimension ref="A1:K36"/>
  <sheetViews>
    <sheetView workbookViewId="0">
      <selection activeCell="O20" sqref="O20"/>
    </sheetView>
  </sheetViews>
  <sheetFormatPr defaultRowHeight="14.5" x14ac:dyDescent="0.35"/>
  <cols>
    <col min="4" max="4" width="11.1796875" customWidth="1"/>
  </cols>
  <sheetData>
    <row r="1" spans="1:11" ht="21.5" thickBot="1" x14ac:dyDescent="0.55000000000000004">
      <c r="A1" s="9" t="s">
        <v>1</v>
      </c>
      <c r="B1" s="10"/>
      <c r="C1" s="9" t="s">
        <v>2</v>
      </c>
      <c r="D1" s="10"/>
      <c r="E1" s="1" t="s">
        <v>3</v>
      </c>
      <c r="F1" s="9" t="s">
        <v>4</v>
      </c>
      <c r="G1" s="10"/>
      <c r="H1" s="9" t="s">
        <v>5</v>
      </c>
      <c r="I1" s="10"/>
      <c r="J1" s="2" t="s">
        <v>6</v>
      </c>
      <c r="K1" t="s">
        <v>111</v>
      </c>
    </row>
    <row r="2" spans="1:11" ht="15.5" x14ac:dyDescent="0.35">
      <c r="A2" s="11" t="s">
        <v>48</v>
      </c>
      <c r="B2" s="12"/>
      <c r="C2" s="13">
        <v>44966</v>
      </c>
      <c r="D2" s="14"/>
      <c r="E2" s="3">
        <v>1500</v>
      </c>
      <c r="F2" s="15">
        <v>102767.96</v>
      </c>
      <c r="G2" s="16"/>
      <c r="H2" s="17">
        <v>3132.04</v>
      </c>
      <c r="I2" s="18"/>
      <c r="J2" s="4">
        <f t="shared" ref="J2:J22" si="0">H2/F2</f>
        <v>3.0476813979765677E-2</v>
      </c>
      <c r="K2" t="s">
        <v>89</v>
      </c>
    </row>
    <row r="3" spans="1:11" ht="15.5" x14ac:dyDescent="0.35">
      <c r="A3" s="19" t="s">
        <v>65</v>
      </c>
      <c r="B3" s="20"/>
      <c r="C3" s="21">
        <v>44985</v>
      </c>
      <c r="D3" s="22"/>
      <c r="E3" s="5">
        <v>1500</v>
      </c>
      <c r="F3" s="23">
        <v>39357.760000000002</v>
      </c>
      <c r="G3" s="24"/>
      <c r="H3" s="25">
        <v>842.24</v>
      </c>
      <c r="I3" s="26"/>
      <c r="J3" s="6">
        <f t="shared" si="0"/>
        <v>2.139959184669046E-2</v>
      </c>
      <c r="K3" t="s">
        <v>89</v>
      </c>
    </row>
    <row r="4" spans="1:11" ht="15.5" x14ac:dyDescent="0.35">
      <c r="A4" s="19" t="s">
        <v>90</v>
      </c>
      <c r="B4" s="20"/>
      <c r="C4" s="21">
        <v>44991</v>
      </c>
      <c r="D4" s="22"/>
      <c r="E4" s="5">
        <v>1800</v>
      </c>
      <c r="F4" s="23">
        <v>161290.49</v>
      </c>
      <c r="G4" s="24"/>
      <c r="H4" s="25">
        <v>2869.51</v>
      </c>
      <c r="I4" s="26"/>
      <c r="J4" s="6">
        <f t="shared" si="0"/>
        <v>1.7790943533000616E-2</v>
      </c>
      <c r="K4" t="s">
        <v>89</v>
      </c>
    </row>
    <row r="5" spans="1:11" ht="15.5" x14ac:dyDescent="0.35">
      <c r="A5" s="19" t="s">
        <v>91</v>
      </c>
      <c r="B5" s="20"/>
      <c r="C5" s="21">
        <v>45027</v>
      </c>
      <c r="D5" s="22"/>
      <c r="E5" s="5">
        <v>10000</v>
      </c>
      <c r="F5" s="23">
        <v>122707.97</v>
      </c>
      <c r="G5" s="24"/>
      <c r="H5" s="25">
        <v>4792.03</v>
      </c>
      <c r="I5" s="26"/>
      <c r="J5" s="6">
        <f t="shared" si="0"/>
        <v>3.9052312575947594E-2</v>
      </c>
      <c r="K5" t="s">
        <v>89</v>
      </c>
    </row>
    <row r="6" spans="1:11" ht="15.5" x14ac:dyDescent="0.35">
      <c r="A6" s="19" t="s">
        <v>92</v>
      </c>
      <c r="B6" s="20"/>
      <c r="C6" s="21">
        <v>45027</v>
      </c>
      <c r="D6" s="22"/>
      <c r="E6" s="5">
        <v>500</v>
      </c>
      <c r="F6" s="23">
        <v>28348.09</v>
      </c>
      <c r="G6" s="24"/>
      <c r="H6" s="25">
        <v>1151.9100000000001</v>
      </c>
      <c r="I6" s="26"/>
      <c r="J6" s="6">
        <f t="shared" si="0"/>
        <v>4.0634483663626014E-2</v>
      </c>
      <c r="K6" t="s">
        <v>89</v>
      </c>
    </row>
    <row r="7" spans="1:11" ht="15.5" x14ac:dyDescent="0.35">
      <c r="A7" s="19" t="s">
        <v>10</v>
      </c>
      <c r="B7" s="20"/>
      <c r="C7" s="21">
        <v>45027</v>
      </c>
      <c r="D7" s="22"/>
      <c r="E7" s="5">
        <v>3000</v>
      </c>
      <c r="F7" s="23">
        <v>41442.36</v>
      </c>
      <c r="G7" s="24"/>
      <c r="H7" s="25">
        <v>1457.64</v>
      </c>
      <c r="I7" s="26"/>
      <c r="J7" s="6">
        <f t="shared" si="0"/>
        <v>3.5172707345817178E-2</v>
      </c>
      <c r="K7" t="s">
        <v>89</v>
      </c>
    </row>
    <row r="8" spans="1:11" ht="15.5" x14ac:dyDescent="0.35">
      <c r="A8" s="19" t="s">
        <v>28</v>
      </c>
      <c r="B8" s="20"/>
      <c r="C8" s="21">
        <v>45046</v>
      </c>
      <c r="D8" s="22"/>
      <c r="E8" s="5">
        <v>2000</v>
      </c>
      <c r="F8" s="23">
        <v>72521.61</v>
      </c>
      <c r="G8" s="24"/>
      <c r="H8" s="25">
        <v>1278.3900000000001</v>
      </c>
      <c r="I8" s="26"/>
      <c r="J8" s="6">
        <f t="shared" si="0"/>
        <v>1.7627711243586568E-2</v>
      </c>
      <c r="K8" t="s">
        <v>89</v>
      </c>
    </row>
    <row r="9" spans="1:11" ht="15.5" x14ac:dyDescent="0.35">
      <c r="A9" s="19" t="s">
        <v>93</v>
      </c>
      <c r="B9" s="20"/>
      <c r="C9" s="21">
        <v>45046</v>
      </c>
      <c r="D9" s="22"/>
      <c r="E9" s="5">
        <v>3000</v>
      </c>
      <c r="F9" s="23">
        <v>25061.93</v>
      </c>
      <c r="G9" s="24"/>
      <c r="H9" s="25">
        <v>318.07</v>
      </c>
      <c r="I9" s="26"/>
      <c r="J9" s="6">
        <f t="shared" si="0"/>
        <v>1.2691360960628331E-2</v>
      </c>
      <c r="K9" t="s">
        <v>89</v>
      </c>
    </row>
    <row r="10" spans="1:11" ht="15.5" x14ac:dyDescent="0.35">
      <c r="A10" s="19" t="s">
        <v>56</v>
      </c>
      <c r="B10" s="20"/>
      <c r="C10" s="21">
        <v>45047</v>
      </c>
      <c r="D10" s="22"/>
      <c r="E10" s="5">
        <v>8000</v>
      </c>
      <c r="F10" s="23">
        <v>156260.09</v>
      </c>
      <c r="G10" s="24"/>
      <c r="H10" s="25">
        <v>379.91</v>
      </c>
      <c r="I10" s="26"/>
      <c r="J10" s="6">
        <f t="shared" si="0"/>
        <v>2.4312669985023048E-3</v>
      </c>
      <c r="K10" t="s">
        <v>89</v>
      </c>
    </row>
    <row r="11" spans="1:11" ht="15.5" x14ac:dyDescent="0.35">
      <c r="A11" s="19" t="s">
        <v>25</v>
      </c>
      <c r="B11" s="20"/>
      <c r="C11" s="21">
        <v>45054</v>
      </c>
      <c r="D11" s="22"/>
      <c r="E11" s="5">
        <v>1000</v>
      </c>
      <c r="F11" s="23">
        <v>76773.34</v>
      </c>
      <c r="G11" s="24"/>
      <c r="H11" s="25">
        <v>422.66</v>
      </c>
      <c r="I11" s="26"/>
      <c r="J11" s="6">
        <f t="shared" si="0"/>
        <v>5.5052965000610896E-3</v>
      </c>
      <c r="K11" t="s">
        <v>89</v>
      </c>
    </row>
    <row r="12" spans="1:11" ht="15.5" x14ac:dyDescent="0.35">
      <c r="A12" s="19" t="s">
        <v>28</v>
      </c>
      <c r="B12" s="20"/>
      <c r="C12" s="21">
        <v>45075</v>
      </c>
      <c r="D12" s="22"/>
      <c r="E12" s="5">
        <v>2000</v>
      </c>
      <c r="F12" s="23">
        <v>74061.56</v>
      </c>
      <c r="G12" s="24"/>
      <c r="H12" s="25">
        <v>-2221.38</v>
      </c>
      <c r="I12" s="26"/>
      <c r="J12" s="6">
        <f t="shared" si="0"/>
        <v>-2.9993697135194022E-2</v>
      </c>
      <c r="K12" t="s">
        <v>89</v>
      </c>
    </row>
    <row r="13" spans="1:11" ht="15.5" x14ac:dyDescent="0.35">
      <c r="A13" s="19" t="s">
        <v>94</v>
      </c>
      <c r="B13" s="20"/>
      <c r="C13" s="21">
        <v>45084</v>
      </c>
      <c r="D13" s="22"/>
      <c r="E13" s="5">
        <v>400</v>
      </c>
      <c r="F13" s="23">
        <v>19993.3</v>
      </c>
      <c r="G13" s="24"/>
      <c r="H13" s="25">
        <v>86.7</v>
      </c>
      <c r="I13" s="26"/>
      <c r="J13" s="6">
        <f t="shared" si="0"/>
        <v>4.336452711658406E-3</v>
      </c>
      <c r="K13" t="s">
        <v>89</v>
      </c>
    </row>
    <row r="14" spans="1:11" ht="15.5" x14ac:dyDescent="0.35">
      <c r="A14" s="19" t="s">
        <v>25</v>
      </c>
      <c r="B14" s="20"/>
      <c r="C14" s="21">
        <v>45091</v>
      </c>
      <c r="D14" s="22"/>
      <c r="E14" s="5">
        <v>2000</v>
      </c>
      <c r="F14" s="23">
        <v>146844.57</v>
      </c>
      <c r="G14" s="24"/>
      <c r="H14" s="25">
        <v>555.42999999999995</v>
      </c>
      <c r="I14" s="26"/>
      <c r="J14" s="6">
        <f t="shared" si="0"/>
        <v>3.7824347199218867E-3</v>
      </c>
      <c r="K14" t="s">
        <v>89</v>
      </c>
    </row>
    <row r="15" spans="1:11" ht="15.5" x14ac:dyDescent="0.35">
      <c r="A15" s="19" t="s">
        <v>56</v>
      </c>
      <c r="B15" s="20"/>
      <c r="C15" s="21">
        <v>45095</v>
      </c>
      <c r="D15" s="22"/>
      <c r="E15" s="5">
        <v>4000</v>
      </c>
      <c r="F15" s="23">
        <v>71922.14</v>
      </c>
      <c r="G15" s="24"/>
      <c r="H15" s="25">
        <v>4038.75</v>
      </c>
      <c r="I15" s="26"/>
      <c r="J15" s="6">
        <f t="shared" si="0"/>
        <v>5.6154474825137295E-2</v>
      </c>
      <c r="K15" t="s">
        <v>89</v>
      </c>
    </row>
    <row r="16" spans="1:11" ht="15.5" x14ac:dyDescent="0.35">
      <c r="A16" s="19" t="s">
        <v>93</v>
      </c>
      <c r="B16" s="20"/>
      <c r="C16" s="21">
        <v>45095</v>
      </c>
      <c r="D16" s="22"/>
      <c r="E16" s="5">
        <v>770</v>
      </c>
      <c r="F16" s="23">
        <v>6213.8</v>
      </c>
      <c r="G16" s="24"/>
      <c r="H16" s="25">
        <v>32.21</v>
      </c>
      <c r="I16" s="26"/>
      <c r="J16" s="6">
        <f t="shared" si="0"/>
        <v>5.1836235475876272E-3</v>
      </c>
      <c r="K16" t="s">
        <v>89</v>
      </c>
    </row>
    <row r="17" spans="1:11" ht="15.5" x14ac:dyDescent="0.35">
      <c r="A17" s="19" t="s">
        <v>95</v>
      </c>
      <c r="B17" s="20"/>
      <c r="C17" s="21">
        <v>45112</v>
      </c>
      <c r="D17" s="22"/>
      <c r="E17" s="5">
        <v>4000</v>
      </c>
      <c r="F17" s="23">
        <v>91252.667000000001</v>
      </c>
      <c r="G17" s="24"/>
      <c r="H17" s="25">
        <v>747.33</v>
      </c>
      <c r="I17" s="26"/>
      <c r="J17" s="6">
        <f t="shared" si="0"/>
        <v>8.1896784452338261E-3</v>
      </c>
      <c r="K17" t="s">
        <v>89</v>
      </c>
    </row>
    <row r="18" spans="1:11" ht="15.5" x14ac:dyDescent="0.35">
      <c r="A18" s="19" t="s">
        <v>64</v>
      </c>
      <c r="B18" s="20"/>
      <c r="C18" s="21">
        <v>45117</v>
      </c>
      <c r="D18" s="22"/>
      <c r="E18" s="5">
        <v>3572</v>
      </c>
      <c r="F18" s="23">
        <v>78226.8</v>
      </c>
      <c r="G18" s="24"/>
      <c r="H18" s="25">
        <v>4902.3599999999997</v>
      </c>
      <c r="I18" s="26"/>
      <c r="J18" s="6">
        <f t="shared" si="0"/>
        <v>6.2668548374725797E-2</v>
      </c>
      <c r="K18" t="s">
        <v>89</v>
      </c>
    </row>
    <row r="19" spans="1:11" ht="15.5" x14ac:dyDescent="0.35">
      <c r="A19" s="19" t="s">
        <v>56</v>
      </c>
      <c r="B19" s="20"/>
      <c r="C19" s="21">
        <v>45118</v>
      </c>
      <c r="D19" s="22"/>
      <c r="E19" s="5">
        <v>5000</v>
      </c>
      <c r="F19" s="23">
        <v>92654.31</v>
      </c>
      <c r="G19" s="24"/>
      <c r="H19" s="25">
        <v>345.69</v>
      </c>
      <c r="I19" s="26"/>
      <c r="J19" s="6">
        <f t="shared" si="0"/>
        <v>3.7309651326527605E-3</v>
      </c>
      <c r="K19" t="s">
        <v>89</v>
      </c>
    </row>
    <row r="20" spans="1:11" ht="15.5" x14ac:dyDescent="0.35">
      <c r="A20" s="19" t="s">
        <v>49</v>
      </c>
      <c r="B20" s="20"/>
      <c r="C20" s="21">
        <v>45137</v>
      </c>
      <c r="D20" s="22"/>
      <c r="E20" s="5">
        <v>1000</v>
      </c>
      <c r="F20" s="23">
        <v>126810.96</v>
      </c>
      <c r="G20" s="24"/>
      <c r="H20" s="25">
        <v>189.04</v>
      </c>
      <c r="I20" s="26"/>
      <c r="J20" s="6">
        <f t="shared" si="0"/>
        <v>1.4907228838895311E-3</v>
      </c>
      <c r="K20" t="s">
        <v>89</v>
      </c>
    </row>
    <row r="21" spans="1:11" ht="15.5" x14ac:dyDescent="0.35">
      <c r="A21" s="19" t="s">
        <v>93</v>
      </c>
      <c r="B21" s="20"/>
      <c r="C21" s="21">
        <v>45152</v>
      </c>
      <c r="D21" s="22"/>
      <c r="E21" s="5">
        <v>9230</v>
      </c>
      <c r="F21" s="23">
        <v>72897.929999999993</v>
      </c>
      <c r="G21" s="24"/>
      <c r="H21" s="25">
        <v>-2196.13</v>
      </c>
      <c r="I21" s="26"/>
      <c r="J21" s="6">
        <f t="shared" si="0"/>
        <v>-3.0126095487210684E-2</v>
      </c>
      <c r="K21" t="s">
        <v>89</v>
      </c>
    </row>
    <row r="22" spans="1:11" ht="15.5" x14ac:dyDescent="0.35">
      <c r="A22" s="19" t="s">
        <v>91</v>
      </c>
      <c r="B22" s="20"/>
      <c r="C22" s="21">
        <v>45182</v>
      </c>
      <c r="D22" s="22"/>
      <c r="E22" s="5">
        <v>6000</v>
      </c>
      <c r="F22" s="23">
        <v>76928.97</v>
      </c>
      <c r="G22" s="24"/>
      <c r="H22" s="25">
        <v>1311.03</v>
      </c>
      <c r="I22" s="26"/>
      <c r="J22" s="6">
        <f t="shared" si="0"/>
        <v>1.7042084405913663E-2</v>
      </c>
      <c r="K22" t="s">
        <v>89</v>
      </c>
    </row>
    <row r="23" spans="1:11" ht="15.5" x14ac:dyDescent="0.35">
      <c r="A23" s="19"/>
      <c r="B23" s="20"/>
      <c r="C23" s="21"/>
      <c r="D23" s="22"/>
      <c r="E23" s="5"/>
      <c r="F23" s="23"/>
      <c r="G23" s="24"/>
      <c r="H23" s="25"/>
      <c r="I23" s="26"/>
      <c r="J23" s="6"/>
    </row>
    <row r="24" spans="1:11" ht="15.5" x14ac:dyDescent="0.35">
      <c r="A24" s="19"/>
      <c r="B24" s="20"/>
      <c r="C24" s="21"/>
      <c r="D24" s="22"/>
      <c r="E24" s="5"/>
      <c r="F24" s="23"/>
      <c r="G24" s="24"/>
      <c r="H24" s="25"/>
      <c r="I24" s="26"/>
      <c r="J24" s="6"/>
    </row>
    <row r="25" spans="1:11" ht="15.5" x14ac:dyDescent="0.35">
      <c r="A25" s="19"/>
      <c r="B25" s="20"/>
      <c r="C25" s="21"/>
      <c r="D25" s="22"/>
      <c r="E25" s="5"/>
      <c r="F25" s="23"/>
      <c r="G25" s="24"/>
      <c r="H25" s="25"/>
      <c r="I25" s="26"/>
      <c r="J25" s="6"/>
    </row>
    <row r="26" spans="1:11" ht="15.5" x14ac:dyDescent="0.35">
      <c r="A26" s="19"/>
      <c r="B26" s="20"/>
      <c r="C26" s="21"/>
      <c r="D26" s="22"/>
      <c r="E26" s="5"/>
      <c r="F26" s="23"/>
      <c r="G26" s="24"/>
      <c r="H26" s="25"/>
      <c r="I26" s="26"/>
      <c r="J26" s="6"/>
    </row>
    <row r="27" spans="1:11" ht="15.5" x14ac:dyDescent="0.35">
      <c r="A27" s="19"/>
      <c r="B27" s="20"/>
      <c r="C27" s="21"/>
      <c r="D27" s="22"/>
      <c r="E27" s="5"/>
      <c r="F27" s="23"/>
      <c r="G27" s="24"/>
      <c r="H27" s="25"/>
      <c r="I27" s="26"/>
      <c r="J27" s="6"/>
    </row>
    <row r="28" spans="1:11" ht="15.5" x14ac:dyDescent="0.35">
      <c r="A28" s="19"/>
      <c r="B28" s="20"/>
      <c r="C28" s="21"/>
      <c r="D28" s="22"/>
      <c r="E28" s="5"/>
      <c r="F28" s="23"/>
      <c r="G28" s="24"/>
      <c r="H28" s="25"/>
      <c r="I28" s="26"/>
      <c r="J28" s="6"/>
    </row>
    <row r="29" spans="1:11" ht="15.5" x14ac:dyDescent="0.35">
      <c r="A29" s="19"/>
      <c r="B29" s="20"/>
      <c r="C29" s="21"/>
      <c r="D29" s="22"/>
      <c r="E29" s="5"/>
      <c r="F29" s="23"/>
      <c r="G29" s="24"/>
      <c r="H29" s="25"/>
      <c r="I29" s="26"/>
      <c r="J29" s="6"/>
    </row>
    <row r="30" spans="1:11" ht="15.5" x14ac:dyDescent="0.35">
      <c r="A30" s="19"/>
      <c r="B30" s="20"/>
      <c r="C30" s="21"/>
      <c r="D30" s="22"/>
      <c r="E30" s="5"/>
      <c r="F30" s="23"/>
      <c r="G30" s="24"/>
      <c r="H30" s="25"/>
      <c r="I30" s="26"/>
      <c r="J30" s="6"/>
    </row>
    <row r="31" spans="1:11" ht="15.5" x14ac:dyDescent="0.35">
      <c r="A31" s="19"/>
      <c r="B31" s="20"/>
      <c r="C31" s="21"/>
      <c r="D31" s="22"/>
      <c r="E31" s="5"/>
      <c r="F31" s="23"/>
      <c r="G31" s="24"/>
      <c r="H31" s="25"/>
      <c r="I31" s="26"/>
      <c r="J31" s="6"/>
    </row>
    <row r="32" spans="1:11" ht="15.5" x14ac:dyDescent="0.35">
      <c r="A32" s="19"/>
      <c r="B32" s="20"/>
      <c r="C32" s="21"/>
      <c r="D32" s="22"/>
      <c r="E32" s="5"/>
      <c r="F32" s="23"/>
      <c r="G32" s="24"/>
      <c r="H32" s="25"/>
      <c r="I32" s="26"/>
      <c r="J32" s="6"/>
    </row>
    <row r="33" spans="1:10" ht="15.5" x14ac:dyDescent="0.35">
      <c r="A33" s="19"/>
      <c r="B33" s="20"/>
      <c r="C33" s="21"/>
      <c r="D33" s="22"/>
      <c r="E33" s="5"/>
      <c r="F33" s="23"/>
      <c r="G33" s="24"/>
      <c r="H33" s="25"/>
      <c r="I33" s="26"/>
      <c r="J33" s="6"/>
    </row>
    <row r="34" spans="1:10" ht="15.5" x14ac:dyDescent="0.35">
      <c r="A34" s="19"/>
      <c r="B34" s="20"/>
      <c r="C34" s="21"/>
      <c r="D34" s="22"/>
      <c r="E34" s="5"/>
      <c r="F34" s="23"/>
      <c r="G34" s="24"/>
      <c r="H34" s="25"/>
      <c r="I34" s="26"/>
      <c r="J34" s="6"/>
    </row>
    <row r="35" spans="1:10" ht="15.5" x14ac:dyDescent="0.35">
      <c r="A35" s="19"/>
      <c r="B35" s="20"/>
      <c r="C35" s="21"/>
      <c r="D35" s="22"/>
      <c r="E35" s="5"/>
      <c r="F35" s="23"/>
      <c r="G35" s="24"/>
      <c r="H35" s="25"/>
      <c r="I35" s="26"/>
      <c r="J35" s="6"/>
    </row>
    <row r="36" spans="1:10" ht="15.5" x14ac:dyDescent="0.35">
      <c r="A36" s="19"/>
      <c r="B36" s="20"/>
      <c r="C36" s="21"/>
      <c r="D36" s="22"/>
      <c r="E36" s="5"/>
      <c r="F36" s="23"/>
      <c r="G36" s="24"/>
      <c r="H36" s="25"/>
      <c r="I36" s="26"/>
      <c r="J36" s="6"/>
    </row>
  </sheetData>
  <mergeCells count="144">
    <mergeCell ref="A35:B35"/>
    <mergeCell ref="C35:D35"/>
    <mergeCell ref="F35:G35"/>
    <mergeCell ref="H35:I35"/>
    <mergeCell ref="A36:B36"/>
    <mergeCell ref="C36:D36"/>
    <mergeCell ref="F36:G36"/>
    <mergeCell ref="H36:I36"/>
    <mergeCell ref="A33:B33"/>
    <mergeCell ref="C33:D33"/>
    <mergeCell ref="F33:G33"/>
    <mergeCell ref="H33:I33"/>
    <mergeCell ref="A34:B34"/>
    <mergeCell ref="C34:D34"/>
    <mergeCell ref="F34:G34"/>
    <mergeCell ref="H34:I34"/>
    <mergeCell ref="A31:B31"/>
    <mergeCell ref="C31:D31"/>
    <mergeCell ref="F31:G31"/>
    <mergeCell ref="H31:I31"/>
    <mergeCell ref="A32:B32"/>
    <mergeCell ref="C32:D32"/>
    <mergeCell ref="F32:G32"/>
    <mergeCell ref="H32:I32"/>
    <mergeCell ref="A29:B29"/>
    <mergeCell ref="C29:D29"/>
    <mergeCell ref="F29:G29"/>
    <mergeCell ref="H29:I29"/>
    <mergeCell ref="A30:B30"/>
    <mergeCell ref="C30:D30"/>
    <mergeCell ref="F30:G30"/>
    <mergeCell ref="H30:I30"/>
    <mergeCell ref="A27:B27"/>
    <mergeCell ref="C27:D27"/>
    <mergeCell ref="F27:G27"/>
    <mergeCell ref="H27:I27"/>
    <mergeCell ref="A28:B28"/>
    <mergeCell ref="C28:D28"/>
    <mergeCell ref="F28:G28"/>
    <mergeCell ref="H28:I28"/>
    <mergeCell ref="A25:B25"/>
    <mergeCell ref="C25:D25"/>
    <mergeCell ref="F25:G25"/>
    <mergeCell ref="H25:I25"/>
    <mergeCell ref="A26:B26"/>
    <mergeCell ref="C26:D26"/>
    <mergeCell ref="F26:G26"/>
    <mergeCell ref="H26:I26"/>
    <mergeCell ref="A23:B23"/>
    <mergeCell ref="C23:D23"/>
    <mergeCell ref="F23:G23"/>
    <mergeCell ref="H23:I23"/>
    <mergeCell ref="A24:B24"/>
    <mergeCell ref="C24:D24"/>
    <mergeCell ref="F24:G24"/>
    <mergeCell ref="H24:I24"/>
    <mergeCell ref="A21:B21"/>
    <mergeCell ref="C21:D21"/>
    <mergeCell ref="F21:G21"/>
    <mergeCell ref="H21:I21"/>
    <mergeCell ref="A22:B22"/>
    <mergeCell ref="C22:D22"/>
    <mergeCell ref="F22:G22"/>
    <mergeCell ref="H22:I22"/>
    <mergeCell ref="A19:B19"/>
    <mergeCell ref="C19:D19"/>
    <mergeCell ref="F19:G19"/>
    <mergeCell ref="H19:I19"/>
    <mergeCell ref="A20:B20"/>
    <mergeCell ref="C20:D20"/>
    <mergeCell ref="F20:G20"/>
    <mergeCell ref="H20:I20"/>
    <mergeCell ref="A17:B17"/>
    <mergeCell ref="C17:D17"/>
    <mergeCell ref="F17:G17"/>
    <mergeCell ref="H17:I17"/>
    <mergeCell ref="A18:B18"/>
    <mergeCell ref="C18:D18"/>
    <mergeCell ref="F18:G18"/>
    <mergeCell ref="H18:I18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5:B5"/>
    <mergeCell ref="C5:D5"/>
    <mergeCell ref="F5:G5"/>
    <mergeCell ref="H5:I5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B1"/>
    <mergeCell ref="C1:D1"/>
    <mergeCell ref="F1:G1"/>
    <mergeCell ref="H1:I1"/>
    <mergeCell ref="A2:B2"/>
    <mergeCell ref="C2:D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109531</dc:creator>
  <cp:lastModifiedBy>Amira Sobhy</cp:lastModifiedBy>
  <dcterms:created xsi:type="dcterms:W3CDTF">2023-09-17T10:15:51Z</dcterms:created>
  <dcterms:modified xsi:type="dcterms:W3CDTF">2023-09-19T09:54:57Z</dcterms:modified>
</cp:coreProperties>
</file>