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00bf325ab8265e/Documents/"/>
    </mc:Choice>
  </mc:AlternateContent>
  <xr:revisionPtr revIDLastSave="0" documentId="8_{3761749A-E638-4409-A52F-9C91D99ABE5A}" xr6:coauthVersionLast="47" xr6:coauthVersionMax="47" xr10:uidLastSave="{00000000-0000-0000-0000-000000000000}"/>
  <bookViews>
    <workbookView xWindow="-108" yWindow="-108" windowWidth="23256" windowHeight="12456" activeTab="1" xr2:uid="{2AEF46C9-B234-4134-BF6B-24C035D30AFA}"/>
  </bookViews>
  <sheets>
    <sheet name="Question-1" sheetId="1" r:id="rId1"/>
    <sheet name="Question-2" sheetId="2" r:id="rId2"/>
    <sheet name="Question-3" sheetId="3" r:id="rId3"/>
    <sheet name="Sheet-4" sheetId="4" r:id="rId4"/>
    <sheet name="Question-4" sheetId="5" r:id="rId5"/>
  </sheets>
  <definedNames>
    <definedName name="_xlnm._FilterDatabase" localSheetId="0" hidden="1">'Question-1'!$K$5:$L$12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4" l="1"/>
  <c r="N11" i="4"/>
  <c r="N9" i="4"/>
  <c r="K17" i="4"/>
  <c r="L16" i="4"/>
  <c r="K18" i="4"/>
  <c r="K16" i="4"/>
  <c r="L11" i="4"/>
  <c r="M11" i="4" s="1"/>
  <c r="L10" i="4"/>
  <c r="M10" i="4" s="1"/>
  <c r="L9" i="4"/>
  <c r="M9" i="4" s="1"/>
  <c r="H30" i="3"/>
  <c r="E29" i="3"/>
  <c r="B29" i="3"/>
  <c r="O62" i="2"/>
  <c r="O63" i="2"/>
  <c r="O64" i="2"/>
  <c r="O65" i="2"/>
  <c r="O66" i="2"/>
  <c r="O67" i="2"/>
  <c r="O50" i="2"/>
  <c r="O51" i="2"/>
  <c r="O52" i="2"/>
  <c r="O53" i="2"/>
  <c r="O54" i="2"/>
  <c r="O49" i="2"/>
  <c r="N35" i="2"/>
  <c r="N36" i="2"/>
  <c r="N37" i="2"/>
  <c r="N38" i="2"/>
  <c r="N39" i="2"/>
  <c r="N34" i="2"/>
  <c r="P24" i="2"/>
  <c r="P26" i="2"/>
  <c r="P22" i="2"/>
  <c r="O23" i="2"/>
  <c r="P23" i="2" s="1"/>
  <c r="O24" i="2"/>
  <c r="O25" i="2"/>
  <c r="P25" i="2" s="1"/>
  <c r="O26" i="2"/>
  <c r="O27" i="2"/>
  <c r="P27" i="2" s="1"/>
  <c r="O22" i="2"/>
  <c r="G5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0" i="1" s="1"/>
  <c r="G8" i="1"/>
  <c r="G7" i="1"/>
  <c r="G6" i="1"/>
  <c r="G4" i="1"/>
</calcChain>
</file>

<file path=xl/sharedStrings.xml><?xml version="1.0" encoding="utf-8"?>
<sst xmlns="http://schemas.openxmlformats.org/spreadsheetml/2006/main" count="487" uniqueCount="98">
  <si>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</si>
  <si>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</si>
  <si>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</si>
  <si>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</si>
  <si>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</si>
  <si>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</si>
  <si>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</si>
  <si>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</si>
  <si>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</si>
  <si>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</si>
  <si>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</si>
  <si>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</si>
  <si>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</si>
  <si>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</si>
  <si>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</si>
  <si>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</si>
  <si>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</si>
  <si>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</si>
  <si>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</si>
  <si>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</si>
  <si>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</si>
  <si>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</si>
  <si>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</si>
  <si>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</si>
  <si>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Grand Total</t>
  </si>
  <si>
    <t>Sum of Total Sales (BDT)</t>
  </si>
  <si>
    <t>Sum of Quantity</t>
  </si>
  <si>
    <t/>
  </si>
  <si>
    <t>1.c)</t>
  </si>
  <si>
    <t>1.d)</t>
  </si>
  <si>
    <t>1.e)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</si>
  <si>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</si>
  <si>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</si>
  <si>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</si>
  <si>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</si>
  <si>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</si>
  <si>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</si>
  <si>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</si>
  <si>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</si>
  <si>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Given Table</t>
  </si>
  <si>
    <t>2(a)</t>
  </si>
  <si>
    <t>Total Salary</t>
  </si>
  <si>
    <t>2(b)</t>
  </si>
  <si>
    <t>Monthly Salary</t>
  </si>
  <si>
    <t>February</t>
  </si>
  <si>
    <t>March</t>
  </si>
  <si>
    <t>2(c)</t>
  </si>
  <si>
    <t>Total Salary Order(Highest to Lowest)</t>
  </si>
  <si>
    <t>Average</t>
  </si>
  <si>
    <t>The Average salary of every sales representative</t>
  </si>
  <si>
    <t>2(d)</t>
  </si>
  <si>
    <t>Total Sales Of Each Month</t>
  </si>
  <si>
    <t>Row Labels</t>
  </si>
  <si>
    <t>JANUARY</t>
  </si>
  <si>
    <r>
      <rPr>
        <b/>
        <sz val="11"/>
        <color theme="1"/>
        <rFont val="Calibri"/>
        <family val="2"/>
        <scheme val="minor"/>
      </rPr>
      <t>Grand tota</t>
    </r>
    <r>
      <rPr>
        <sz val="11"/>
        <color theme="1"/>
        <rFont val="Calibri"/>
        <family val="2"/>
        <scheme val="minor"/>
      </rPr>
      <t>l</t>
    </r>
  </si>
  <si>
    <t>FEBUARY</t>
  </si>
  <si>
    <t>MARCH</t>
  </si>
  <si>
    <t xml:space="preserve">                                Expenses Report for XYZ Company</t>
  </si>
  <si>
    <t>Items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</si>
  <si>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</si>
  <si>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</si>
  <si>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</si>
  <si>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</si>
  <si>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</si>
  <si>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</si>
  <si>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</si>
  <si>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</si>
  <si>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</si>
  <si>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</si>
  <si>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</si>
  <si>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</si>
  <si>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</si>
  <si>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</si>
  <si>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 xml:space="preserve">Marketing expenses </t>
  </si>
  <si>
    <t>Printing materials</t>
  </si>
  <si>
    <t>Additional cost</t>
  </si>
  <si>
    <t>Month</t>
  </si>
  <si>
    <t>Total Sales</t>
  </si>
  <si>
    <t>Total Expenses</t>
  </si>
  <si>
    <t>Retail Profit</t>
  </si>
  <si>
    <t>Profit/Loss</t>
  </si>
  <si>
    <t>Profit</t>
  </si>
  <si>
    <t>3(a)</t>
  </si>
  <si>
    <t>Total Product Quantity</t>
  </si>
  <si>
    <t>lowest Product</t>
  </si>
  <si>
    <t>3(b)</t>
  </si>
  <si>
    <t xml:space="preserve">     Yearly Report</t>
  </si>
  <si>
    <t>Expenses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</si>
  <si>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</si>
  <si>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</si>
  <si>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</si>
  <si>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</si>
  <si>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</si>
  <si>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</si>
  <si>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</si>
  <si>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</si>
  <si>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</si>
  <si>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b)Total sales of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</si>
</sst>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5" xfId="0" applyBorder="1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8" xfId="0" applyBorder="1"/>
    <xf numFmtId="0" fontId="3" fillId="0" borderId="8" xfId="0" applyFont="1" applyBorder="1"/>
    <xf numFmtId="0" fontId="7" fillId="0" borderId="0" xfId="0" applyFont="1"/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pivotButton="1" applyFont="1"/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8" fillId="0" borderId="0" xfId="0" applyFont="1"/>
    <xf numFmtId="0" fontId="0" fillId="10" borderId="0" xfId="0" applyFill="1"/>
    <xf numFmtId="0" fontId="0" fillId="0" borderId="0" xfId="0"/>
    <xf numFmtId="14" fontId="0" fillId="0" borderId="0" xfId="0" applyNumberFormat="1" applyAlignment="1">
      <alignment horizontal="left"/>
    </xf>
    <xf numFmtId="0" fontId="5" fillId="6" borderId="0" xfId="0" applyFont="1" applyFill="1"/>
    <xf numFmtId="0" fontId="5" fillId="0" borderId="0" xfId="0" applyFont="1"/>
    <xf numFmtId="0" fontId="5" fillId="9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0" borderId="0" xfId="0" applyFont="1"/>
    <xf numFmtId="0" fontId="5" fillId="6" borderId="0" xfId="0" applyFont="1" applyFill="1"/>
    <xf numFmtId="0" fontId="5" fillId="0" borderId="0" xfId="0" applyFont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1" xfId="0" applyFont="1" applyBorder="1"/>
    <xf numFmtId="0" fontId="6" fillId="8" borderId="0" xfId="0" applyFont="1" applyFill="1"/>
    <xf numFmtId="0" fontId="4" fillId="8" borderId="0" xfId="0" applyFont="1" applyFill="1"/>
    <xf numFmtId="0" fontId="6" fillId="0" borderId="1" xfId="0" applyFont="1" applyBorder="1"/>
    <xf numFmtId="0" fontId="6" fillId="7" borderId="1" xfId="0" applyFont="1" applyFill="1" applyBorder="1"/>
    <xf numFmtId="0" fontId="2" fillId="10" borderId="0" xfId="0" applyFont="1" applyFill="1"/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-2 excle.xlsx]Question-1!PivotTable11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'Question-1'!$L$5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59-4966-9804-D94549840C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59-4966-9804-D94549840C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E59-4966-9804-D94549840C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E59-4966-9804-D94549840C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E59-4966-9804-D94549840C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E59-4966-9804-D94549840C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'Question-1'!$K$6:$K$12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'Question-1'!$L$6:$L$12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B-43AB-8F55-39A64BD6FA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-2 excle.xlsx]Question-1!PivotTable14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'Question-1'!$L$23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'Question-1'!$K$24:$K$28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'Question-1'!$L$24:$L$28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0-430D-9122-C229B08C5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3419344"/>
        <c:axId val="363416944"/>
      </c:barChart>
      <c:catAx>
        <c:axId val="3634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6944"/>
        <c:crosses val="autoZero"/>
        <c:auto val="1"/>
        <c:lblAlgn val="ctr"/>
        <c:lblOffset val="100"/>
        <c:noMultiLvlLbl val="0"/>
      </c:catAx>
      <c:valAx>
        <c:axId val="3634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08515441094725"/>
          <c:y val="0.20435261707988983"/>
          <c:w val="0.6885096890512995"/>
          <c:h val="0.541799527125225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'Question-2'!$K$33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'Question-2'!$I$34:$J$39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'Question-2'!$K$34:$K$39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2-4B4D-8B68-72119E650F4F}"/>
            </c:ext>
          </c:extLst>
        </c:ser>
        <c:ser>
          <c:idx val="1"/>
          <c:order val="1"/>
          <c:tx>
            <c:strRef>
              <c:f>'Question-2'!$L$33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'Question-2'!$I$34:$J$39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'Question-2'!$L$34:$L$39</c:f>
              <c:numCache>
                <c:formatCode>General</c:formatCode>
                <c:ptCount val="6"/>
                <c:pt idx="0">
                  <c:v>181200</c:v>
                </c:pt>
                <c:pt idx="1">
                  <c:v>150000</c:v>
                </c:pt>
                <c:pt idx="2">
                  <c:v>126800</c:v>
                </c:pt>
                <c:pt idx="3">
                  <c:v>158000</c:v>
                </c:pt>
                <c:pt idx="4">
                  <c:v>88800</c:v>
                </c:pt>
                <c:pt idx="5">
                  <c:v>304000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2-4B4D-8B68-72119E650F4F}"/>
            </c:ext>
          </c:extLst>
        </c:ser>
        <c:ser>
          <c:idx val="2"/>
          <c:order val="2"/>
          <c:tx>
            <c:strRef>
              <c:f>'Question-2'!$M$33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'Question-2'!$I$34:$J$39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'Question-2'!$M$34:$M$39</c:f>
              <c:numCache>
                <c:formatCode>General</c:formatCode>
                <c:ptCount val="6"/>
                <c:pt idx="0">
                  <c:v>163600</c:v>
                </c:pt>
                <c:pt idx="1">
                  <c:v>179600</c:v>
                </c:pt>
                <c:pt idx="2">
                  <c:v>268000</c:v>
                </c:pt>
                <c:pt idx="3">
                  <c:v>160400</c:v>
                </c:pt>
                <c:pt idx="4">
                  <c:v>64200</c:v>
                </c:pt>
                <c:pt idx="5">
                  <c:v>180400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2-4B4D-8B68-72119E650F4F}"/>
            </c:ext>
          </c:extLst>
        </c:ser>
        <c:ser>
          <c:idx val="3"/>
          <c:order val="3"/>
          <c:tx>
            <c:strRef>
              <c:f>'Question-2'!$N$33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'Question-2'!$I$34:$J$39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'Question-2'!$N$34:$N$39</c:f>
              <c:numCache>
                <c:formatCode>General</c:formatCode>
                <c:ptCount val="6"/>
                <c:pt idx="0">
                  <c:v>466800</c:v>
                </c:pt>
                <c:pt idx="1">
                  <c:v>500400</c:v>
                </c:pt>
                <c:pt idx="2">
                  <c:v>758800</c:v>
                </c:pt>
                <c:pt idx="3">
                  <c:v>406000</c:v>
                </c:pt>
                <c:pt idx="4">
                  <c:v>233400</c:v>
                </c:pt>
                <c:pt idx="5">
                  <c:v>556400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2-4B4D-8B68-72119E65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4277999"/>
        <c:axId val="1624280399"/>
      </c:barChart>
      <c:catAx>
        <c:axId val="162427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80399"/>
        <c:crosses val="autoZero"/>
        <c:auto val="1"/>
        <c:lblAlgn val="ctr"/>
        <c:lblOffset val="100"/>
        <c:noMultiLvlLbl val="0"/>
      </c:catAx>
      <c:valAx>
        <c:axId val="162428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7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58178345986322"/>
          <c:y val="0.83827946164263711"/>
          <c:w val="0.44491505094121298"/>
          <c:h val="0.13127913805294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381889763779529E-2"/>
          <c:y val="0.17171296296296298"/>
          <c:w val="0.84006255468066493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'Question-4'!$E$7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'Question-4'!$D$8:$D$19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'Question-4'!$E$8:$E$19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8-4CD4-9AD9-FC7D3B94D0C7}"/>
            </c:ext>
          </c:extLst>
        </c:ser>
        <c:ser>
          <c:idx val="1"/>
          <c:order val="1"/>
          <c:tx>
            <c:strRef>
              <c:f>'Question-4'!$F$7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'Question-4'!$D$8:$D$19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'Question-4'!$F$8:$F$19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8-4CD4-9AD9-FC7D3B94D0C7}"/>
            </c:ext>
          </c:extLst>
        </c:ser>
        <c:ser>
          <c:idx val="2"/>
          <c:order val="2"/>
          <c:tx>
            <c:strRef>
              <c:f>'Question-4'!$G$7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'Question-4'!$D$8:$D$19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'Question-4'!$G$8:$G$19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28-4CD4-9AD9-FC7D3B94D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34990383"/>
        <c:axId val="1434983183"/>
      </c:barChart>
      <c:catAx>
        <c:axId val="1434990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83183"/>
        <c:crosses val="autoZero"/>
        <c:auto val="1"/>
        <c:lblAlgn val="ctr"/>
        <c:lblOffset val="100"/>
        <c:noMultiLvlLbl val="0"/>
      </c:catAx>
      <c:valAx>
        <c:axId val="14349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9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748730457605832"/>
          <c:y val="0.25498431681735489"/>
          <c:w val="8.2512657229321745E-2"/>
          <c:h val="0.37223718296591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margin</a:t>
            </a:r>
          </a:p>
        </c:rich>
      </c:tx>
      <c:layout>
        <c:manualLayout>
          <c:xMode val="edge"/>
          <c:yMode val="edge"/>
          <c:x val="0.42467136402902317"/>
          <c:y val="5.3211706575446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38270255650217E-2"/>
          <c:y val="0.16545039908779932"/>
          <c:w val="0.8300087971363006"/>
          <c:h val="0.66784432732681509"/>
        </c:manualLayout>
      </c:layout>
      <c:lineChart>
        <c:grouping val="stacked"/>
        <c:varyColors val="0"/>
        <c:ser>
          <c:idx val="2"/>
          <c:order val="2"/>
          <c:tx>
            <c:strRef>
              <c:f>'Question-4'!$G$7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'Question-4'!$D$8:$D$19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'Question-4'!$G$8:$G$19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B-4E2E-8E1B-FCEF776C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842815"/>
        <c:axId val="1655951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'Question-4'!$E$7</c15:sqref>
                        </c15:formulaRef>
                      </c:ext>
                    </c:extLst>
                    <c:strCache>
                      <c:ptCount val="1"/>
                      <c:pt idx="0">
                        <c:v>Expenses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'Question-4'!$D$8:$D$19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'Question-4'!$E$8:$E$19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9288500</c:v>
                      </c:pt>
                      <c:pt idx="1">
                        <c:v>9744300</c:v>
                      </c:pt>
                      <c:pt idx="2">
                        <c:v>8904700</c:v>
                      </c:pt>
                      <c:pt idx="3">
                        <c:v>7345200</c:v>
                      </c:pt>
                      <c:pt idx="4">
                        <c:v>8987000</c:v>
                      </c:pt>
                      <c:pt idx="5">
                        <c:v>5215400</c:v>
                      </c:pt>
                      <c:pt idx="6">
                        <c:v>9976500</c:v>
                      </c:pt>
                      <c:pt idx="7">
                        <c:v>7976700</c:v>
                      </c:pt>
                      <c:pt idx="8">
                        <c:v>9879000</c:v>
                      </c:pt>
                      <c:pt idx="9">
                        <c:v>6234800</c:v>
                      </c:pt>
                      <c:pt idx="10">
                        <c:v>4534800</c:v>
                      </c:pt>
                      <c:pt idx="11">
                        <c:v>8348700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9B-4E2E-8E1B-FCEF776C45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'Question-4'!$F$7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'Question-4'!$D$8:$D$19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'Question-4'!$F$8:$F$19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8750000</c:v>
                      </c:pt>
                      <c:pt idx="1">
                        <c:v>9920000</c:v>
                      </c:pt>
                      <c:pt idx="2">
                        <c:v>10000000</c:v>
                      </c:pt>
                      <c:pt idx="3">
                        <c:v>7957400</c:v>
                      </c:pt>
                      <c:pt idx="4">
                        <c:v>9876500</c:v>
                      </c:pt>
                      <c:pt idx="5">
                        <c:v>5164500</c:v>
                      </c:pt>
                      <c:pt idx="6">
                        <c:v>11543600</c:v>
                      </c:pt>
                      <c:pt idx="7">
                        <c:v>8087900</c:v>
                      </c:pt>
                      <c:pt idx="8">
                        <c:v>9969800</c:v>
                      </c:pt>
                      <c:pt idx="9">
                        <c:v>7024000</c:v>
                      </c:pt>
                      <c:pt idx="10">
                        <c:v>4809300</c:v>
                      </c:pt>
                      <c:pt idx="11">
                        <c:v>8834800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D9B-4E2E-8E1B-FCEF776C45DE}"/>
                  </c:ext>
                </c:extLst>
              </c15:ser>
            </c15:filteredLineSeries>
          </c:ext>
        </c:extLst>
      </c:lineChart>
      <c:catAx>
        <c:axId val="16238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M0nth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51327"/>
        <c:crosses val="autoZero"/>
        <c:auto val="1"/>
        <c:lblAlgn val="ctr"/>
        <c:lblOffset val="100"/>
        <c:noMultiLvlLbl val="0"/>
      </c:catAx>
      <c:valAx>
        <c:axId val="16559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42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099146912629614"/>
          <c:y val="0.40374337472354155"/>
          <c:w val="8.9008530873703876E-2"/>
          <c:h val="0.27318554963981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2</xdr:row>
      <xdr:rowOff>247650</xdr:rowOff>
    </xdr:from>
    <xdr:to>
      <xdr:col>21</xdr:col>
      <xdr:colOff>200025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7A2D4-0604-BC4A-506B-046D0FEDF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18</xdr:row>
      <xdr:rowOff>0</xdr:rowOff>
    </xdr:from>
    <xdr:to>
      <xdr:col>21</xdr:col>
      <xdr:colOff>314325</xdr:colOff>
      <xdr:row>32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770E4-FB86-6E01-D452-AC1531030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121920</xdr:colOff>
      <xdr:row>29</xdr:row>
      <xdr:rowOff>83820</xdr:rowOff>
    </xdr:from>
    <xdr:to>
      <xdr:col>20</xdr:col>
      <xdr:colOff>472440</xdr:colOff>
      <xdr:row>42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A827C-FCEA-0CE6-442A-6D91ED6D3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5</xdr:row>
      <xdr:rowOff>140970</xdr:rowOff>
    </xdr:from>
    <xdr:to>
      <xdr:col>19</xdr:col>
      <xdr:colOff>426720</xdr:colOff>
      <xdr:row>18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BB76E-D3CC-F64D-082C-68220F294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548640</xdr:colOff>
      <xdr:row>23</xdr:row>
      <xdr:rowOff>80010</xdr:rowOff>
    </xdr:from>
    <xdr:to>
      <xdr:col>18</xdr:col>
      <xdr:colOff>381000</xdr:colOff>
      <xdr:row>41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0BF824-E1AE-E3BF-43F2-6DA53FE3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bbi\AppData\Local\Microsoft\Windows\INetCache\IE\V5QO2CZJ\sabbir.project_2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bbi\AppData\Local\Microsoft\Windows\INetCache\IE\V5QO2CZJ\sabbir.project_2%5b1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20.706922337966" createdVersion="8" refreshedVersion="8" minRefreshableVersion="3" recordCount="76" xr:uid="{C27B409A-3FE9-4EE9-8BCA-1E8D06E2A24D}">
  <cacheSource type="worksheet">
    <worksheetSource ref="A3:G79" sheet=".xlsx]Sheet1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20.732017939816" createdVersion="8" refreshedVersion="8" minRefreshableVersion="3" recordCount="76" xr:uid="{AEAE17E5-B9E5-46AA-A8A7-BA27434CAD39}">
  <cacheSource type="worksheet">
    <worksheetSource ref="C3:E79" sheet=".xlsx]Sheet1" r:id="rId2"/>
  </cacheSource>
  <cacheFields count="3"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s v="Arif Hossain"/>
    <x v="0"/>
    <n v="5"/>
    <n v="70000"/>
    <n v="350000"/>
  </r>
  <r>
    <d v="2024-01-06T00:00:00"/>
    <x v="1"/>
    <s v="Oishi Das"/>
    <x v="1"/>
    <n v="10"/>
    <n v="50000"/>
    <n v="500000"/>
  </r>
  <r>
    <d v="2024-01-07T00:00:00"/>
    <x v="2"/>
    <s v="Parvez Hasan"/>
    <x v="2"/>
    <n v="7"/>
    <n v="20000"/>
    <n v="140000"/>
  </r>
  <r>
    <d v="2024-01-08T00:00:00"/>
    <x v="3"/>
    <s v="Nabila Sultana"/>
    <x v="3"/>
    <n v="15"/>
    <n v="30000"/>
    <n v="450000"/>
  </r>
  <r>
    <d v="2024-01-09T00:00:00"/>
    <x v="4"/>
    <s v="Eva Karim"/>
    <x v="0"/>
    <n v="3"/>
    <n v="70000"/>
    <n v="210000"/>
  </r>
  <r>
    <d v="2024-01-10T00:00:00"/>
    <x v="5"/>
    <s v="Farhan Islam"/>
    <x v="1"/>
    <n v="6"/>
    <n v="50000"/>
    <n v="300000"/>
  </r>
  <r>
    <d v="2024-01-11T00:00:00"/>
    <x v="1"/>
    <s v="Parvez Hasan"/>
    <x v="2"/>
    <n v="4"/>
    <n v="20000"/>
    <n v="80000"/>
  </r>
  <r>
    <d v="2024-01-12T00:00:00"/>
    <x v="2"/>
    <s v="Nabila Sultana"/>
    <x v="3"/>
    <n v="10"/>
    <n v="30000"/>
    <n v="300000"/>
  </r>
  <r>
    <d v="2024-01-13T00:00:00"/>
    <x v="0"/>
    <s v="Arif Hossain"/>
    <x v="0"/>
    <n v="8"/>
    <n v="70000"/>
    <n v="560000"/>
  </r>
  <r>
    <d v="2024-01-14T00:00:00"/>
    <x v="4"/>
    <s v="Arif Hossain"/>
    <x v="1"/>
    <n v="12"/>
    <n v="50000"/>
    <n v="600000"/>
  </r>
  <r>
    <d v="2024-01-15T00:00:00"/>
    <x v="5"/>
    <s v="Oishi Das"/>
    <x v="2"/>
    <n v="9"/>
    <n v="20000"/>
    <n v="180000"/>
  </r>
  <r>
    <d v="2024-01-16T00:00:00"/>
    <x v="1"/>
    <s v="Parvez Hasan"/>
    <x v="3"/>
    <n v="5"/>
    <n v="30000"/>
    <n v="150000"/>
  </r>
  <r>
    <d v="2024-01-17T00:00:00"/>
    <x v="2"/>
    <s v="Nabila Sultana"/>
    <x v="0"/>
    <n v="11"/>
    <n v="70000"/>
    <n v="770000"/>
  </r>
  <r>
    <d v="2024-01-18T00:00:00"/>
    <x v="3"/>
    <s v="Eva Karim"/>
    <x v="1"/>
    <n v="7"/>
    <n v="50000"/>
    <n v="350000"/>
  </r>
  <r>
    <d v="2024-01-19T00:00:00"/>
    <x v="4"/>
    <s v="Farhan Islam"/>
    <x v="2"/>
    <n v="6"/>
    <n v="20000"/>
    <n v="120000"/>
  </r>
  <r>
    <d v="2024-01-20T00:00:00"/>
    <x v="5"/>
    <s v="Parvez Hasan"/>
    <x v="3"/>
    <n v="13"/>
    <n v="30000"/>
    <n v="390000"/>
  </r>
  <r>
    <d v="2024-01-21T00:00:00"/>
    <x v="0"/>
    <s v="Nabila Sultana"/>
    <x v="0"/>
    <n v="9"/>
    <n v="70000"/>
    <n v="630000"/>
  </r>
  <r>
    <d v="2024-01-22T00:00:00"/>
    <x v="2"/>
    <s v="Eva Karim"/>
    <x v="1"/>
    <n v="8"/>
    <n v="50000"/>
    <n v="400000"/>
  </r>
  <r>
    <d v="2024-01-23T00:00:00"/>
    <x v="3"/>
    <s v="Farhan Islam"/>
    <x v="2"/>
    <n v="14"/>
    <n v="20000"/>
    <n v="280000"/>
  </r>
  <r>
    <d v="2024-01-24T00:00:00"/>
    <x v="4"/>
    <s v="Parvez Hasan"/>
    <x v="3"/>
    <n v="7"/>
    <n v="30000"/>
    <n v="210000"/>
  </r>
  <r>
    <d v="2024-01-25T00:00:00"/>
    <x v="5"/>
    <s v="Nabila Sultana"/>
    <x v="0"/>
    <n v="10"/>
    <n v="70000"/>
    <n v="700000"/>
  </r>
  <r>
    <d v="2024-01-26T00:00:00"/>
    <x v="1"/>
    <s v="Arif Hossain"/>
    <x v="1"/>
    <n v="5"/>
    <n v="50000"/>
    <n v="250000"/>
  </r>
  <r>
    <d v="2024-01-27T00:00:00"/>
    <x v="0"/>
    <s v="Oishi Das"/>
    <x v="2"/>
    <n v="8"/>
    <n v="20000"/>
    <n v="160000"/>
  </r>
  <r>
    <d v="2024-01-28T00:00:00"/>
    <x v="3"/>
    <s v="Parvez Hasan"/>
    <x v="3"/>
    <n v="6"/>
    <n v="30000"/>
    <n v="180000"/>
  </r>
  <r>
    <d v="2024-01-29T00:00:00"/>
    <x v="4"/>
    <s v="Nabila Sultana"/>
    <x v="0"/>
    <n v="7"/>
    <n v="70000"/>
    <n v="490000"/>
  </r>
  <r>
    <d v="2024-02-01T00:00:00"/>
    <x v="5"/>
    <s v="Eva Karim"/>
    <x v="0"/>
    <n v="8"/>
    <n v="70000"/>
    <n v="560000"/>
  </r>
  <r>
    <d v="2024-02-02T00:00:00"/>
    <x v="1"/>
    <s v="Farhan Islam"/>
    <x v="1"/>
    <n v="6"/>
    <n v="50000"/>
    <n v="300000"/>
  </r>
  <r>
    <d v="2024-02-03T00:00:00"/>
    <x v="2"/>
    <s v="Parvez Hasan"/>
    <x v="2"/>
    <n v="10"/>
    <n v="20000"/>
    <n v="200000"/>
  </r>
  <r>
    <d v="2024-02-04T00:00:00"/>
    <x v="3"/>
    <s v="Arif Hossain"/>
    <x v="3"/>
    <n v="20"/>
    <n v="30000"/>
    <n v="600000"/>
  </r>
  <r>
    <d v="2024-02-05T00:00:00"/>
    <x v="0"/>
    <s v="Eva Karim"/>
    <x v="0"/>
    <n v="4"/>
    <n v="70000"/>
    <n v="280000"/>
  </r>
  <r>
    <d v="2024-02-06T00:00:00"/>
    <x v="5"/>
    <s v="Farhan Islam"/>
    <x v="1"/>
    <n v="9"/>
    <n v="50000"/>
    <n v="450000"/>
  </r>
  <r>
    <d v="2024-02-07T00:00:00"/>
    <x v="1"/>
    <s v="Eva Karim"/>
    <x v="2"/>
    <n v="5"/>
    <n v="20000"/>
    <n v="100000"/>
  </r>
  <r>
    <d v="2024-02-08T00:00:00"/>
    <x v="0"/>
    <s v="Farhan Islam"/>
    <x v="3"/>
    <n v="15"/>
    <n v="30000"/>
    <n v="450000"/>
  </r>
  <r>
    <d v="2024-02-09T00:00:00"/>
    <x v="3"/>
    <s v="Parvez Hasan"/>
    <x v="0"/>
    <n v="7"/>
    <n v="70000"/>
    <n v="490000"/>
  </r>
  <r>
    <d v="2024-02-10T00:00:00"/>
    <x v="4"/>
    <s v="Nabila Sultana"/>
    <x v="1"/>
    <n v="11"/>
    <n v="50000"/>
    <n v="550000"/>
  </r>
  <r>
    <d v="2024-02-11T00:00:00"/>
    <x v="5"/>
    <s v="Arif Hossain"/>
    <x v="2"/>
    <n v="12"/>
    <n v="20000"/>
    <n v="240000"/>
  </r>
  <r>
    <d v="2024-02-12T00:00:00"/>
    <x v="1"/>
    <s v="Arif Hossain"/>
    <x v="3"/>
    <n v="10"/>
    <n v="30000"/>
    <n v="300000"/>
  </r>
  <r>
    <d v="2024-02-13T00:00:00"/>
    <x v="2"/>
    <s v="Oishi Das"/>
    <x v="0"/>
    <n v="9"/>
    <n v="70000"/>
    <n v="630000"/>
  </r>
  <r>
    <d v="2024-02-14T00:00:00"/>
    <x v="3"/>
    <s v="Parvez Hasan"/>
    <x v="1"/>
    <n v="8"/>
    <n v="50000"/>
    <n v="400000"/>
  </r>
  <r>
    <d v="2024-02-15T00:00:00"/>
    <x v="4"/>
    <s v="Nabila Sultana"/>
    <x v="2"/>
    <n v="11"/>
    <n v="20000"/>
    <n v="220000"/>
  </r>
  <r>
    <d v="2024-02-16T00:00:00"/>
    <x v="0"/>
    <s v="Eva Karim"/>
    <x v="3"/>
    <n v="14"/>
    <n v="30000"/>
    <n v="420000"/>
  </r>
  <r>
    <d v="2024-02-17T00:00:00"/>
    <x v="1"/>
    <s v="Farhan Islam"/>
    <x v="0"/>
    <n v="10"/>
    <n v="70000"/>
    <n v="700000"/>
  </r>
  <r>
    <d v="2024-02-18T00:00:00"/>
    <x v="2"/>
    <s v="Parvez Hasan"/>
    <x v="1"/>
    <n v="9"/>
    <n v="50000"/>
    <n v="450000"/>
  </r>
  <r>
    <d v="2024-02-19T00:00:00"/>
    <x v="3"/>
    <s v="Nabila Sultana"/>
    <x v="2"/>
    <n v="13"/>
    <n v="20000"/>
    <n v="260000"/>
  </r>
  <r>
    <d v="2024-02-20T00:00:00"/>
    <x v="4"/>
    <s v="Eva Karim"/>
    <x v="3"/>
    <n v="8"/>
    <n v="30000"/>
    <n v="240000"/>
  </r>
  <r>
    <d v="2024-02-21T00:00:00"/>
    <x v="5"/>
    <s v="Farhan Islam"/>
    <x v="0"/>
    <n v="12"/>
    <n v="70000"/>
    <n v="840000"/>
  </r>
  <r>
    <d v="2024-02-22T00:00:00"/>
    <x v="1"/>
    <s v="Parvez Hasan"/>
    <x v="1"/>
    <n v="7"/>
    <n v="50000"/>
    <n v="350000"/>
  </r>
  <r>
    <d v="2024-02-23T00:00:00"/>
    <x v="2"/>
    <s v="Nabila Sultana"/>
    <x v="2"/>
    <n v="9"/>
    <n v="20000"/>
    <n v="180000"/>
  </r>
  <r>
    <d v="2024-02-24T00:00:00"/>
    <x v="0"/>
    <s v="Arif Hossain"/>
    <x v="3"/>
    <n v="12"/>
    <n v="30000"/>
    <n v="360000"/>
  </r>
  <r>
    <d v="2024-02-25T00:00:00"/>
    <x v="4"/>
    <s v="Oishi Das"/>
    <x v="0"/>
    <n v="5"/>
    <n v="70000"/>
    <n v="350000"/>
  </r>
  <r>
    <d v="2024-03-01T00:00:00"/>
    <x v="5"/>
    <s v="Arif Hossain"/>
    <x v="0"/>
    <n v="12"/>
    <n v="70000"/>
    <n v="840000"/>
  </r>
  <r>
    <d v="2024-03-02T00:00:00"/>
    <x v="1"/>
    <s v="Arif Hossain"/>
    <x v="1"/>
    <n v="8"/>
    <n v="50000"/>
    <n v="400000"/>
  </r>
  <r>
    <d v="2024-03-03T00:00:00"/>
    <x v="2"/>
    <s v="Eva Karim"/>
    <x v="2"/>
    <n v="7"/>
    <n v="20000"/>
    <n v="140000"/>
  </r>
  <r>
    <d v="2024-03-04T00:00:00"/>
    <x v="3"/>
    <s v="Farhan Islam"/>
    <x v="3"/>
    <n v="9"/>
    <n v="30000"/>
    <n v="270000"/>
  </r>
  <r>
    <d v="2024-03-05T00:00:00"/>
    <x v="4"/>
    <s v="Eva Karim"/>
    <x v="0"/>
    <n v="6"/>
    <n v="70000"/>
    <n v="420000"/>
  </r>
  <r>
    <d v="2024-03-06T00:00:00"/>
    <x v="0"/>
    <s v="Farhan Islam"/>
    <x v="1"/>
    <n v="10"/>
    <n v="50000"/>
    <n v="500000"/>
  </r>
  <r>
    <d v="2024-03-07T00:00:00"/>
    <x v="1"/>
    <s v="Parvez Hasan"/>
    <x v="2"/>
    <n v="8"/>
    <n v="20000"/>
    <n v="160000"/>
  </r>
  <r>
    <d v="2024-03-08T00:00:00"/>
    <x v="0"/>
    <s v="Nabila Sultana"/>
    <x v="3"/>
    <n v="13"/>
    <n v="30000"/>
    <n v="390000"/>
  </r>
  <r>
    <d v="2024-03-09T00:00:00"/>
    <x v="3"/>
    <s v="Arif Hossain"/>
    <x v="0"/>
    <n v="9"/>
    <n v="70000"/>
    <n v="630000"/>
  </r>
  <r>
    <d v="2024-03-10T00:00:00"/>
    <x v="4"/>
    <s v="Parvez Hasan"/>
    <x v="1"/>
    <n v="5"/>
    <n v="50000"/>
    <n v="250000"/>
  </r>
  <r>
    <d v="2024-03-11T00:00:00"/>
    <x v="5"/>
    <s v="Oishi Das"/>
    <x v="2"/>
    <n v="11"/>
    <n v="20000"/>
    <n v="220000"/>
  </r>
  <r>
    <d v="2024-03-12T00:00:00"/>
    <x v="1"/>
    <s v="Parvez Hasan"/>
    <x v="3"/>
    <n v="14"/>
    <n v="30000"/>
    <n v="420000"/>
  </r>
  <r>
    <d v="2024-03-13T00:00:00"/>
    <x v="2"/>
    <s v="Nabila Sultana"/>
    <x v="0"/>
    <n v="10"/>
    <n v="70000"/>
    <n v="700000"/>
  </r>
  <r>
    <d v="2024-03-14T00:00:00"/>
    <x v="3"/>
    <s v="Eva Karim"/>
    <x v="1"/>
    <n v="6"/>
    <n v="50000"/>
    <n v="300000"/>
  </r>
  <r>
    <d v="2024-03-15T00:00:00"/>
    <x v="0"/>
    <s v="Farhan Islam"/>
    <x v="2"/>
    <n v="8"/>
    <n v="20000"/>
    <n v="160000"/>
  </r>
  <r>
    <d v="2024-03-16T00:00:00"/>
    <x v="5"/>
    <s v="Parvez Hasan"/>
    <x v="3"/>
    <n v="12"/>
    <n v="30000"/>
    <n v="360000"/>
  </r>
  <r>
    <d v="2024-03-17T00:00:00"/>
    <x v="1"/>
    <s v="Nabila Sultana"/>
    <x v="0"/>
    <n v="9"/>
    <n v="70000"/>
    <n v="630000"/>
  </r>
  <r>
    <d v="2024-03-18T00:00:00"/>
    <x v="0"/>
    <s v="Oishi Das"/>
    <x v="1"/>
    <n v="7"/>
    <n v="50000"/>
    <n v="350000"/>
  </r>
  <r>
    <d v="2024-03-19T00:00:00"/>
    <x v="3"/>
    <s v="Parvez Hasan"/>
    <x v="2"/>
    <n v="14"/>
    <n v="20000"/>
    <n v="280000"/>
  </r>
  <r>
    <d v="2024-03-20T00:00:00"/>
    <x v="4"/>
    <s v="Nabila Sultana"/>
    <x v="3"/>
    <n v="8"/>
    <n v="30000"/>
    <n v="240000"/>
  </r>
  <r>
    <d v="2024-03-21T00:00:00"/>
    <x v="5"/>
    <s v="Eva Karim"/>
    <x v="0"/>
    <n v="11"/>
    <n v="70000"/>
    <n v="770000"/>
  </r>
  <r>
    <d v="2024-03-22T00:00:00"/>
    <x v="0"/>
    <s v="Farhan Islam"/>
    <x v="1"/>
    <n v="5"/>
    <n v="50000"/>
    <n v="250000"/>
  </r>
  <r>
    <d v="2024-03-23T00:00:00"/>
    <x v="2"/>
    <s v="Parvez Hasan"/>
    <x v="2"/>
    <n v="10"/>
    <n v="20000"/>
    <n v="200000"/>
  </r>
  <r>
    <d v="2024-03-24T00:00:00"/>
    <x v="3"/>
    <s v="Nabila Sultana"/>
    <x v="3"/>
    <n v="9"/>
    <n v="30000"/>
    <n v="270000"/>
  </r>
  <r>
    <d v="2024-03-25T00:00:00"/>
    <x v="4"/>
    <s v="Farhan Islam"/>
    <x v="0"/>
    <n v="10"/>
    <n v="70000"/>
    <n v="700000"/>
  </r>
  <r>
    <d v="2024-03-30T00:00:00"/>
    <x v="0"/>
    <s v="Nabila Sultana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n v="5"/>
  </r>
  <r>
    <x v="1"/>
    <x v="1"/>
    <n v="10"/>
  </r>
  <r>
    <x v="2"/>
    <x v="2"/>
    <n v="7"/>
  </r>
  <r>
    <x v="3"/>
    <x v="3"/>
    <n v="15"/>
  </r>
  <r>
    <x v="4"/>
    <x v="0"/>
    <n v="3"/>
  </r>
  <r>
    <x v="5"/>
    <x v="1"/>
    <n v="6"/>
  </r>
  <r>
    <x v="2"/>
    <x v="2"/>
    <n v="4"/>
  </r>
  <r>
    <x v="3"/>
    <x v="3"/>
    <n v="10"/>
  </r>
  <r>
    <x v="0"/>
    <x v="0"/>
    <n v="8"/>
  </r>
  <r>
    <x v="0"/>
    <x v="1"/>
    <n v="12"/>
  </r>
  <r>
    <x v="1"/>
    <x v="2"/>
    <n v="9"/>
  </r>
  <r>
    <x v="2"/>
    <x v="3"/>
    <n v="5"/>
  </r>
  <r>
    <x v="3"/>
    <x v="0"/>
    <n v="11"/>
  </r>
  <r>
    <x v="4"/>
    <x v="1"/>
    <n v="7"/>
  </r>
  <r>
    <x v="5"/>
    <x v="2"/>
    <n v="6"/>
  </r>
  <r>
    <x v="2"/>
    <x v="3"/>
    <n v="13"/>
  </r>
  <r>
    <x v="3"/>
    <x v="0"/>
    <n v="9"/>
  </r>
  <r>
    <x v="4"/>
    <x v="1"/>
    <n v="8"/>
  </r>
  <r>
    <x v="5"/>
    <x v="2"/>
    <n v="14"/>
  </r>
  <r>
    <x v="2"/>
    <x v="3"/>
    <n v="7"/>
  </r>
  <r>
    <x v="3"/>
    <x v="0"/>
    <n v="10"/>
  </r>
  <r>
    <x v="0"/>
    <x v="1"/>
    <n v="5"/>
  </r>
  <r>
    <x v="1"/>
    <x v="2"/>
    <n v="8"/>
  </r>
  <r>
    <x v="2"/>
    <x v="3"/>
    <n v="6"/>
  </r>
  <r>
    <x v="3"/>
    <x v="0"/>
    <n v="7"/>
  </r>
  <r>
    <x v="4"/>
    <x v="0"/>
    <n v="8"/>
  </r>
  <r>
    <x v="5"/>
    <x v="1"/>
    <n v="6"/>
  </r>
  <r>
    <x v="2"/>
    <x v="2"/>
    <n v="10"/>
  </r>
  <r>
    <x v="0"/>
    <x v="3"/>
    <n v="20"/>
  </r>
  <r>
    <x v="4"/>
    <x v="0"/>
    <n v="4"/>
  </r>
  <r>
    <x v="5"/>
    <x v="1"/>
    <n v="9"/>
  </r>
  <r>
    <x v="4"/>
    <x v="2"/>
    <n v="5"/>
  </r>
  <r>
    <x v="5"/>
    <x v="3"/>
    <n v="15"/>
  </r>
  <r>
    <x v="2"/>
    <x v="0"/>
    <n v="7"/>
  </r>
  <r>
    <x v="3"/>
    <x v="1"/>
    <n v="11"/>
  </r>
  <r>
    <x v="0"/>
    <x v="2"/>
    <n v="12"/>
  </r>
  <r>
    <x v="0"/>
    <x v="3"/>
    <n v="10"/>
  </r>
  <r>
    <x v="1"/>
    <x v="0"/>
    <n v="9"/>
  </r>
  <r>
    <x v="2"/>
    <x v="1"/>
    <n v="8"/>
  </r>
  <r>
    <x v="3"/>
    <x v="2"/>
    <n v="11"/>
  </r>
  <r>
    <x v="4"/>
    <x v="3"/>
    <n v="14"/>
  </r>
  <r>
    <x v="5"/>
    <x v="0"/>
    <n v="10"/>
  </r>
  <r>
    <x v="2"/>
    <x v="1"/>
    <n v="9"/>
  </r>
  <r>
    <x v="3"/>
    <x v="2"/>
    <n v="13"/>
  </r>
  <r>
    <x v="4"/>
    <x v="3"/>
    <n v="8"/>
  </r>
  <r>
    <x v="5"/>
    <x v="0"/>
    <n v="12"/>
  </r>
  <r>
    <x v="2"/>
    <x v="1"/>
    <n v="7"/>
  </r>
  <r>
    <x v="3"/>
    <x v="2"/>
    <n v="9"/>
  </r>
  <r>
    <x v="0"/>
    <x v="3"/>
    <n v="12"/>
  </r>
  <r>
    <x v="1"/>
    <x v="0"/>
    <n v="5"/>
  </r>
  <r>
    <x v="0"/>
    <x v="0"/>
    <n v="12"/>
  </r>
  <r>
    <x v="0"/>
    <x v="1"/>
    <n v="8"/>
  </r>
  <r>
    <x v="4"/>
    <x v="2"/>
    <n v="7"/>
  </r>
  <r>
    <x v="5"/>
    <x v="3"/>
    <n v="9"/>
  </r>
  <r>
    <x v="4"/>
    <x v="0"/>
    <n v="6"/>
  </r>
  <r>
    <x v="5"/>
    <x v="1"/>
    <n v="10"/>
  </r>
  <r>
    <x v="2"/>
    <x v="2"/>
    <n v="8"/>
  </r>
  <r>
    <x v="3"/>
    <x v="3"/>
    <n v="13"/>
  </r>
  <r>
    <x v="0"/>
    <x v="0"/>
    <n v="9"/>
  </r>
  <r>
    <x v="2"/>
    <x v="1"/>
    <n v="5"/>
  </r>
  <r>
    <x v="1"/>
    <x v="2"/>
    <n v="11"/>
  </r>
  <r>
    <x v="2"/>
    <x v="3"/>
    <n v="14"/>
  </r>
  <r>
    <x v="3"/>
    <x v="0"/>
    <n v="10"/>
  </r>
  <r>
    <x v="4"/>
    <x v="1"/>
    <n v="6"/>
  </r>
  <r>
    <x v="5"/>
    <x v="2"/>
    <n v="8"/>
  </r>
  <r>
    <x v="2"/>
    <x v="3"/>
    <n v="12"/>
  </r>
  <r>
    <x v="3"/>
    <x v="0"/>
    <n v="9"/>
  </r>
  <r>
    <x v="1"/>
    <x v="1"/>
    <n v="7"/>
  </r>
  <r>
    <x v="2"/>
    <x v="2"/>
    <n v="14"/>
  </r>
  <r>
    <x v="3"/>
    <x v="3"/>
    <n v="8"/>
  </r>
  <r>
    <x v="4"/>
    <x v="0"/>
    <n v="11"/>
  </r>
  <r>
    <x v="5"/>
    <x v="1"/>
    <n v="5"/>
  </r>
  <r>
    <x v="2"/>
    <x v="2"/>
    <n v="10"/>
  </r>
  <r>
    <x v="3"/>
    <x v="3"/>
    <n v="9"/>
  </r>
  <r>
    <x v="5"/>
    <x v="0"/>
    <n v="10"/>
  </r>
  <r>
    <x v="3"/>
    <x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02831-5748-4637-B2FC-0F41811AB1E6}" name="PivotTable2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 colHeaderCaption="">
  <location ref="K38:M41" firstHeaderRow="1" firstDataRow="2" firstDataCol="1"/>
  <pivotFields count="3"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D5A4B-1004-4013-8C77-3084C31105CE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">
  <location ref="K23:L28" firstHeaderRow="1" firstDataRow="1" firstDataCol="1"/>
  <pivotFields count="7">
    <pivotField numFmtId="14" showAll="0"/>
    <pivotField showAll="0"/>
    <pivotField showAll="0"/>
    <pivotField axis="axisRow" showAll="0" sortType="ascending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5">
    <format dxfId="7">
      <pivotArea type="all" dataOnly="0" outline="0" fieldPosition="0"/>
    </format>
    <format dxfId="6">
      <pivotArea outline="0" collapsedLevelsAreSubtotals="1" fieldPosition="0"/>
    </format>
    <format dxfId="5">
      <pivotArea field="3" type="button" dataOnly="0" labelOnly="1" outline="0" axis="axisRow" fieldPosition="0"/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A179D-445E-4B26-9D1C-9F2A2A6C37C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Region" fieldListSortAscending="1">
  <location ref="K5:L12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N80"/>
  <sheetViews>
    <sheetView workbookViewId="0">
      <selection activeCell="A80" sqref="A80:F80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7" max="7" width="28.109375" customWidth="1"/>
    <col min="10" max="10" width="13.109375" bestFit="1" customWidth="1"/>
    <col min="11" max="11" width="16" customWidth="1"/>
    <col min="12" max="12" width="22.6640625" bestFit="1" customWidth="1"/>
    <col min="13" max="13" width="11.33203125" bestFit="1" customWidth="1"/>
    <col min="14" max="14" width="7.5546875" customWidth="1"/>
    <col min="15" max="15" width="10.109375" customWidth="1"/>
  </cols>
  <sheetData>
    <row r="1" spans="1:12" x14ac:dyDescent="0.3">
      <c r="A1" s="10" t="s">
        <v>0</v>
      </c>
      <c r="B1" s="10"/>
      <c r="C1" s="10"/>
      <c r="D1" s="10"/>
      <c r="E1" s="10"/>
      <c r="F1" s="10"/>
      <c r="G1" s="10"/>
    </row>
    <row r="2" spans="1:12" x14ac:dyDescent="0.3">
      <c r="A2" s="10"/>
      <c r="B2" s="10"/>
      <c r="C2" s="10"/>
      <c r="D2" s="10"/>
      <c r="E2" s="10"/>
      <c r="F2" s="10"/>
      <c r="G2" s="10"/>
    </row>
    <row r="3" spans="1:12" ht="43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J3" s="71" t="s">
        <v>28</v>
      </c>
    </row>
    <row r="4" spans="1:12" x14ac:dyDescent="0.3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12" ht="19.5" customHeight="1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>E5*F5</f>
        <v>500000</v>
      </c>
      <c r="K5" s="7" t="s">
        <v>2</v>
      </c>
      <c r="L5" s="4" t="s">
        <v>25</v>
      </c>
    </row>
    <row r="6" spans="1:12" x14ac:dyDescent="0.3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ref="G6:G68" si="0">E6*F6</f>
        <v>140000</v>
      </c>
      <c r="K6" s="8" t="s">
        <v>8</v>
      </c>
      <c r="L6" s="4">
        <v>5010000</v>
      </c>
    </row>
    <row r="7" spans="1:12" x14ac:dyDescent="0.3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K7" s="8" t="s">
        <v>11</v>
      </c>
      <c r="L7" s="4">
        <v>4340000</v>
      </c>
    </row>
    <row r="8" spans="1:12" x14ac:dyDescent="0.3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K8" s="8" t="s">
        <v>22</v>
      </c>
      <c r="L8" s="4">
        <v>5850000</v>
      </c>
    </row>
    <row r="9" spans="1:12" x14ac:dyDescent="0.3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K9" s="8" t="s">
        <v>14</v>
      </c>
      <c r="L9" s="4">
        <v>4110000</v>
      </c>
    </row>
    <row r="10" spans="1:12" ht="17.25" customHeight="1" x14ac:dyDescent="0.3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K10" s="8" t="s">
        <v>17</v>
      </c>
      <c r="L10" s="4">
        <v>4760000</v>
      </c>
    </row>
    <row r="11" spans="1:12" x14ac:dyDescent="0.3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  <c r="K11" s="8" t="s">
        <v>20</v>
      </c>
      <c r="L11" s="4">
        <v>4600000</v>
      </c>
    </row>
    <row r="12" spans="1:12" x14ac:dyDescent="0.3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  <c r="K12" s="8" t="s">
        <v>24</v>
      </c>
      <c r="L12" s="4">
        <v>28670000</v>
      </c>
    </row>
    <row r="13" spans="1:12" x14ac:dyDescent="0.3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12" x14ac:dyDescent="0.3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2" ht="18" customHeight="1" x14ac:dyDescent="0.3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2" x14ac:dyDescent="0.3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14" x14ac:dyDescent="0.3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14" x14ac:dyDescent="0.3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  <c r="N18" s="9"/>
    </row>
    <row r="19" spans="1:14" x14ac:dyDescent="0.3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14" x14ac:dyDescent="0.3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  <c r="J20" s="51" t="s">
        <v>29</v>
      </c>
    </row>
    <row r="21" spans="1:14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14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14" x14ac:dyDescent="0.3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  <c r="K23" s="7" t="s">
        <v>4</v>
      </c>
      <c r="L23" s="4" t="s">
        <v>25</v>
      </c>
    </row>
    <row r="24" spans="1:14" x14ac:dyDescent="0.3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  <c r="K24" s="8" t="s">
        <v>13</v>
      </c>
      <c r="L24" s="4">
        <v>6950000</v>
      </c>
    </row>
    <row r="25" spans="1:14" ht="18.75" customHeight="1" x14ac:dyDescent="0.3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  <c r="K25" s="8" t="s">
        <v>10</v>
      </c>
      <c r="L25" s="4">
        <v>12250000</v>
      </c>
    </row>
    <row r="26" spans="1:14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  <c r="K26" s="8" t="s">
        <v>19</v>
      </c>
      <c r="L26" s="4">
        <v>6150000</v>
      </c>
    </row>
    <row r="27" spans="1:14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  <c r="K27" s="8" t="s">
        <v>16</v>
      </c>
      <c r="L27" s="4">
        <v>3320000</v>
      </c>
    </row>
    <row r="28" spans="1:14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  <c r="K28" s="8" t="s">
        <v>24</v>
      </c>
      <c r="L28" s="4">
        <v>28670000</v>
      </c>
    </row>
    <row r="29" spans="1:14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14" ht="16.5" customHeight="1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14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14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13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13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13" ht="14.25" customHeight="1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13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  <c r="J36" s="51" t="s">
        <v>30</v>
      </c>
    </row>
    <row r="37" spans="1:13" x14ac:dyDescent="0.3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13" x14ac:dyDescent="0.3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  <c r="K38" s="5" t="s">
        <v>26</v>
      </c>
      <c r="L38" s="5" t="s">
        <v>27</v>
      </c>
    </row>
    <row r="39" spans="1:13" x14ac:dyDescent="0.3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  <c r="K39" s="5" t="s">
        <v>27</v>
      </c>
      <c r="L39" t="s">
        <v>19</v>
      </c>
      <c r="M39" t="s">
        <v>24</v>
      </c>
    </row>
    <row r="40" spans="1:13" ht="17.25" customHeight="1" x14ac:dyDescent="0.3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  <c r="K40" s="6" t="s">
        <v>9</v>
      </c>
      <c r="L40">
        <v>42</v>
      </c>
      <c r="M40">
        <v>42</v>
      </c>
    </row>
    <row r="41" spans="1:13" x14ac:dyDescent="0.3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  <c r="K41" s="6" t="s">
        <v>24</v>
      </c>
      <c r="L41">
        <v>42</v>
      </c>
      <c r="M41">
        <v>42</v>
      </c>
    </row>
    <row r="42" spans="1:13" x14ac:dyDescent="0.3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13" x14ac:dyDescent="0.3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13" x14ac:dyDescent="0.3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13" ht="18.75" customHeight="1" x14ac:dyDescent="0.3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13" x14ac:dyDescent="0.3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13" x14ac:dyDescent="0.3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13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18.75" customHeight="1" x14ac:dyDescent="0.3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12.75" customHeight="1" x14ac:dyDescent="0.3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18" customHeight="1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15" customHeight="1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15.75" customHeight="1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0" spans="1:7" x14ac:dyDescent="0.3">
      <c r="A80" s="72" t="s">
        <v>97</v>
      </c>
      <c r="B80" s="73"/>
      <c r="C80" s="73"/>
      <c r="D80" s="73"/>
      <c r="E80" s="73"/>
      <c r="F80" s="74"/>
      <c r="G80" s="4">
        <f>SUM(G4:G79)</f>
        <v>28670000</v>
      </c>
    </row>
  </sheetData>
  <mergeCells count="2">
    <mergeCell ref="A1:G2"/>
    <mergeCell ref="A80:F80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4874-4AE6-4E07-89AC-4AE1358FDE43}">
  <dimension ref="C4:Q67"/>
  <sheetViews>
    <sheetView tabSelected="1" topLeftCell="A52" workbookViewId="0">
      <selection activeCell="I59" sqref="I59"/>
    </sheetView>
  </sheetViews>
  <sheetFormatPr defaultRowHeight="14.4" x14ac:dyDescent="0.3"/>
  <cols>
    <col min="3" max="3" width="10.44140625" bestFit="1" customWidth="1"/>
    <col min="4" max="4" width="12.6640625" bestFit="1" customWidth="1"/>
    <col min="10" max="13" width="12.6640625" bestFit="1" customWidth="1"/>
    <col min="14" max="16" width="10.77734375" bestFit="1" customWidth="1"/>
  </cols>
  <sheetData>
    <row r="4" spans="3:17" x14ac:dyDescent="0.3">
      <c r="C4" t="s">
        <v>39</v>
      </c>
      <c r="K4" s="51" t="s">
        <v>40</v>
      </c>
    </row>
    <row r="6" spans="3:17" x14ac:dyDescent="0.3">
      <c r="C6" s="11" t="s">
        <v>31</v>
      </c>
      <c r="D6" s="11"/>
      <c r="E6" s="11"/>
      <c r="F6" s="11"/>
      <c r="G6" s="11"/>
      <c r="H6" s="11"/>
      <c r="L6" s="15" t="s">
        <v>31</v>
      </c>
      <c r="M6" s="18"/>
      <c r="N6" s="18"/>
      <c r="O6" s="18"/>
      <c r="P6" s="18"/>
      <c r="Q6" s="19"/>
    </row>
    <row r="7" spans="3:17" x14ac:dyDescent="0.3">
      <c r="C7" s="14" t="s">
        <v>32</v>
      </c>
      <c r="D7" s="14"/>
      <c r="E7" s="14"/>
      <c r="F7" s="14"/>
      <c r="G7" s="14"/>
      <c r="H7" s="14"/>
      <c r="L7" s="20" t="s">
        <v>32</v>
      </c>
      <c r="M7" s="21"/>
      <c r="N7" s="21"/>
      <c r="O7" s="21"/>
      <c r="P7" s="21"/>
      <c r="Q7" s="22"/>
    </row>
    <row r="8" spans="3:17" x14ac:dyDescent="0.3">
      <c r="C8" s="12" t="s">
        <v>33</v>
      </c>
      <c r="D8" s="12" t="s">
        <v>34</v>
      </c>
      <c r="E8" s="12" t="s">
        <v>35</v>
      </c>
      <c r="F8" s="12" t="s">
        <v>36</v>
      </c>
      <c r="G8" s="12" t="s">
        <v>37</v>
      </c>
      <c r="H8" s="12" t="s">
        <v>38</v>
      </c>
      <c r="L8" s="16" t="s">
        <v>33</v>
      </c>
      <c r="M8" s="16" t="s">
        <v>34</v>
      </c>
      <c r="N8" s="16" t="s">
        <v>35</v>
      </c>
      <c r="O8" s="16" t="s">
        <v>36</v>
      </c>
      <c r="P8" s="16" t="s">
        <v>37</v>
      </c>
      <c r="Q8" s="16" t="s">
        <v>38</v>
      </c>
    </row>
    <row r="9" spans="3:17" x14ac:dyDescent="0.3">
      <c r="C9" s="13">
        <v>2</v>
      </c>
      <c r="D9" s="13" t="s">
        <v>9</v>
      </c>
      <c r="E9" s="13">
        <v>30000</v>
      </c>
      <c r="F9" s="13"/>
      <c r="G9" s="13"/>
      <c r="H9" s="13"/>
      <c r="L9" s="17">
        <v>1</v>
      </c>
      <c r="M9" s="17" t="s">
        <v>15</v>
      </c>
      <c r="N9" s="17">
        <v>30000</v>
      </c>
      <c r="O9" s="17"/>
      <c r="P9" s="17"/>
      <c r="Q9" s="17"/>
    </row>
    <row r="10" spans="3:17" x14ac:dyDescent="0.3">
      <c r="C10" s="13">
        <v>5</v>
      </c>
      <c r="D10" s="13" t="s">
        <v>12</v>
      </c>
      <c r="E10" s="13">
        <v>30000</v>
      </c>
      <c r="F10" s="13"/>
      <c r="G10" s="13"/>
      <c r="H10" s="13"/>
      <c r="L10" s="17">
        <v>2</v>
      </c>
      <c r="M10" s="17" t="s">
        <v>9</v>
      </c>
      <c r="N10" s="17">
        <v>30000</v>
      </c>
      <c r="O10" s="17"/>
      <c r="P10" s="17"/>
      <c r="Q10" s="17"/>
    </row>
    <row r="11" spans="3:17" x14ac:dyDescent="0.3">
      <c r="C11" s="13">
        <v>1</v>
      </c>
      <c r="D11" s="13" t="s">
        <v>15</v>
      </c>
      <c r="E11" s="13">
        <v>30000</v>
      </c>
      <c r="F11" s="13"/>
      <c r="G11" s="13"/>
      <c r="H11" s="13"/>
      <c r="L11" s="17">
        <v>3</v>
      </c>
      <c r="M11" s="17" t="s">
        <v>18</v>
      </c>
      <c r="N11" s="17">
        <v>30000</v>
      </c>
      <c r="O11" s="17"/>
      <c r="P11" s="17"/>
      <c r="Q11" s="17"/>
    </row>
    <row r="12" spans="3:17" x14ac:dyDescent="0.3">
      <c r="C12" s="13">
        <v>3</v>
      </c>
      <c r="D12" s="13" t="s">
        <v>18</v>
      </c>
      <c r="E12" s="13">
        <v>30000</v>
      </c>
      <c r="F12" s="13"/>
      <c r="G12" s="13"/>
      <c r="H12" s="13"/>
      <c r="L12" s="17">
        <v>4</v>
      </c>
      <c r="M12" s="17" t="s">
        <v>21</v>
      </c>
      <c r="N12" s="17">
        <v>30000</v>
      </c>
      <c r="O12" s="17"/>
      <c r="P12" s="17"/>
      <c r="Q12" s="17"/>
    </row>
    <row r="13" spans="3:17" x14ac:dyDescent="0.3">
      <c r="C13" s="13">
        <v>4</v>
      </c>
      <c r="D13" s="13" t="s">
        <v>21</v>
      </c>
      <c r="E13" s="13">
        <v>30000</v>
      </c>
      <c r="F13" s="13"/>
      <c r="G13" s="13"/>
      <c r="H13" s="13"/>
      <c r="L13" s="17">
        <v>5</v>
      </c>
      <c r="M13" s="17" t="s">
        <v>12</v>
      </c>
      <c r="N13" s="17">
        <v>30000</v>
      </c>
      <c r="O13" s="17"/>
      <c r="P13" s="17"/>
      <c r="Q13" s="17"/>
    </row>
    <row r="14" spans="3:17" x14ac:dyDescent="0.3">
      <c r="C14" s="13">
        <v>6</v>
      </c>
      <c r="D14" s="13" t="s">
        <v>23</v>
      </c>
      <c r="E14" s="13">
        <v>30000</v>
      </c>
      <c r="F14" s="13"/>
      <c r="G14" s="13"/>
      <c r="H14" s="13"/>
      <c r="L14" s="17">
        <v>6</v>
      </c>
      <c r="M14" s="17" t="s">
        <v>23</v>
      </c>
      <c r="N14" s="17">
        <v>30000</v>
      </c>
      <c r="O14" s="17"/>
      <c r="P14" s="17"/>
      <c r="Q14" s="17"/>
    </row>
    <row r="17" spans="9:16" x14ac:dyDescent="0.3">
      <c r="J17" s="51" t="s">
        <v>42</v>
      </c>
    </row>
    <row r="19" spans="9:16" x14ac:dyDescent="0.3">
      <c r="K19" s="15" t="s">
        <v>31</v>
      </c>
      <c r="L19" s="18"/>
      <c r="M19" s="18"/>
      <c r="N19" s="18"/>
      <c r="O19" s="18"/>
      <c r="P19" s="19"/>
    </row>
    <row r="20" spans="9:16" x14ac:dyDescent="0.3">
      <c r="K20" s="20" t="s">
        <v>32</v>
      </c>
      <c r="L20" s="21"/>
      <c r="M20" s="21"/>
      <c r="N20" s="21"/>
      <c r="O20" s="21"/>
      <c r="P20" s="22"/>
    </row>
    <row r="21" spans="9:16" x14ac:dyDescent="0.3">
      <c r="K21" s="25" t="s">
        <v>33</v>
      </c>
      <c r="L21" s="25" t="s">
        <v>34</v>
      </c>
      <c r="M21" s="25" t="s">
        <v>35</v>
      </c>
      <c r="N21" s="25" t="s">
        <v>36</v>
      </c>
      <c r="O21" s="25" t="s">
        <v>37</v>
      </c>
      <c r="P21" s="25" t="s">
        <v>41</v>
      </c>
    </row>
    <row r="22" spans="9:16" x14ac:dyDescent="0.3">
      <c r="K22" s="24">
        <v>1</v>
      </c>
      <c r="L22" s="24" t="s">
        <v>15</v>
      </c>
      <c r="M22" s="24">
        <v>30000</v>
      </c>
      <c r="N22" s="24">
        <v>1150000</v>
      </c>
      <c r="O22" s="24">
        <f>IF(N22&gt;=2000000,N22*10%,IF(N22&gt;=1000000,N22*8%,N22*6%))</f>
        <v>92000</v>
      </c>
      <c r="P22" s="24">
        <f>SUM(M22,O22)</f>
        <v>122000</v>
      </c>
    </row>
    <row r="23" spans="9:16" x14ac:dyDescent="0.3">
      <c r="K23" s="24">
        <v>2</v>
      </c>
      <c r="L23" s="24" t="s">
        <v>9</v>
      </c>
      <c r="M23" s="24">
        <v>30000</v>
      </c>
      <c r="N23" s="24">
        <v>1760000</v>
      </c>
      <c r="O23" s="24">
        <f t="shared" ref="O23:O27" si="0">IF(N23&gt;=2000000,N23*10%,IF(N23&gt;=1000000,N23*8%,N23*6%))</f>
        <v>140800</v>
      </c>
      <c r="P23" s="24">
        <f t="shared" ref="P23:P27" si="1">SUM(M23,O23)</f>
        <v>170800</v>
      </c>
    </row>
    <row r="24" spans="9:16" x14ac:dyDescent="0.3">
      <c r="K24" s="24">
        <v>3</v>
      </c>
      <c r="L24" s="24" t="s">
        <v>18</v>
      </c>
      <c r="M24" s="24">
        <v>30000</v>
      </c>
      <c r="N24" s="24">
        <v>3340000</v>
      </c>
      <c r="O24" s="24">
        <f t="shared" si="0"/>
        <v>334000</v>
      </c>
      <c r="P24" s="24">
        <f t="shared" si="1"/>
        <v>364000</v>
      </c>
    </row>
    <row r="25" spans="9:16" x14ac:dyDescent="0.3">
      <c r="K25" s="24">
        <v>4</v>
      </c>
      <c r="L25" s="24" t="s">
        <v>21</v>
      </c>
      <c r="M25" s="24">
        <v>30000</v>
      </c>
      <c r="N25" s="24">
        <v>960000</v>
      </c>
      <c r="O25" s="24">
        <f t="shared" si="0"/>
        <v>57600</v>
      </c>
      <c r="P25" s="24">
        <f t="shared" si="1"/>
        <v>87600</v>
      </c>
    </row>
    <row r="26" spans="9:16" x14ac:dyDescent="0.3">
      <c r="K26" s="24">
        <v>5</v>
      </c>
      <c r="L26" s="24" t="s">
        <v>12</v>
      </c>
      <c r="M26" s="24">
        <v>30000</v>
      </c>
      <c r="N26" s="24">
        <v>840000</v>
      </c>
      <c r="O26" s="24">
        <f t="shared" si="0"/>
        <v>50400</v>
      </c>
      <c r="P26" s="24">
        <f t="shared" si="1"/>
        <v>80400</v>
      </c>
    </row>
    <row r="27" spans="9:16" x14ac:dyDescent="0.3">
      <c r="K27" s="24">
        <v>6</v>
      </c>
      <c r="L27" s="24" t="s">
        <v>23</v>
      </c>
      <c r="M27" s="24">
        <v>30000</v>
      </c>
      <c r="N27" s="24">
        <v>700000</v>
      </c>
      <c r="O27" s="24">
        <f t="shared" si="0"/>
        <v>42000</v>
      </c>
      <c r="P27" s="24">
        <f t="shared" si="1"/>
        <v>72000</v>
      </c>
    </row>
    <row r="30" spans="9:16" x14ac:dyDescent="0.3">
      <c r="I30" s="51" t="s">
        <v>46</v>
      </c>
    </row>
    <row r="32" spans="9:16" x14ac:dyDescent="0.3">
      <c r="I32" s="29" t="s">
        <v>33</v>
      </c>
      <c r="J32" s="29" t="s">
        <v>34</v>
      </c>
      <c r="K32" s="23" t="s">
        <v>43</v>
      </c>
      <c r="L32" s="31"/>
      <c r="M32" s="32"/>
      <c r="N32" s="29" t="s">
        <v>41</v>
      </c>
    </row>
    <row r="33" spans="9:15" x14ac:dyDescent="0.3">
      <c r="I33" s="30"/>
      <c r="J33" s="30"/>
      <c r="K33" s="28" t="s">
        <v>32</v>
      </c>
      <c r="L33" s="28" t="s">
        <v>44</v>
      </c>
      <c r="M33" s="28" t="s">
        <v>45</v>
      </c>
      <c r="N33" s="30"/>
    </row>
    <row r="34" spans="9:15" x14ac:dyDescent="0.3">
      <c r="I34" s="27">
        <v>1</v>
      </c>
      <c r="J34" s="27" t="s">
        <v>15</v>
      </c>
      <c r="K34" s="27">
        <v>122000</v>
      </c>
      <c r="L34" s="27">
        <v>181200</v>
      </c>
      <c r="M34" s="27">
        <v>163600</v>
      </c>
      <c r="N34" s="26">
        <f>SUM(K34,L34,M34)</f>
        <v>466800</v>
      </c>
    </row>
    <row r="35" spans="9:15" x14ac:dyDescent="0.3">
      <c r="I35" s="27">
        <v>2</v>
      </c>
      <c r="J35" s="27" t="s">
        <v>9</v>
      </c>
      <c r="K35" s="27">
        <v>170800</v>
      </c>
      <c r="L35" s="27">
        <v>150000</v>
      </c>
      <c r="M35" s="27">
        <v>179600</v>
      </c>
      <c r="N35" s="26">
        <f t="shared" ref="N35:N39" si="2">SUM(K35,L35,M35)</f>
        <v>500400</v>
      </c>
    </row>
    <row r="36" spans="9:15" x14ac:dyDescent="0.3">
      <c r="I36" s="27">
        <v>3</v>
      </c>
      <c r="J36" s="27" t="s">
        <v>18</v>
      </c>
      <c r="K36" s="27">
        <v>364000</v>
      </c>
      <c r="L36" s="27">
        <v>126800</v>
      </c>
      <c r="M36" s="27">
        <v>268000</v>
      </c>
      <c r="N36" s="26">
        <f t="shared" si="2"/>
        <v>758800</v>
      </c>
    </row>
    <row r="37" spans="9:15" x14ac:dyDescent="0.3">
      <c r="I37" s="27">
        <v>4</v>
      </c>
      <c r="J37" s="27" t="s">
        <v>21</v>
      </c>
      <c r="K37" s="27">
        <v>87600</v>
      </c>
      <c r="L37" s="27">
        <v>158000</v>
      </c>
      <c r="M37" s="27">
        <v>160400</v>
      </c>
      <c r="N37" s="26">
        <f t="shared" si="2"/>
        <v>406000</v>
      </c>
    </row>
    <row r="38" spans="9:15" x14ac:dyDescent="0.3">
      <c r="I38" s="27">
        <v>5</v>
      </c>
      <c r="J38" s="27" t="s">
        <v>12</v>
      </c>
      <c r="K38" s="27">
        <v>80400</v>
      </c>
      <c r="L38" s="27">
        <v>88800</v>
      </c>
      <c r="M38" s="27">
        <v>64200</v>
      </c>
      <c r="N38" s="26">
        <f t="shared" si="2"/>
        <v>233400</v>
      </c>
    </row>
    <row r="39" spans="9:15" x14ac:dyDescent="0.3">
      <c r="I39" s="27">
        <v>6</v>
      </c>
      <c r="J39" s="27" t="s">
        <v>23</v>
      </c>
      <c r="K39" s="27">
        <v>72000</v>
      </c>
      <c r="L39" s="27">
        <v>304000</v>
      </c>
      <c r="M39" s="27">
        <v>180400</v>
      </c>
      <c r="N39" s="26">
        <f t="shared" si="2"/>
        <v>556400</v>
      </c>
    </row>
    <row r="46" spans="9:15" x14ac:dyDescent="0.3">
      <c r="J46" s="39" t="s">
        <v>47</v>
      </c>
      <c r="K46" s="39"/>
      <c r="L46" s="39"/>
      <c r="M46" s="39"/>
      <c r="N46" s="39"/>
      <c r="O46" s="39"/>
    </row>
    <row r="47" spans="9:15" x14ac:dyDescent="0.3">
      <c r="J47" s="33" t="s">
        <v>33</v>
      </c>
      <c r="K47" s="33" t="s">
        <v>34</v>
      </c>
      <c r="L47" s="33" t="s">
        <v>43</v>
      </c>
      <c r="M47" s="33"/>
      <c r="N47" s="33"/>
      <c r="O47" s="33" t="s">
        <v>41</v>
      </c>
    </row>
    <row r="48" spans="9:15" x14ac:dyDescent="0.3">
      <c r="J48" s="33"/>
      <c r="K48" s="33"/>
      <c r="L48" s="36" t="s">
        <v>32</v>
      </c>
      <c r="M48" s="36" t="s">
        <v>44</v>
      </c>
      <c r="N48" s="36" t="s">
        <v>45</v>
      </c>
      <c r="O48" s="33"/>
    </row>
    <row r="49" spans="9:15" x14ac:dyDescent="0.3">
      <c r="J49" s="35">
        <v>3</v>
      </c>
      <c r="K49" s="35" t="s">
        <v>18</v>
      </c>
      <c r="L49" s="35">
        <v>364000</v>
      </c>
      <c r="M49" s="35">
        <v>126800</v>
      </c>
      <c r="N49" s="35">
        <v>268000</v>
      </c>
      <c r="O49" s="34">
        <f>SUM(L49,M49,N49)</f>
        <v>758800</v>
      </c>
    </row>
    <row r="50" spans="9:15" x14ac:dyDescent="0.3">
      <c r="J50" s="35">
        <v>6</v>
      </c>
      <c r="K50" s="35" t="s">
        <v>23</v>
      </c>
      <c r="L50" s="35">
        <v>72000</v>
      </c>
      <c r="M50" s="35">
        <v>304000</v>
      </c>
      <c r="N50" s="35">
        <v>180400</v>
      </c>
      <c r="O50" s="34">
        <f t="shared" ref="O50:O54" si="3">SUM(L50,M50,N50)</f>
        <v>556400</v>
      </c>
    </row>
    <row r="51" spans="9:15" x14ac:dyDescent="0.3">
      <c r="J51" s="35">
        <v>2</v>
      </c>
      <c r="K51" s="35" t="s">
        <v>9</v>
      </c>
      <c r="L51" s="35">
        <v>170800</v>
      </c>
      <c r="M51" s="35">
        <v>150000</v>
      </c>
      <c r="N51" s="35">
        <v>179600</v>
      </c>
      <c r="O51" s="34">
        <f t="shared" si="3"/>
        <v>500400</v>
      </c>
    </row>
    <row r="52" spans="9:15" x14ac:dyDescent="0.3">
      <c r="J52" s="35">
        <v>1</v>
      </c>
      <c r="K52" s="35" t="s">
        <v>15</v>
      </c>
      <c r="L52" s="35">
        <v>122000</v>
      </c>
      <c r="M52" s="35">
        <v>181200</v>
      </c>
      <c r="N52" s="35">
        <v>163600</v>
      </c>
      <c r="O52" s="34">
        <f t="shared" si="3"/>
        <v>466800</v>
      </c>
    </row>
    <row r="53" spans="9:15" x14ac:dyDescent="0.3">
      <c r="J53" s="35">
        <v>4</v>
      </c>
      <c r="K53" s="35" t="s">
        <v>21</v>
      </c>
      <c r="L53" s="35">
        <v>87600</v>
      </c>
      <c r="M53" s="35">
        <v>158000</v>
      </c>
      <c r="N53" s="35">
        <v>160400</v>
      </c>
      <c r="O53" s="34">
        <f t="shared" si="3"/>
        <v>406000</v>
      </c>
    </row>
    <row r="54" spans="9:15" x14ac:dyDescent="0.3">
      <c r="J54" s="35">
        <v>5</v>
      </c>
      <c r="K54" s="35" t="s">
        <v>12</v>
      </c>
      <c r="L54" s="35">
        <v>80400</v>
      </c>
      <c r="M54" s="35">
        <v>88800</v>
      </c>
      <c r="N54" s="35">
        <v>64200</v>
      </c>
      <c r="O54" s="34">
        <f t="shared" si="3"/>
        <v>233400</v>
      </c>
    </row>
    <row r="59" spans="9:15" x14ac:dyDescent="0.3">
      <c r="I59" s="51" t="s">
        <v>50</v>
      </c>
      <c r="J59" s="41" t="s">
        <v>49</v>
      </c>
      <c r="K59" s="40"/>
      <c r="L59" s="40"/>
      <c r="M59" s="40"/>
      <c r="N59" s="40"/>
      <c r="O59" s="40"/>
    </row>
    <row r="60" spans="9:15" x14ac:dyDescent="0.3">
      <c r="J60" s="37" t="s">
        <v>33</v>
      </c>
      <c r="K60" s="37" t="s">
        <v>34</v>
      </c>
      <c r="L60" s="23" t="s">
        <v>43</v>
      </c>
      <c r="M60" s="31"/>
      <c r="N60" s="32"/>
      <c r="O60" s="37" t="s">
        <v>48</v>
      </c>
    </row>
    <row r="61" spans="9:15" x14ac:dyDescent="0.3">
      <c r="J61" s="38"/>
      <c r="K61" s="38"/>
      <c r="L61" s="36" t="s">
        <v>32</v>
      </c>
      <c r="M61" s="36" t="s">
        <v>44</v>
      </c>
      <c r="N61" s="36" t="s">
        <v>45</v>
      </c>
      <c r="O61" s="38"/>
    </row>
    <row r="62" spans="9:15" x14ac:dyDescent="0.3">
      <c r="J62" s="35">
        <v>1</v>
      </c>
      <c r="K62" s="35" t="s">
        <v>15</v>
      </c>
      <c r="L62" s="35">
        <v>122000</v>
      </c>
      <c r="M62" s="35">
        <v>181200</v>
      </c>
      <c r="N62" s="35">
        <v>163600</v>
      </c>
      <c r="O62" s="34">
        <f>ROUND(AVERAGE(L62,M62,N62),0)</f>
        <v>155600</v>
      </c>
    </row>
    <row r="63" spans="9:15" x14ac:dyDescent="0.3">
      <c r="J63" s="35">
        <v>2</v>
      </c>
      <c r="K63" s="35" t="s">
        <v>9</v>
      </c>
      <c r="L63" s="35">
        <v>170800</v>
      </c>
      <c r="M63" s="35">
        <v>150000</v>
      </c>
      <c r="N63" s="35">
        <v>179600</v>
      </c>
      <c r="O63" s="34">
        <f t="shared" ref="O63:O67" si="4">ROUND(AVERAGE(L63,M63,N63),0)</f>
        <v>166800</v>
      </c>
    </row>
    <row r="64" spans="9:15" x14ac:dyDescent="0.3">
      <c r="J64" s="35">
        <v>3</v>
      </c>
      <c r="K64" s="35" t="s">
        <v>18</v>
      </c>
      <c r="L64" s="35">
        <v>364000</v>
      </c>
      <c r="M64" s="35">
        <v>126800</v>
      </c>
      <c r="N64" s="35">
        <v>268000</v>
      </c>
      <c r="O64" s="34">
        <f t="shared" si="4"/>
        <v>252933</v>
      </c>
    </row>
    <row r="65" spans="10:15" x14ac:dyDescent="0.3">
      <c r="J65" s="35">
        <v>4</v>
      </c>
      <c r="K65" s="35" t="s">
        <v>21</v>
      </c>
      <c r="L65" s="35">
        <v>87600</v>
      </c>
      <c r="M65" s="35">
        <v>158000</v>
      </c>
      <c r="N65" s="35">
        <v>160400</v>
      </c>
      <c r="O65" s="34">
        <f t="shared" si="4"/>
        <v>135333</v>
      </c>
    </row>
    <row r="66" spans="10:15" x14ac:dyDescent="0.3">
      <c r="J66" s="35">
        <v>5</v>
      </c>
      <c r="K66" s="35" t="s">
        <v>12</v>
      </c>
      <c r="L66" s="35">
        <v>80400</v>
      </c>
      <c r="M66" s="35">
        <v>88800</v>
      </c>
      <c r="N66" s="35">
        <v>64200</v>
      </c>
      <c r="O66" s="34">
        <f t="shared" si="4"/>
        <v>77800</v>
      </c>
    </row>
    <row r="67" spans="10:15" x14ac:dyDescent="0.3">
      <c r="J67" s="35">
        <v>6</v>
      </c>
      <c r="K67" s="35" t="s">
        <v>23</v>
      </c>
      <c r="L67" s="35">
        <v>72000</v>
      </c>
      <c r="M67" s="35">
        <v>304000</v>
      </c>
      <c r="N67" s="35">
        <v>180400</v>
      </c>
      <c r="O67" s="34">
        <f t="shared" si="4"/>
        <v>185467</v>
      </c>
    </row>
  </sheetData>
  <mergeCells count="14">
    <mergeCell ref="L60:N60"/>
    <mergeCell ref="J59:O59"/>
    <mergeCell ref="K20:P20"/>
    <mergeCell ref="K32:M32"/>
    <mergeCell ref="J47:J48"/>
    <mergeCell ref="K47:K48"/>
    <mergeCell ref="L47:N47"/>
    <mergeCell ref="O47:O48"/>
    <mergeCell ref="J46:O46"/>
    <mergeCell ref="C6:H6"/>
    <mergeCell ref="C7:H7"/>
    <mergeCell ref="L6:Q6"/>
    <mergeCell ref="L7:Q7"/>
    <mergeCell ref="K19:P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6F2F-9E92-4295-8742-CF0D13EE7A6F}">
  <dimension ref="A1:H30"/>
  <sheetViews>
    <sheetView workbookViewId="0">
      <selection activeCell="I5" sqref="I5"/>
    </sheetView>
  </sheetViews>
  <sheetFormatPr defaultRowHeight="14.4" x14ac:dyDescent="0.3"/>
  <cols>
    <col min="1" max="1" width="10.5546875" bestFit="1" customWidth="1"/>
    <col min="2" max="2" width="21" bestFit="1" customWidth="1"/>
    <col min="4" max="4" width="22.77734375" bestFit="1" customWidth="1"/>
    <col min="5" max="5" width="21" bestFit="1" customWidth="1"/>
    <col min="7" max="7" width="10.5546875" bestFit="1" customWidth="1"/>
    <col min="8" max="8" width="21" bestFit="1" customWidth="1"/>
  </cols>
  <sheetData>
    <row r="1" spans="1:8" x14ac:dyDescent="0.3">
      <c r="D1" s="48" t="s">
        <v>51</v>
      </c>
    </row>
    <row r="2" spans="1:8" ht="18" x14ac:dyDescent="0.35">
      <c r="B2" s="42" t="s">
        <v>53</v>
      </c>
      <c r="D2" s="50" t="s">
        <v>55</v>
      </c>
      <c r="H2" s="50" t="s">
        <v>56</v>
      </c>
    </row>
    <row r="3" spans="1:8" x14ac:dyDescent="0.3">
      <c r="A3" s="45" t="s">
        <v>52</v>
      </c>
      <c r="B3" s="48" t="s">
        <v>25</v>
      </c>
      <c r="D3" s="45" t="s">
        <v>52</v>
      </c>
      <c r="E3" s="48" t="s">
        <v>25</v>
      </c>
      <c r="G3" s="45" t="s">
        <v>52</v>
      </c>
      <c r="H3" s="48" t="s">
        <v>25</v>
      </c>
    </row>
    <row r="4" spans="1:8" x14ac:dyDescent="0.3">
      <c r="A4" s="44">
        <v>45296</v>
      </c>
      <c r="B4" s="43">
        <v>350000</v>
      </c>
      <c r="D4" s="47">
        <v>45323</v>
      </c>
      <c r="E4" s="46">
        <v>560000</v>
      </c>
      <c r="G4" s="53">
        <v>45352</v>
      </c>
      <c r="H4" s="52">
        <v>840000</v>
      </c>
    </row>
    <row r="5" spans="1:8" x14ac:dyDescent="0.3">
      <c r="A5" s="44">
        <v>45297</v>
      </c>
      <c r="B5" s="43">
        <v>500000</v>
      </c>
      <c r="D5" s="47">
        <v>45324</v>
      </c>
      <c r="E5" s="46">
        <v>300000</v>
      </c>
      <c r="G5" s="53">
        <v>45353</v>
      </c>
      <c r="H5" s="52">
        <v>400000</v>
      </c>
    </row>
    <row r="6" spans="1:8" x14ac:dyDescent="0.3">
      <c r="A6" s="44">
        <v>45298</v>
      </c>
      <c r="B6" s="43">
        <v>140000</v>
      </c>
      <c r="D6" s="47">
        <v>45325</v>
      </c>
      <c r="E6" s="46">
        <v>200000</v>
      </c>
      <c r="G6" s="53">
        <v>45354</v>
      </c>
      <c r="H6" s="52">
        <v>140000</v>
      </c>
    </row>
    <row r="7" spans="1:8" x14ac:dyDescent="0.3">
      <c r="A7" s="44">
        <v>45299</v>
      </c>
      <c r="B7" s="43">
        <v>450000</v>
      </c>
      <c r="D7" s="47">
        <v>45326</v>
      </c>
      <c r="E7" s="46">
        <v>600000</v>
      </c>
      <c r="G7" s="53">
        <v>45355</v>
      </c>
      <c r="H7" s="52">
        <v>270000</v>
      </c>
    </row>
    <row r="8" spans="1:8" x14ac:dyDescent="0.3">
      <c r="A8" s="44">
        <v>45300</v>
      </c>
      <c r="B8" s="43">
        <v>210000</v>
      </c>
      <c r="D8" s="47">
        <v>45327</v>
      </c>
      <c r="E8" s="46">
        <v>280000</v>
      </c>
      <c r="G8" s="53">
        <v>45356</v>
      </c>
      <c r="H8" s="52">
        <v>420000</v>
      </c>
    </row>
    <row r="9" spans="1:8" x14ac:dyDescent="0.3">
      <c r="A9" s="44">
        <v>45301</v>
      </c>
      <c r="B9" s="43">
        <v>300000</v>
      </c>
      <c r="D9" s="47">
        <v>45328</v>
      </c>
      <c r="E9" s="46">
        <v>450000</v>
      </c>
      <c r="G9" s="53">
        <v>45357</v>
      </c>
      <c r="H9" s="52">
        <v>500000</v>
      </c>
    </row>
    <row r="10" spans="1:8" x14ac:dyDescent="0.3">
      <c r="A10" s="44">
        <v>45302</v>
      </c>
      <c r="B10" s="43">
        <v>80000</v>
      </c>
      <c r="D10" s="47">
        <v>45329</v>
      </c>
      <c r="E10" s="46">
        <v>100000</v>
      </c>
      <c r="G10" s="53">
        <v>45358</v>
      </c>
      <c r="H10" s="52">
        <v>160000</v>
      </c>
    </row>
    <row r="11" spans="1:8" x14ac:dyDescent="0.3">
      <c r="A11" s="44">
        <v>45303</v>
      </c>
      <c r="B11" s="43">
        <v>300000</v>
      </c>
      <c r="D11" s="47">
        <v>45330</v>
      </c>
      <c r="E11" s="46">
        <v>450000</v>
      </c>
      <c r="G11" s="53">
        <v>45359</v>
      </c>
      <c r="H11" s="52">
        <v>390000</v>
      </c>
    </row>
    <row r="12" spans="1:8" x14ac:dyDescent="0.3">
      <c r="A12" s="44">
        <v>45304</v>
      </c>
      <c r="B12" s="43">
        <v>560000</v>
      </c>
      <c r="D12" s="47">
        <v>45331</v>
      </c>
      <c r="E12" s="46">
        <v>490000</v>
      </c>
      <c r="G12" s="53">
        <v>45360</v>
      </c>
      <c r="H12" s="52">
        <v>630000</v>
      </c>
    </row>
    <row r="13" spans="1:8" x14ac:dyDescent="0.3">
      <c r="A13" s="44">
        <v>45305</v>
      </c>
      <c r="B13" s="43">
        <v>600000</v>
      </c>
      <c r="D13" s="47">
        <v>45332</v>
      </c>
      <c r="E13" s="46">
        <v>550000</v>
      </c>
      <c r="G13" s="53">
        <v>45361</v>
      </c>
      <c r="H13" s="52">
        <v>250000</v>
      </c>
    </row>
    <row r="14" spans="1:8" x14ac:dyDescent="0.3">
      <c r="A14" s="44">
        <v>45306</v>
      </c>
      <c r="B14" s="43">
        <v>180000</v>
      </c>
      <c r="D14" s="47">
        <v>45333</v>
      </c>
      <c r="E14" s="46">
        <v>240000</v>
      </c>
      <c r="G14" s="53">
        <v>45362</v>
      </c>
      <c r="H14" s="52">
        <v>220000</v>
      </c>
    </row>
    <row r="15" spans="1:8" x14ac:dyDescent="0.3">
      <c r="A15" s="44">
        <v>45307</v>
      </c>
      <c r="B15" s="43">
        <v>150000</v>
      </c>
      <c r="D15" s="47">
        <v>45334</v>
      </c>
      <c r="E15" s="46">
        <v>300000</v>
      </c>
      <c r="G15" s="53">
        <v>45363</v>
      </c>
      <c r="H15" s="52">
        <v>420000</v>
      </c>
    </row>
    <row r="16" spans="1:8" x14ac:dyDescent="0.3">
      <c r="A16" s="44">
        <v>45308</v>
      </c>
      <c r="B16" s="43">
        <v>770000</v>
      </c>
      <c r="D16" s="47">
        <v>45335</v>
      </c>
      <c r="E16" s="46">
        <v>630000</v>
      </c>
      <c r="G16" s="53">
        <v>45364</v>
      </c>
      <c r="H16" s="52">
        <v>700000</v>
      </c>
    </row>
    <row r="17" spans="1:8" x14ac:dyDescent="0.3">
      <c r="A17" s="44">
        <v>45309</v>
      </c>
      <c r="B17" s="43">
        <v>350000</v>
      </c>
      <c r="D17" s="47">
        <v>45336</v>
      </c>
      <c r="E17" s="46">
        <v>400000</v>
      </c>
      <c r="G17" s="53">
        <v>45365</v>
      </c>
      <c r="H17" s="52">
        <v>300000</v>
      </c>
    </row>
    <row r="18" spans="1:8" x14ac:dyDescent="0.3">
      <c r="A18" s="44">
        <v>45310</v>
      </c>
      <c r="B18" s="43">
        <v>120000</v>
      </c>
      <c r="D18" s="47">
        <v>45337</v>
      </c>
      <c r="E18" s="46">
        <v>220000</v>
      </c>
      <c r="G18" s="53">
        <v>45366</v>
      </c>
      <c r="H18" s="52">
        <v>160000</v>
      </c>
    </row>
    <row r="19" spans="1:8" x14ac:dyDescent="0.3">
      <c r="A19" s="44">
        <v>45311</v>
      </c>
      <c r="B19" s="43">
        <v>390000</v>
      </c>
      <c r="D19" s="47">
        <v>45338</v>
      </c>
      <c r="E19" s="46">
        <v>420000</v>
      </c>
      <c r="G19" s="53">
        <v>45367</v>
      </c>
      <c r="H19" s="52">
        <v>360000</v>
      </c>
    </row>
    <row r="20" spans="1:8" x14ac:dyDescent="0.3">
      <c r="A20" s="44">
        <v>45312</v>
      </c>
      <c r="B20" s="43">
        <v>630000</v>
      </c>
      <c r="D20" s="47">
        <v>45339</v>
      </c>
      <c r="E20" s="46">
        <v>700000</v>
      </c>
      <c r="G20" s="53">
        <v>45368</v>
      </c>
      <c r="H20" s="52">
        <v>630000</v>
      </c>
    </row>
    <row r="21" spans="1:8" x14ac:dyDescent="0.3">
      <c r="A21" s="44">
        <v>45313</v>
      </c>
      <c r="B21" s="43">
        <v>400000</v>
      </c>
      <c r="D21" s="47">
        <v>45340</v>
      </c>
      <c r="E21" s="46">
        <v>450000</v>
      </c>
      <c r="G21" s="53">
        <v>45369</v>
      </c>
      <c r="H21" s="52">
        <v>350000</v>
      </c>
    </row>
    <row r="22" spans="1:8" x14ac:dyDescent="0.3">
      <c r="A22" s="44">
        <v>45314</v>
      </c>
      <c r="B22" s="43">
        <v>280000</v>
      </c>
      <c r="D22" s="47">
        <v>45341</v>
      </c>
      <c r="E22" s="46">
        <v>260000</v>
      </c>
      <c r="G22" s="53">
        <v>45370</v>
      </c>
      <c r="H22" s="52">
        <v>280000</v>
      </c>
    </row>
    <row r="23" spans="1:8" x14ac:dyDescent="0.3">
      <c r="A23" s="44">
        <v>45315</v>
      </c>
      <c r="B23" s="43">
        <v>210000</v>
      </c>
      <c r="D23" s="47">
        <v>45342</v>
      </c>
      <c r="E23" s="46">
        <v>240000</v>
      </c>
      <c r="G23" s="53">
        <v>45371</v>
      </c>
      <c r="H23" s="52">
        <v>240000</v>
      </c>
    </row>
    <row r="24" spans="1:8" x14ac:dyDescent="0.3">
      <c r="A24" s="44">
        <v>45316</v>
      </c>
      <c r="B24" s="43">
        <v>700000</v>
      </c>
      <c r="D24" s="47">
        <v>45343</v>
      </c>
      <c r="E24" s="46">
        <v>840000</v>
      </c>
      <c r="G24" s="53">
        <v>45372</v>
      </c>
      <c r="H24" s="52">
        <v>770000</v>
      </c>
    </row>
    <row r="25" spans="1:8" x14ac:dyDescent="0.3">
      <c r="A25" s="44">
        <v>45317</v>
      </c>
      <c r="B25" s="43">
        <v>250000</v>
      </c>
      <c r="D25" s="47">
        <v>45344</v>
      </c>
      <c r="E25" s="46">
        <v>350000</v>
      </c>
      <c r="G25" s="53">
        <v>45373</v>
      </c>
      <c r="H25" s="52">
        <v>250000</v>
      </c>
    </row>
    <row r="26" spans="1:8" x14ac:dyDescent="0.3">
      <c r="A26" s="44">
        <v>45318</v>
      </c>
      <c r="B26" s="43">
        <v>160000</v>
      </c>
      <c r="D26" s="47">
        <v>45345</v>
      </c>
      <c r="E26" s="46">
        <v>180000</v>
      </c>
      <c r="G26" s="53">
        <v>45374</v>
      </c>
      <c r="H26" s="52">
        <v>200000</v>
      </c>
    </row>
    <row r="27" spans="1:8" x14ac:dyDescent="0.3">
      <c r="A27" s="44">
        <v>45319</v>
      </c>
      <c r="B27" s="43">
        <v>180000</v>
      </c>
      <c r="D27" s="47">
        <v>45346</v>
      </c>
      <c r="E27" s="46">
        <v>360000</v>
      </c>
      <c r="G27" s="53">
        <v>45375</v>
      </c>
      <c r="H27" s="52">
        <v>270000</v>
      </c>
    </row>
    <row r="28" spans="1:8" x14ac:dyDescent="0.3">
      <c r="A28" s="44">
        <v>45320</v>
      </c>
      <c r="B28" s="43">
        <v>490000</v>
      </c>
      <c r="D28" s="47">
        <v>45347</v>
      </c>
      <c r="E28" s="46">
        <v>350000</v>
      </c>
      <c r="G28" s="53">
        <v>45376</v>
      </c>
      <c r="H28" s="52">
        <v>700000</v>
      </c>
    </row>
    <row r="29" spans="1:8" x14ac:dyDescent="0.3">
      <c r="A29" s="49" t="s">
        <v>24</v>
      </c>
      <c r="B29" s="43">
        <f>SUM(B4:B28)</f>
        <v>8750000</v>
      </c>
      <c r="D29" s="47" t="s">
        <v>54</v>
      </c>
      <c r="E29" s="46">
        <f>SUM(E4:E28)</f>
        <v>9920000</v>
      </c>
      <c r="G29" s="53">
        <v>45381</v>
      </c>
      <c r="H29" s="52">
        <v>150000</v>
      </c>
    </row>
    <row r="30" spans="1:8" x14ac:dyDescent="0.3">
      <c r="G30" s="49" t="s">
        <v>24</v>
      </c>
      <c r="H30" s="52">
        <f>SUM(H4:H29)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0342-9854-48D6-9B3C-9DE194E16B94}">
  <dimension ref="A6:N51"/>
  <sheetViews>
    <sheetView topLeftCell="A7" workbookViewId="0">
      <selection activeCell="N15" sqref="N15"/>
    </sheetView>
  </sheetViews>
  <sheetFormatPr defaultRowHeight="14.4" x14ac:dyDescent="0.3"/>
  <cols>
    <col min="2" max="2" width="31.44140625" customWidth="1"/>
    <col min="3" max="3" width="20.33203125" bestFit="1" customWidth="1"/>
    <col min="4" max="4" width="9.109375" bestFit="1" customWidth="1"/>
    <col min="5" max="5" width="10" bestFit="1" customWidth="1"/>
    <col min="6" max="6" width="8.77734375" bestFit="1" customWidth="1"/>
    <col min="10" max="10" width="10.21875" bestFit="1" customWidth="1"/>
    <col min="11" max="11" width="12" bestFit="1" customWidth="1"/>
    <col min="12" max="12" width="16.33203125" bestFit="1" customWidth="1"/>
    <col min="13" max="13" width="13.21875" bestFit="1" customWidth="1"/>
    <col min="14" max="14" width="12.21875" bestFit="1" customWidth="1"/>
  </cols>
  <sheetData>
    <row r="6" spans="1:14" ht="15.6" x14ac:dyDescent="0.3">
      <c r="A6" s="54"/>
      <c r="B6" s="56" t="s">
        <v>57</v>
      </c>
      <c r="C6" s="56"/>
      <c r="D6" s="56"/>
      <c r="E6" s="56"/>
      <c r="F6" s="56"/>
      <c r="J6" s="51" t="s">
        <v>82</v>
      </c>
    </row>
    <row r="7" spans="1:14" ht="15.6" x14ac:dyDescent="0.3">
      <c r="A7" s="54"/>
      <c r="B7" s="57" t="s">
        <v>58</v>
      </c>
      <c r="C7" s="57" t="s">
        <v>59</v>
      </c>
      <c r="D7" s="57" t="s">
        <v>5</v>
      </c>
      <c r="E7" s="57" t="s">
        <v>60</v>
      </c>
      <c r="F7" s="57" t="s">
        <v>38</v>
      </c>
    </row>
    <row r="8" spans="1:14" ht="18" x14ac:dyDescent="0.35">
      <c r="A8" s="54"/>
      <c r="B8" s="55" t="s">
        <v>10</v>
      </c>
      <c r="C8" s="55" t="s">
        <v>4</v>
      </c>
      <c r="D8" s="55">
        <v>53</v>
      </c>
      <c r="E8" s="55">
        <v>60000</v>
      </c>
      <c r="F8" s="55">
        <v>3180000</v>
      </c>
      <c r="J8" s="63" t="s">
        <v>76</v>
      </c>
      <c r="K8" s="63" t="s">
        <v>77</v>
      </c>
      <c r="L8" s="63" t="s">
        <v>78</v>
      </c>
      <c r="M8" s="63" t="s">
        <v>79</v>
      </c>
      <c r="N8" s="63" t="s">
        <v>80</v>
      </c>
    </row>
    <row r="9" spans="1:14" ht="18" x14ac:dyDescent="0.35">
      <c r="A9" s="54"/>
      <c r="B9" s="55" t="s">
        <v>13</v>
      </c>
      <c r="C9" s="55" t="s">
        <v>4</v>
      </c>
      <c r="D9" s="55">
        <v>48</v>
      </c>
      <c r="E9" s="55">
        <v>45000</v>
      </c>
      <c r="F9" s="55">
        <v>2160000</v>
      </c>
      <c r="J9" s="62" t="s">
        <v>32</v>
      </c>
      <c r="K9" s="62">
        <v>8750000</v>
      </c>
      <c r="L9" s="62">
        <f>SUM(F8:F21)</f>
        <v>7854500</v>
      </c>
      <c r="M9" s="62">
        <f>SUM(K9-L9)</f>
        <v>895500</v>
      </c>
      <c r="N9" s="65" t="str">
        <f>IF(M9&gt;0,"profit","loss")</f>
        <v>profit</v>
      </c>
    </row>
    <row r="10" spans="1:14" ht="18" x14ac:dyDescent="0.35">
      <c r="A10" s="54"/>
      <c r="B10" s="55" t="s">
        <v>19</v>
      </c>
      <c r="C10" s="55" t="s">
        <v>4</v>
      </c>
      <c r="D10" s="55">
        <v>56</v>
      </c>
      <c r="E10" s="55">
        <v>26000</v>
      </c>
      <c r="F10" s="55">
        <v>1456000</v>
      </c>
      <c r="J10" s="62" t="s">
        <v>44</v>
      </c>
      <c r="K10" s="62">
        <v>9920000</v>
      </c>
      <c r="L10" s="62">
        <f>SUM(F23:F36)</f>
        <v>9998300</v>
      </c>
      <c r="M10" s="62">
        <f t="shared" ref="M10:M11" si="0">SUM(K10-L10)</f>
        <v>-78300</v>
      </c>
      <c r="N10" s="65" t="str">
        <f t="shared" ref="N10:N11" si="1">IF(M10&gt;0,"profit","loss")</f>
        <v>loss</v>
      </c>
    </row>
    <row r="11" spans="1:14" ht="18" x14ac:dyDescent="0.35">
      <c r="A11" s="54"/>
      <c r="B11" s="55" t="s">
        <v>16</v>
      </c>
      <c r="C11" s="55" t="s">
        <v>4</v>
      </c>
      <c r="D11" s="55">
        <v>48</v>
      </c>
      <c r="E11" s="55">
        <v>17000</v>
      </c>
      <c r="F11" s="55">
        <v>816000</v>
      </c>
      <c r="J11" s="62" t="s">
        <v>45</v>
      </c>
      <c r="K11" s="62">
        <v>10000000</v>
      </c>
      <c r="L11" s="62">
        <f>SUM(F38:F51)</f>
        <v>8985700</v>
      </c>
      <c r="M11" s="62">
        <f t="shared" si="0"/>
        <v>1014300</v>
      </c>
      <c r="N11" s="65" t="str">
        <f t="shared" si="1"/>
        <v>profit</v>
      </c>
    </row>
    <row r="12" spans="1:14" ht="15.6" x14ac:dyDescent="0.3">
      <c r="A12" s="54" t="s">
        <v>32</v>
      </c>
      <c r="B12" s="55" t="s">
        <v>61</v>
      </c>
      <c r="C12" s="55" t="s">
        <v>62</v>
      </c>
      <c r="D12" s="55"/>
      <c r="E12" s="55"/>
      <c r="F12" s="55">
        <v>12000</v>
      </c>
    </row>
    <row r="13" spans="1:14" ht="18" x14ac:dyDescent="0.35">
      <c r="A13" s="54"/>
      <c r="B13" s="55" t="s">
        <v>63</v>
      </c>
      <c r="C13" s="55" t="s">
        <v>64</v>
      </c>
      <c r="D13" s="55"/>
      <c r="E13" s="55"/>
      <c r="F13" s="55">
        <v>5000</v>
      </c>
      <c r="J13" s="64" t="s">
        <v>85</v>
      </c>
    </row>
    <row r="14" spans="1:14" ht="15.6" x14ac:dyDescent="0.3">
      <c r="A14" s="54"/>
      <c r="B14" s="55" t="s">
        <v>65</v>
      </c>
      <c r="C14" s="55" t="s">
        <v>62</v>
      </c>
      <c r="D14" s="55"/>
      <c r="E14" s="55"/>
      <c r="F14" s="55">
        <v>8000</v>
      </c>
    </row>
    <row r="15" spans="1:14" ht="18" x14ac:dyDescent="0.35">
      <c r="A15" s="54"/>
      <c r="B15" s="55" t="s">
        <v>66</v>
      </c>
      <c r="C15" s="55" t="s">
        <v>67</v>
      </c>
      <c r="D15" s="55"/>
      <c r="E15" s="55"/>
      <c r="F15" s="55">
        <v>1500</v>
      </c>
      <c r="J15" s="70" t="s">
        <v>76</v>
      </c>
      <c r="K15" s="70" t="s">
        <v>83</v>
      </c>
      <c r="L15" s="70" t="s">
        <v>84</v>
      </c>
    </row>
    <row r="16" spans="1:14" ht="18" x14ac:dyDescent="0.35">
      <c r="A16" s="54"/>
      <c r="B16" s="55" t="s">
        <v>68</v>
      </c>
      <c r="C16" s="55" t="s">
        <v>69</v>
      </c>
      <c r="D16" s="55">
        <v>5</v>
      </c>
      <c r="E16" s="55">
        <v>30000</v>
      </c>
      <c r="F16" s="55">
        <v>150000</v>
      </c>
      <c r="J16" s="69" t="s">
        <v>32</v>
      </c>
      <c r="K16" s="69">
        <f>SUM(D8:D11)</f>
        <v>205</v>
      </c>
      <c r="L16" s="69" t="str">
        <f>LOWER(J16:J18)</f>
        <v>january</v>
      </c>
    </row>
    <row r="17" spans="1:12" ht="18" x14ac:dyDescent="0.35">
      <c r="A17" s="54"/>
      <c r="B17" s="55" t="s">
        <v>70</v>
      </c>
      <c r="C17" s="55" t="s">
        <v>69</v>
      </c>
      <c r="D17" s="55"/>
      <c r="E17" s="55"/>
      <c r="F17" s="55">
        <v>20000</v>
      </c>
      <c r="J17" s="69" t="s">
        <v>44</v>
      </c>
      <c r="K17" s="69">
        <f>SUM(D23:D26)</f>
        <v>244</v>
      </c>
      <c r="L17" s="69"/>
    </row>
    <row r="18" spans="1:12" ht="18" x14ac:dyDescent="0.35">
      <c r="A18" s="54"/>
      <c r="B18" s="55" t="s">
        <v>71</v>
      </c>
      <c r="C18" s="55" t="s">
        <v>67</v>
      </c>
      <c r="D18" s="55"/>
      <c r="E18" s="55"/>
      <c r="F18" s="55">
        <v>2000</v>
      </c>
      <c r="J18" s="69" t="s">
        <v>45</v>
      </c>
      <c r="K18" s="69">
        <f>SUM(D38:D41)</f>
        <v>236</v>
      </c>
      <c r="L18" s="69"/>
    </row>
    <row r="19" spans="1:12" ht="15.6" x14ac:dyDescent="0.3">
      <c r="A19" s="54"/>
      <c r="B19" s="55" t="s">
        <v>72</v>
      </c>
      <c r="C19" s="55" t="s">
        <v>73</v>
      </c>
      <c r="D19" s="55"/>
      <c r="E19" s="55"/>
      <c r="F19" s="55">
        <v>3000</v>
      </c>
    </row>
    <row r="20" spans="1:12" ht="15.6" x14ac:dyDescent="0.3">
      <c r="A20" s="54"/>
      <c r="B20" s="55" t="s">
        <v>74</v>
      </c>
      <c r="C20" s="55" t="s">
        <v>67</v>
      </c>
      <c r="D20" s="55"/>
      <c r="E20" s="55"/>
      <c r="F20" s="55">
        <v>1000</v>
      </c>
    </row>
    <row r="21" spans="1:12" ht="15.6" x14ac:dyDescent="0.3">
      <c r="A21" s="54"/>
      <c r="B21" s="55" t="s">
        <v>75</v>
      </c>
      <c r="C21" s="55"/>
      <c r="D21" s="55"/>
      <c r="E21" s="55"/>
      <c r="F21" s="55">
        <v>40000</v>
      </c>
    </row>
    <row r="23" spans="1:12" ht="15.6" x14ac:dyDescent="0.3">
      <c r="A23" s="58"/>
      <c r="B23" s="59" t="s">
        <v>10</v>
      </c>
      <c r="C23" s="59" t="s">
        <v>4</v>
      </c>
      <c r="D23" s="59">
        <v>55</v>
      </c>
      <c r="E23" s="59">
        <v>60000</v>
      </c>
      <c r="F23" s="59">
        <v>3300000</v>
      </c>
    </row>
    <row r="24" spans="1:12" ht="15.6" x14ac:dyDescent="0.3">
      <c r="A24" s="58"/>
      <c r="B24" s="59" t="s">
        <v>13</v>
      </c>
      <c r="C24" s="59" t="s">
        <v>4</v>
      </c>
      <c r="D24" s="59">
        <v>50</v>
      </c>
      <c r="E24" s="59">
        <v>45000</v>
      </c>
      <c r="F24" s="59">
        <v>2250000</v>
      </c>
    </row>
    <row r="25" spans="1:12" ht="15.6" x14ac:dyDescent="0.3">
      <c r="A25" s="58"/>
      <c r="B25" s="59" t="s">
        <v>19</v>
      </c>
      <c r="C25" s="59" t="s">
        <v>4</v>
      </c>
      <c r="D25" s="59">
        <v>79</v>
      </c>
      <c r="E25" s="59">
        <v>26000</v>
      </c>
      <c r="F25" s="59">
        <v>2054000</v>
      </c>
    </row>
    <row r="26" spans="1:12" ht="15.6" x14ac:dyDescent="0.3">
      <c r="A26" s="58"/>
      <c r="B26" s="59" t="s">
        <v>16</v>
      </c>
      <c r="C26" s="59" t="s">
        <v>4</v>
      </c>
      <c r="D26" s="59">
        <v>60</v>
      </c>
      <c r="E26" s="59">
        <v>17000</v>
      </c>
      <c r="F26" s="59">
        <v>1020000</v>
      </c>
    </row>
    <row r="27" spans="1:12" ht="15.6" x14ac:dyDescent="0.3">
      <c r="A27" s="58"/>
      <c r="B27" s="59" t="s">
        <v>61</v>
      </c>
      <c r="C27" s="59" t="s">
        <v>62</v>
      </c>
      <c r="D27" s="59"/>
      <c r="E27" s="59"/>
      <c r="F27" s="59">
        <v>12000</v>
      </c>
    </row>
    <row r="28" spans="1:12" ht="15.6" x14ac:dyDescent="0.3">
      <c r="A28" s="58"/>
      <c r="B28" s="59" t="s">
        <v>63</v>
      </c>
      <c r="C28" s="59" t="s">
        <v>64</v>
      </c>
      <c r="D28" s="59"/>
      <c r="E28" s="59"/>
      <c r="F28" s="59">
        <v>8000</v>
      </c>
    </row>
    <row r="29" spans="1:12" ht="15.6" x14ac:dyDescent="0.3">
      <c r="A29" s="58" t="s">
        <v>44</v>
      </c>
      <c r="B29" s="59" t="s">
        <v>65</v>
      </c>
      <c r="C29" s="59" t="s">
        <v>62</v>
      </c>
      <c r="D29" s="59"/>
      <c r="E29" s="59"/>
      <c r="F29" s="59">
        <v>8000</v>
      </c>
    </row>
    <row r="30" spans="1:12" ht="15.6" x14ac:dyDescent="0.3">
      <c r="A30" s="58"/>
      <c r="B30" s="59" t="s">
        <v>66</v>
      </c>
      <c r="C30" s="59" t="s">
        <v>67</v>
      </c>
      <c r="D30" s="59"/>
      <c r="E30" s="59"/>
      <c r="F30" s="59">
        <v>1500</v>
      </c>
    </row>
    <row r="31" spans="1:12" ht="15.6" x14ac:dyDescent="0.3">
      <c r="A31" s="58"/>
      <c r="B31" s="59" t="s">
        <v>68</v>
      </c>
      <c r="C31" s="59" t="s">
        <v>69</v>
      </c>
      <c r="D31" s="59">
        <v>5</v>
      </c>
      <c r="E31" s="59">
        <v>30000</v>
      </c>
      <c r="F31" s="59">
        <v>150000</v>
      </c>
    </row>
    <row r="32" spans="1:12" ht="15.6" x14ac:dyDescent="0.3">
      <c r="A32" s="58"/>
      <c r="B32" s="59" t="s">
        <v>70</v>
      </c>
      <c r="C32" s="59" t="s">
        <v>69</v>
      </c>
      <c r="D32" s="59"/>
      <c r="E32" s="59"/>
      <c r="F32" s="59">
        <v>20000</v>
      </c>
    </row>
    <row r="33" spans="1:6" ht="15.6" x14ac:dyDescent="0.3">
      <c r="A33" s="58"/>
      <c r="B33" s="59" t="s">
        <v>71</v>
      </c>
      <c r="C33" s="59" t="s">
        <v>67</v>
      </c>
      <c r="D33" s="59"/>
      <c r="E33" s="59"/>
      <c r="F33" s="59">
        <v>3000</v>
      </c>
    </row>
    <row r="34" spans="1:6" ht="15.6" x14ac:dyDescent="0.3">
      <c r="A34" s="58"/>
      <c r="B34" s="59" t="s">
        <v>72</v>
      </c>
      <c r="C34" s="59" t="s">
        <v>73</v>
      </c>
      <c r="D34" s="59"/>
      <c r="E34" s="59"/>
      <c r="F34" s="59">
        <v>1000</v>
      </c>
    </row>
    <row r="35" spans="1:6" ht="15.6" x14ac:dyDescent="0.3">
      <c r="A35" s="58"/>
      <c r="B35" s="59" t="s">
        <v>74</v>
      </c>
      <c r="C35" s="59" t="s">
        <v>67</v>
      </c>
      <c r="D35" s="59"/>
      <c r="E35" s="59"/>
      <c r="F35" s="59">
        <v>800</v>
      </c>
    </row>
    <row r="36" spans="1:6" ht="15.6" x14ac:dyDescent="0.3">
      <c r="A36" s="58"/>
      <c r="B36" s="59" t="s">
        <v>75</v>
      </c>
      <c r="C36" s="59"/>
      <c r="D36" s="59"/>
      <c r="E36" s="59"/>
      <c r="F36" s="59">
        <v>1170000</v>
      </c>
    </row>
    <row r="38" spans="1:6" ht="15.6" x14ac:dyDescent="0.3">
      <c r="A38" s="60"/>
      <c r="B38" s="61" t="s">
        <v>10</v>
      </c>
      <c r="C38" s="61" t="s">
        <v>4</v>
      </c>
      <c r="D38" s="61">
        <v>67</v>
      </c>
      <c r="E38" s="61">
        <v>60000</v>
      </c>
      <c r="F38" s="61">
        <v>4020000</v>
      </c>
    </row>
    <row r="39" spans="1:6" ht="15.6" x14ac:dyDescent="0.3">
      <c r="A39" s="60"/>
      <c r="B39" s="61" t="s">
        <v>13</v>
      </c>
      <c r="C39" s="61" t="s">
        <v>4</v>
      </c>
      <c r="D39" s="61">
        <v>41</v>
      </c>
      <c r="E39" s="61">
        <v>45000</v>
      </c>
      <c r="F39" s="61">
        <v>1845000</v>
      </c>
    </row>
    <row r="40" spans="1:6" ht="15.6" x14ac:dyDescent="0.3">
      <c r="A40" s="60"/>
      <c r="B40" s="61" t="s">
        <v>19</v>
      </c>
      <c r="C40" s="61" t="s">
        <v>4</v>
      </c>
      <c r="D40" s="61">
        <v>70</v>
      </c>
      <c r="E40" s="61">
        <v>26000</v>
      </c>
      <c r="F40" s="61">
        <v>1820000</v>
      </c>
    </row>
    <row r="41" spans="1:6" ht="15.6" x14ac:dyDescent="0.3">
      <c r="A41" s="60"/>
      <c r="B41" s="61" t="s">
        <v>16</v>
      </c>
      <c r="C41" s="61" t="s">
        <v>4</v>
      </c>
      <c r="D41" s="61">
        <v>58</v>
      </c>
      <c r="E41" s="61">
        <v>17000</v>
      </c>
      <c r="F41" s="61">
        <v>986000</v>
      </c>
    </row>
    <row r="42" spans="1:6" ht="15.6" x14ac:dyDescent="0.3">
      <c r="A42" s="60"/>
      <c r="B42" s="61" t="s">
        <v>61</v>
      </c>
      <c r="C42" s="61" t="s">
        <v>62</v>
      </c>
      <c r="D42" s="61"/>
      <c r="E42" s="61"/>
      <c r="F42" s="61">
        <v>13000</v>
      </c>
    </row>
    <row r="43" spans="1:6" ht="15.6" x14ac:dyDescent="0.3">
      <c r="A43" s="60"/>
      <c r="B43" s="61" t="s">
        <v>63</v>
      </c>
      <c r="C43" s="61" t="s">
        <v>64</v>
      </c>
      <c r="D43" s="61"/>
      <c r="E43" s="61"/>
      <c r="F43" s="61">
        <v>2000</v>
      </c>
    </row>
    <row r="44" spans="1:6" ht="15.6" x14ac:dyDescent="0.3">
      <c r="A44" s="60" t="s">
        <v>45</v>
      </c>
      <c r="B44" s="61" t="s">
        <v>65</v>
      </c>
      <c r="C44" s="61" t="s">
        <v>62</v>
      </c>
      <c r="D44" s="61"/>
      <c r="E44" s="61"/>
      <c r="F44" s="61">
        <v>8000</v>
      </c>
    </row>
    <row r="45" spans="1:6" ht="15.6" x14ac:dyDescent="0.3">
      <c r="A45" s="60"/>
      <c r="B45" s="61" t="s">
        <v>66</v>
      </c>
      <c r="C45" s="61" t="s">
        <v>67</v>
      </c>
      <c r="D45" s="61"/>
      <c r="E45" s="61"/>
      <c r="F45" s="61">
        <v>1500</v>
      </c>
    </row>
    <row r="46" spans="1:6" ht="15.6" x14ac:dyDescent="0.3">
      <c r="A46" s="60"/>
      <c r="B46" s="61" t="s">
        <v>68</v>
      </c>
      <c r="C46" s="61" t="s">
        <v>69</v>
      </c>
      <c r="D46" s="61">
        <v>5</v>
      </c>
      <c r="E46" s="61">
        <v>30000</v>
      </c>
      <c r="F46" s="61">
        <v>150000</v>
      </c>
    </row>
    <row r="47" spans="1:6" ht="15.6" x14ac:dyDescent="0.3">
      <c r="A47" s="60"/>
      <c r="B47" s="61" t="s">
        <v>70</v>
      </c>
      <c r="C47" s="61" t="s">
        <v>69</v>
      </c>
      <c r="D47" s="61"/>
      <c r="E47" s="61"/>
      <c r="F47" s="61">
        <v>20000</v>
      </c>
    </row>
    <row r="48" spans="1:6" ht="15.6" x14ac:dyDescent="0.3">
      <c r="A48" s="60"/>
      <c r="B48" s="61" t="s">
        <v>71</v>
      </c>
      <c r="C48" s="61" t="s">
        <v>67</v>
      </c>
      <c r="D48" s="61"/>
      <c r="E48" s="61"/>
      <c r="F48" s="61">
        <v>2000</v>
      </c>
    </row>
    <row r="49" spans="1:6" ht="15.6" x14ac:dyDescent="0.3">
      <c r="A49" s="60"/>
      <c r="B49" s="61" t="s">
        <v>72</v>
      </c>
      <c r="C49" s="61" t="s">
        <v>73</v>
      </c>
      <c r="D49" s="61"/>
      <c r="E49" s="61"/>
      <c r="F49" s="61">
        <v>7000</v>
      </c>
    </row>
    <row r="50" spans="1:6" ht="15.6" x14ac:dyDescent="0.3">
      <c r="A50" s="60"/>
      <c r="B50" s="61" t="s">
        <v>74</v>
      </c>
      <c r="C50" s="61" t="s">
        <v>67</v>
      </c>
      <c r="D50" s="61"/>
      <c r="E50" s="61"/>
      <c r="F50" s="61">
        <v>1200</v>
      </c>
    </row>
    <row r="51" spans="1:6" ht="15.6" x14ac:dyDescent="0.3">
      <c r="A51" s="60"/>
      <c r="B51" s="61" t="s">
        <v>75</v>
      </c>
      <c r="C51" s="61"/>
      <c r="D51" s="61"/>
      <c r="E51" s="61"/>
      <c r="F51" s="61">
        <v>110000</v>
      </c>
    </row>
  </sheetData>
  <conditionalFormatting sqref="N9:N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{C547A574-748A-4D6D-B841-CD4D6724C10C}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{6AC66303-44D7-4FD7-BF0B-9A9A820C49E6}</x14:id>
        </ext>
      </extLst>
    </cfRule>
    <cfRule type="containsText" dxfId="2" priority="2" operator="containsText" text="Profit">
      <formula>NOT(ISERROR(SEARCH("Profit",N9)))</formula>
    </cfRule>
  </conditionalFormatting>
  <conditionalFormatting sqref="N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0" priority="1" operator="containsText" text="Loss">
      <formula>NOT(ISERROR(SEARCH("Loss",N10)))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47A574-748A-4D6D-B841-CD4D6724C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C66303-44D7-4FD7-BF0B-9A9A820C4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B5A7-9594-4170-AAEA-E51D762D9098}">
  <dimension ref="D5:J19"/>
  <sheetViews>
    <sheetView topLeftCell="B4" workbookViewId="0">
      <selection activeCell="J5" sqref="J5"/>
    </sheetView>
  </sheetViews>
  <sheetFormatPr defaultRowHeight="14.4" x14ac:dyDescent="0.3"/>
  <cols>
    <col min="4" max="4" width="12.33203125" bestFit="1" customWidth="1"/>
    <col min="5" max="5" width="18.44140625" bestFit="1" customWidth="1"/>
    <col min="6" max="6" width="11.6640625" bestFit="1" customWidth="1"/>
    <col min="7" max="7" width="10.33203125" bestFit="1" customWidth="1"/>
  </cols>
  <sheetData>
    <row r="5" spans="4:10" x14ac:dyDescent="0.3">
      <c r="J5" s="51">
        <v>4</v>
      </c>
    </row>
    <row r="6" spans="4:10" ht="18" x14ac:dyDescent="0.35">
      <c r="D6" s="67"/>
      <c r="E6" s="68" t="s">
        <v>86</v>
      </c>
      <c r="F6" s="67"/>
      <c r="G6" s="67"/>
    </row>
    <row r="7" spans="4:10" ht="18" x14ac:dyDescent="0.35">
      <c r="D7" s="66" t="s">
        <v>76</v>
      </c>
      <c r="E7" s="66" t="s">
        <v>87</v>
      </c>
      <c r="F7" s="66" t="s">
        <v>36</v>
      </c>
      <c r="G7" s="66" t="s">
        <v>81</v>
      </c>
    </row>
    <row r="8" spans="4:10" ht="18" x14ac:dyDescent="0.35">
      <c r="D8" s="69" t="s">
        <v>32</v>
      </c>
      <c r="E8" s="69">
        <v>9288500</v>
      </c>
      <c r="F8" s="69">
        <v>8750000</v>
      </c>
      <c r="G8" s="69">
        <v>-538500</v>
      </c>
    </row>
    <row r="9" spans="4:10" ht="18" x14ac:dyDescent="0.35">
      <c r="D9" s="69" t="s">
        <v>44</v>
      </c>
      <c r="E9" s="69">
        <v>9744300</v>
      </c>
      <c r="F9" s="69">
        <v>9920000</v>
      </c>
      <c r="G9" s="69">
        <v>175700</v>
      </c>
    </row>
    <row r="10" spans="4:10" ht="18" x14ac:dyDescent="0.35">
      <c r="D10" s="69" t="s">
        <v>45</v>
      </c>
      <c r="E10" s="69">
        <v>8904700</v>
      </c>
      <c r="F10" s="69">
        <v>10000000</v>
      </c>
      <c r="G10" s="69">
        <v>1095300</v>
      </c>
    </row>
    <row r="11" spans="4:10" ht="18" x14ac:dyDescent="0.35">
      <c r="D11" s="69" t="s">
        <v>88</v>
      </c>
      <c r="E11" s="69">
        <v>7345200</v>
      </c>
      <c r="F11" s="69">
        <v>7957400</v>
      </c>
      <c r="G11" s="69">
        <v>612200</v>
      </c>
    </row>
    <row r="12" spans="4:10" ht="18" x14ac:dyDescent="0.35">
      <c r="D12" s="69" t="s">
        <v>89</v>
      </c>
      <c r="E12" s="69">
        <v>8987000</v>
      </c>
      <c r="F12" s="69">
        <v>9876500</v>
      </c>
      <c r="G12" s="69">
        <v>889500</v>
      </c>
    </row>
    <row r="13" spans="4:10" ht="18" x14ac:dyDescent="0.35">
      <c r="D13" s="69" t="s">
        <v>90</v>
      </c>
      <c r="E13" s="69">
        <v>5215400</v>
      </c>
      <c r="F13" s="69">
        <v>5164500</v>
      </c>
      <c r="G13" s="69">
        <v>-50900</v>
      </c>
    </row>
    <row r="14" spans="4:10" ht="18" x14ac:dyDescent="0.35">
      <c r="D14" s="69" t="s">
        <v>91</v>
      </c>
      <c r="E14" s="69">
        <v>9976500</v>
      </c>
      <c r="F14" s="69">
        <v>11543600</v>
      </c>
      <c r="G14" s="69">
        <v>1567100</v>
      </c>
    </row>
    <row r="15" spans="4:10" ht="18" x14ac:dyDescent="0.35">
      <c r="D15" s="69" t="s">
        <v>92</v>
      </c>
      <c r="E15" s="69">
        <v>7976700</v>
      </c>
      <c r="F15" s="69">
        <v>8087900</v>
      </c>
      <c r="G15" s="69">
        <v>111200</v>
      </c>
    </row>
    <row r="16" spans="4:10" ht="18" x14ac:dyDescent="0.35">
      <c r="D16" s="69" t="s">
        <v>93</v>
      </c>
      <c r="E16" s="69">
        <v>9879000</v>
      </c>
      <c r="F16" s="69">
        <v>9969800</v>
      </c>
      <c r="G16" s="69">
        <v>90800</v>
      </c>
    </row>
    <row r="17" spans="4:7" ht="18" x14ac:dyDescent="0.35">
      <c r="D17" s="69" t="s">
        <v>94</v>
      </c>
      <c r="E17" s="69">
        <v>6234800</v>
      </c>
      <c r="F17" s="69">
        <v>7024000</v>
      </c>
      <c r="G17" s="69">
        <v>789200</v>
      </c>
    </row>
    <row r="18" spans="4:7" ht="18" x14ac:dyDescent="0.35">
      <c r="D18" s="69" t="s">
        <v>95</v>
      </c>
      <c r="E18" s="69">
        <v>4534800</v>
      </c>
      <c r="F18" s="69">
        <v>4809300</v>
      </c>
      <c r="G18" s="69">
        <v>274500</v>
      </c>
    </row>
    <row r="19" spans="4:7" ht="18" x14ac:dyDescent="0.35">
      <c r="D19" s="69" t="s">
        <v>96</v>
      </c>
      <c r="E19" s="69">
        <v>8348700</v>
      </c>
      <c r="F19" s="69">
        <v>8834800</v>
      </c>
      <c r="G19" s="69">
        <v>486100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Question-1</vt:lpstr>
      <vt:lpstr>Question-2</vt:lpstr>
      <vt:lpstr>Question-3</vt:lpstr>
      <vt:lpstr>Sheet-4</vt:lpstr>
      <vt:lpstr>Question-4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Sabbir Hosain</cp:lastModifiedBy>
  <dcterms:created xsi:type="dcterms:W3CDTF">2024-05-29T21:50:26Z</dcterms:created>
  <dcterms:modified xsi:type="dcterms:W3CDTF">2024-12-03T08:54:32Z</dcterms:modified>
</cp:coreProperties>
</file>