
<file path=[Content_Types].xml><?xml version="1.0" encoding="utf-8"?>
<Types xmlns="http://schemas.openxmlformats.org/package/2006/content-types">
  <Default Extension="bin" ContentType="application/vnd.ms-office.activeX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printerSettings/printerSettings1.bin" ContentType="application/vnd.openxmlformats-officedocument.spreadsheetml.printerSettings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H:\Works\VB.Net\PeigiriVije\"/>
    </mc:Choice>
  </mc:AlternateContent>
  <bookViews>
    <workbookView xWindow="0" yWindow="0" windowWidth="13980" windowHeight="6420" tabRatio="602" activeTab="1"/>
  </bookViews>
  <sheets>
    <sheet name="data" sheetId="1" r:id="rId1"/>
    <sheet name="فرم بازدید" sheetId="2" r:id="rId2"/>
  </sheets>
  <definedNames>
    <definedName name="_xlnm.Print_Area" localSheetId="1">'فرم بازدید'!$A$1:$P$17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7" i="2" l="1"/>
  <c r="J17" i="2"/>
  <c r="I17" i="2"/>
  <c r="H17" i="2"/>
  <c r="G17" i="2"/>
  <c r="F17" i="2"/>
  <c r="C17" i="2"/>
  <c r="B17" i="2"/>
  <c r="K16" i="2"/>
  <c r="J16" i="2"/>
  <c r="I16" i="2"/>
  <c r="H16" i="2"/>
  <c r="G16" i="2"/>
  <c r="F16" i="2"/>
  <c r="C16" i="2"/>
  <c r="B16" i="2"/>
  <c r="K15" i="2"/>
  <c r="J15" i="2"/>
  <c r="I15" i="2"/>
  <c r="H15" i="2"/>
  <c r="G15" i="2"/>
  <c r="F15" i="2"/>
  <c r="C15" i="2"/>
  <c r="B15" i="2"/>
  <c r="K14" i="2"/>
  <c r="J14" i="2"/>
  <c r="I14" i="2"/>
  <c r="H14" i="2"/>
  <c r="G14" i="2"/>
  <c r="F14" i="2"/>
  <c r="C14" i="2"/>
  <c r="B14" i="2"/>
  <c r="K13" i="2"/>
  <c r="J13" i="2"/>
  <c r="I13" i="2"/>
  <c r="H13" i="2"/>
  <c r="G13" i="2"/>
  <c r="F13" i="2"/>
  <c r="C13" i="2"/>
  <c r="B13" i="2"/>
  <c r="K12" i="2"/>
  <c r="J12" i="2"/>
  <c r="I12" i="2"/>
  <c r="H12" i="2"/>
  <c r="G12" i="2"/>
  <c r="F12" i="2"/>
  <c r="C12" i="2"/>
  <c r="B12" i="2"/>
  <c r="K11" i="2"/>
  <c r="J11" i="2"/>
  <c r="I11" i="2"/>
  <c r="H11" i="2"/>
  <c r="G11" i="2"/>
  <c r="F11" i="2"/>
  <c r="C11" i="2"/>
  <c r="B11" i="2"/>
  <c r="K10" i="2"/>
  <c r="J10" i="2"/>
  <c r="I10" i="2"/>
  <c r="H10" i="2"/>
  <c r="G10" i="2"/>
  <c r="F10" i="2"/>
  <c r="C10" i="2"/>
  <c r="B10" i="2"/>
  <c r="K9" i="2"/>
  <c r="J9" i="2"/>
  <c r="I9" i="2"/>
  <c r="H9" i="2"/>
  <c r="G9" i="2"/>
  <c r="F9" i="2"/>
  <c r="C9" i="2"/>
  <c r="B9" i="2"/>
  <c r="C8" i="2"/>
  <c r="G8" i="2"/>
  <c r="F8" i="2"/>
  <c r="K8" i="2"/>
  <c r="J8" i="2"/>
  <c r="I8" i="2"/>
  <c r="H8" i="2"/>
  <c r="B8" i="2"/>
</calcChain>
</file>

<file path=xl/sharedStrings.xml><?xml version="1.0" encoding="utf-8"?>
<sst xmlns="http://schemas.openxmlformats.org/spreadsheetml/2006/main" count="96" uniqueCount="76">
  <si>
    <t>1399/03/17 09:38</t>
  </si>
  <si>
    <t>1399/03/18 08:52</t>
  </si>
  <si>
    <t>1- مدیریت شهری</t>
  </si>
  <si>
    <t>ساخت و ساز غیر مجاز</t>
  </si>
  <si>
    <t>بنی هاشم شمالی - ک خاد مرضائیان یک - پ 19</t>
  </si>
  <si>
    <t>ساخت باغچه غیرمجاز در خیابان</t>
  </si>
  <si>
    <t>حوزه شهرسازی ناحیه 1 منطقه 4</t>
  </si>
  <si>
    <t>فوری</t>
  </si>
  <si>
    <t>1399/03/18 10:52:50</t>
  </si>
  <si>
    <t>1399/03/18 02:08:10</t>
  </si>
  <si>
    <t>کارشناسي - اطلاع رساني شد</t>
  </si>
  <si>
    <t>عدم برقراری ارتباط</t>
  </si>
  <si>
    <t>1399/03/16 16:51</t>
  </si>
  <si>
    <t>1399/03/18 10:59</t>
  </si>
  <si>
    <t>خ 17شهریور . خ شیرازی . (ابشارسابق) سر میر فخرای جنب پ 93</t>
  </si>
  <si>
    <t>در این مکان چون در طرح تخریب شهرداری است درحال زدن مغازه غیر مجاز هستند و نیاز به اقدام فوری دارد هم اکنون درحال کار هستند</t>
  </si>
  <si>
    <t>حوزه شهرسازی ناحیه 5 منطقه 12</t>
  </si>
  <si>
    <t>1399/03/18 12:59:01</t>
  </si>
  <si>
    <t>1399/03/17 09:21:14</t>
  </si>
  <si>
    <t>1399/03/16 12:01</t>
  </si>
  <si>
    <t>1399/03/17 09:10</t>
  </si>
  <si>
    <t>خیابان شریعتی - مقابل بوستان شریعتی-- کوچه ذکائی- پلاک38-زنگ 110</t>
  </si>
  <si>
    <t>اقدام فوری و احتما ل خطر و ترکیدگی لوله گاز فشار قوی برای اهالی ساختمان 14 واحدی</t>
  </si>
  <si>
    <t>1399/03/17 11:10:23</t>
  </si>
  <si>
    <t>1399/03/17 04:31:17</t>
  </si>
  <si>
    <t>1399/03/15 23:13</t>
  </si>
  <si>
    <t>شهرک ورد اورد- قمر بنی هاشم- ازادی غربی- پ 27 -- طبقه دوم</t>
  </si>
  <si>
    <t>شهروند اعلام نمودند همسایه شان اقا یعقوبی طبقه دوم دوسال در حال ساخت ساز میباشند ---همسایه اسایش ندارند 24 ساعته مزاحمت ایجاد می کند --بررسی رفع خلاف گردد</t>
  </si>
  <si>
    <t>حوزه شهرسازی ناحیه 3 منطقه 21</t>
  </si>
  <si>
    <t>1399/03/17 11:10:46</t>
  </si>
  <si>
    <t>1399/03/16 15:43:56</t>
  </si>
  <si>
    <t>1399/03/15 11:13</t>
  </si>
  <si>
    <t>1399/03/17 09:11</t>
  </si>
  <si>
    <t>میدان هروی خ پناهی نیا خ حسن پاک کوچه بنفشه</t>
  </si>
  <si>
    <t>مغازه های مکانیکی اقدام به باز کردن درب غیرمجازداخل کوچه کرده اند</t>
  </si>
  <si>
    <t>حوزه شهرسازی ناحیه 3 منطقه 4</t>
  </si>
  <si>
    <t>1399/03/17 11:11:37</t>
  </si>
  <si>
    <t>1399/03/16 03:43:06</t>
  </si>
  <si>
    <t>ردیف</t>
  </si>
  <si>
    <t xml:space="preserve">موضوع پیام  </t>
  </si>
  <si>
    <t xml:space="preserve">خلاصه پیام </t>
  </si>
  <si>
    <t>آدرس</t>
  </si>
  <si>
    <t>وضعیت پیام</t>
  </si>
  <si>
    <t xml:space="preserve">توضیحات </t>
  </si>
  <si>
    <t>صحت پاسخ ناحیه</t>
  </si>
  <si>
    <t>جوابیه ناحیه</t>
  </si>
  <si>
    <t>بررسی سیستمی</t>
  </si>
  <si>
    <t>بررسی بازدید میدانی</t>
  </si>
  <si>
    <t>تائید</t>
  </si>
  <si>
    <t>عدم تائید</t>
  </si>
  <si>
    <t>-</t>
  </si>
  <si>
    <t>نظافت معابر</t>
  </si>
  <si>
    <t>حوزه خدمات ناحیه 3 منطقه 3</t>
  </si>
  <si>
    <t>1399/03/18 08:06</t>
  </si>
  <si>
    <t>1399/03/18 10:47</t>
  </si>
  <si>
    <t>خ دولت. سه راه نشاط. خ اخلاقی غربی. خ مطلبی نژاد</t>
  </si>
  <si>
    <t>منطقه</t>
  </si>
  <si>
    <t>ناحیه</t>
  </si>
  <si>
    <t>شماره نامه</t>
  </si>
  <si>
    <t>تاریخ گزارش</t>
  </si>
  <si>
    <t>تاریخ بازدید</t>
  </si>
  <si>
    <t>شماره پیام</t>
  </si>
  <si>
    <t>حوزه</t>
  </si>
  <si>
    <t>جوابیه ناحیه 
(توسط کارشناس پر شود)</t>
  </si>
  <si>
    <t>نام همراه</t>
  </si>
  <si>
    <t>شماره تماس</t>
  </si>
  <si>
    <t>سمت</t>
  </si>
  <si>
    <t>بسمه تعالی</t>
  </si>
  <si>
    <t>اداره پیگیری ویژه</t>
  </si>
  <si>
    <t>فرم گزارش روزانه بازدید پیام ها</t>
  </si>
  <si>
    <t>موسوی</t>
  </si>
  <si>
    <t>ناظر عالی</t>
  </si>
  <si>
    <t>09121354</t>
  </si>
  <si>
    <t>06</t>
  </si>
  <si>
    <t xml:space="preserve">                                    معاونت پیگیری و کنترل</t>
  </si>
  <si>
    <t>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</si>
</sst>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2"/>
      <color theme="1"/>
      <name val="Calibri"/>
      <family val="2"/>
    </font>
    <font>
      <sz val="12"/>
      <color theme="1"/>
      <name val="B Mitra"/>
      <charset val="178"/>
    </font>
    <font>
      <b/>
      <sz val="10"/>
      <color theme="1"/>
      <name val="B Mitra"/>
      <charset val="178"/>
    </font>
    <font>
      <sz val="14"/>
      <color theme="1"/>
      <name val="B Mitra"/>
      <charset val="178"/>
    </font>
    <font>
      <sz val="11"/>
      <color theme="1"/>
      <name val="B Mitra"/>
      <charset val="178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Dashed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  <protection locked="0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1" fillId="0" borderId="6" xfId="0" applyFont="1" applyBorder="1" applyAlignment="1" applyProtection="1">
      <alignment horizontal="center" vertical="center" wrapText="1"/>
      <protection locked="0"/>
    </xf>
    <xf numFmtId="0" fontId="3" fillId="0" borderId="12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vertical="center"/>
    </xf>
    <xf numFmtId="0" fontId="3" fillId="0" borderId="0" xfId="0" applyFont="1" applyAlignment="1">
      <alignment vertical="center"/>
    </xf>
    <xf numFmtId="49" fontId="1" fillId="0" borderId="2" xfId="0" applyNumberFormat="1" applyFont="1" applyBorder="1" applyAlignment="1" applyProtection="1">
      <alignment horizontal="center" vertic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1" fillId="0" borderId="6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1" fillId="0" borderId="17" xfId="0" applyFont="1" applyBorder="1" applyAlignment="1" applyProtection="1">
      <alignment horizontal="center" vertical="center"/>
      <protection locked="0"/>
    </xf>
    <xf numFmtId="0" fontId="1" fillId="0" borderId="18" xfId="0" applyFont="1" applyBorder="1" applyAlignment="1" applyProtection="1">
      <alignment horizontal="center" vertical="center"/>
      <protection locked="0"/>
    </xf>
    <xf numFmtId="0" fontId="1" fillId="0" borderId="19" xfId="0" applyFont="1" applyBorder="1" applyAlignment="1" applyProtection="1">
      <alignment horizontal="center" vertical="center"/>
      <protection locked="0"/>
    </xf>
    <xf numFmtId="0" fontId="3" fillId="0" borderId="7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1" fillId="0" borderId="2" xfId="0" applyFont="1" applyBorder="1" applyAlignment="1" applyProtection="1">
      <alignment horizontal="center" vertical="center"/>
      <protection locked="0"/>
    </xf>
    <xf numFmtId="49" fontId="1" fillId="0" borderId="2" xfId="0" applyNumberFormat="1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3" fillId="0" borderId="4" xfId="0" applyFon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gif"/><Relationship Id="rId2" Type="http://schemas.openxmlformats.org/officeDocument/2006/relationships/image" Target="../media/image3.png"/><Relationship Id="rId1" Type="http://schemas.openxmlformats.org/officeDocument/2006/relationships/image" Target="../media/image2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447675</xdr:colOff>
      <xdr:row>0</xdr:row>
      <xdr:rowOff>28575</xdr:rowOff>
    </xdr:from>
    <xdr:to>
      <xdr:col>20</xdr:col>
      <xdr:colOff>457200</xdr:colOff>
      <xdr:row>0</xdr:row>
      <xdr:rowOff>581025</xdr:rowOff>
    </xdr:to>
    <xdr:pic>
      <xdr:nvPicPr>
        <xdr:cNvPr id="2" name="dnn_ctr463_Cartable_grdMain_btnChangeStatusRow_1" descr="http://137.tehran.iri/DesktopModules/1371888/PL_1371888/Image/status/46.gif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33708200" y="28575"/>
          <a:ext cx="714375" cy="552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0</xdr:row>
      <xdr:rowOff>304800</xdr:rowOff>
    </xdr:to>
    <xdr:pic>
      <xdr:nvPicPr>
        <xdr:cNvPr id="3" name="59510710973" descr="http://137.tehran.iri/DesktopModules/1371888/PL_1371888/Image/ReferMessage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2812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</xdr:row>
      <xdr:rowOff>0</xdr:rowOff>
    </xdr:from>
    <xdr:to>
      <xdr:col>20</xdr:col>
      <xdr:colOff>9525</xdr:colOff>
      <xdr:row>2</xdr:row>
      <xdr:rowOff>114300</xdr:rowOff>
    </xdr:to>
    <xdr:pic>
      <xdr:nvPicPr>
        <xdr:cNvPr id="4" name="dnn_ctr463_Cartable_grdMain_btnChangeStatusRow_2" descr="http://137.tehran.iri/DesktopModules/1371888/PL_1371888/Image/status/34.gif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2402625" y="1000125"/>
          <a:ext cx="714375" cy="714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0</xdr:colOff>
      <xdr:row>1</xdr:row>
      <xdr:rowOff>0</xdr:rowOff>
    </xdr:from>
    <xdr:to>
      <xdr:col>20</xdr:col>
      <xdr:colOff>304800</xdr:colOff>
      <xdr:row>1</xdr:row>
      <xdr:rowOff>304800</xdr:rowOff>
    </xdr:to>
    <xdr:pic>
      <xdr:nvPicPr>
        <xdr:cNvPr id="5" name="29210709782" descr="http://137.tehran.iri/DesktopModules/1371888/PL_1371888/Image/ReferMessage.png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2126400" y="1000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9525</xdr:colOff>
      <xdr:row>2</xdr:row>
      <xdr:rowOff>257175</xdr:rowOff>
    </xdr:from>
    <xdr:to>
      <xdr:col>21</xdr:col>
      <xdr:colOff>19050</xdr:colOff>
      <xdr:row>3</xdr:row>
      <xdr:rowOff>209550</xdr:rowOff>
    </xdr:to>
    <xdr:pic>
      <xdr:nvPicPr>
        <xdr:cNvPr id="6" name="dnn_ctr463_Cartable_grdMain_btnChangeStatusRow_3" descr="http://137.tehran.iri/DesktopModules/1371888/PL_1371888/Image/status/46.gif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33441500" y="1457325"/>
          <a:ext cx="714375" cy="552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304800</xdr:rowOff>
    </xdr:to>
    <xdr:pic>
      <xdr:nvPicPr>
        <xdr:cNvPr id="7" name="39210709287" descr="http://137.tehran.iri/DesktopModules/1371888/PL_1371888/Image/ReferMessage.png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2126400" y="3000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</xdr:row>
      <xdr:rowOff>0</xdr:rowOff>
    </xdr:from>
    <xdr:to>
      <xdr:col>20</xdr:col>
      <xdr:colOff>9525</xdr:colOff>
      <xdr:row>3</xdr:row>
      <xdr:rowOff>552450</xdr:rowOff>
    </xdr:to>
    <xdr:pic>
      <xdr:nvPicPr>
        <xdr:cNvPr id="8" name="dnn_ctr463_Cartable_grdMain_btnChangeStatusRow_4" descr="http://137.tehran.iri/DesktopModules/1371888/PL_1371888/Image/status/46.gif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2402625" y="6200775"/>
          <a:ext cx="714375" cy="552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0</xdr:colOff>
      <xdr:row>3</xdr:row>
      <xdr:rowOff>0</xdr:rowOff>
    </xdr:from>
    <xdr:to>
      <xdr:col>20</xdr:col>
      <xdr:colOff>304800</xdr:colOff>
      <xdr:row>3</xdr:row>
      <xdr:rowOff>304800</xdr:rowOff>
    </xdr:to>
    <xdr:pic>
      <xdr:nvPicPr>
        <xdr:cNvPr id="9" name="79510708550" descr="http://137.tehran.iri/DesktopModules/1371888/PL_1371888/Image/ReferMessage.png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2126400" y="6200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</xdr:row>
      <xdr:rowOff>0</xdr:rowOff>
    </xdr:from>
    <xdr:to>
      <xdr:col>20</xdr:col>
      <xdr:colOff>9525</xdr:colOff>
      <xdr:row>5</xdr:row>
      <xdr:rowOff>114300</xdr:rowOff>
    </xdr:to>
    <xdr:pic>
      <xdr:nvPicPr>
        <xdr:cNvPr id="10" name="dnn_ctr463_Cartable_grdMain_btnChangeStatusRow_5" descr="http://137.tehran.iri/DesktopModules/1371888/PL_1371888/Image/status/34.gif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2402625" y="8001000"/>
          <a:ext cx="714375" cy="714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0</xdr:colOff>
      <xdr:row>4</xdr:row>
      <xdr:rowOff>0</xdr:rowOff>
    </xdr:from>
    <xdr:to>
      <xdr:col>20</xdr:col>
      <xdr:colOff>304800</xdr:colOff>
      <xdr:row>4</xdr:row>
      <xdr:rowOff>304800</xdr:rowOff>
    </xdr:to>
    <xdr:pic>
      <xdr:nvPicPr>
        <xdr:cNvPr id="11" name="79210707665" descr="http://137.tehran.iri/DesktopModules/1371888/PL_1371888/Image/ReferMessage.png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2126400" y="800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619125</xdr:colOff>
      <xdr:row>0</xdr:row>
      <xdr:rowOff>19050</xdr:rowOff>
    </xdr:from>
    <xdr:to>
      <xdr:col>20</xdr:col>
      <xdr:colOff>628650</xdr:colOff>
      <xdr:row>0</xdr:row>
      <xdr:rowOff>571500</xdr:rowOff>
    </xdr:to>
    <xdr:pic>
      <xdr:nvPicPr>
        <xdr:cNvPr id="12" name="dnn_ctr463_Cartable_grdMain_btnChangeStatusRow_1" descr="http://137.tehran.iri/DesktopModules/1371888/PL_1371888/Image/status/46.gif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33536750" y="19050"/>
          <a:ext cx="714375" cy="552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0</xdr:colOff>
      <xdr:row>0</xdr:row>
      <xdr:rowOff>0</xdr:rowOff>
    </xdr:from>
    <xdr:to>
      <xdr:col>20</xdr:col>
      <xdr:colOff>304800</xdr:colOff>
      <xdr:row>0</xdr:row>
      <xdr:rowOff>304800</xdr:rowOff>
    </xdr:to>
    <xdr:pic>
      <xdr:nvPicPr>
        <xdr:cNvPr id="13" name="59510710973" descr="http://137.tehran.iri/DesktopModules/1371888/PL_1371888/Image/ReferMessage.png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21264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571500</xdr:colOff>
      <xdr:row>1</xdr:row>
      <xdr:rowOff>95250</xdr:rowOff>
    </xdr:from>
    <xdr:to>
      <xdr:col>20</xdr:col>
      <xdr:colOff>581025</xdr:colOff>
      <xdr:row>2</xdr:row>
      <xdr:rowOff>209550</xdr:rowOff>
    </xdr:to>
    <xdr:pic>
      <xdr:nvPicPr>
        <xdr:cNvPr id="14" name="dnn_ctr463_Cartable_grdMain_btnChangeStatusRow_2" descr="http://137.tehran.iri/DesktopModules/1371888/PL_1371888/Image/status/34.gif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33584375" y="695325"/>
          <a:ext cx="714375" cy="714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0</xdr:colOff>
      <xdr:row>1</xdr:row>
      <xdr:rowOff>0</xdr:rowOff>
    </xdr:from>
    <xdr:to>
      <xdr:col>20</xdr:col>
      <xdr:colOff>304800</xdr:colOff>
      <xdr:row>1</xdr:row>
      <xdr:rowOff>304800</xdr:rowOff>
    </xdr:to>
    <xdr:pic>
      <xdr:nvPicPr>
        <xdr:cNvPr id="15" name="29210709782" descr="http://137.tehran.iri/DesktopModules/1371888/PL_1371888/Image/ReferMessage.png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2126400" y="1000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542925</xdr:colOff>
      <xdr:row>2</xdr:row>
      <xdr:rowOff>114300</xdr:rowOff>
    </xdr:from>
    <xdr:to>
      <xdr:col>20</xdr:col>
      <xdr:colOff>552450</xdr:colOff>
      <xdr:row>3</xdr:row>
      <xdr:rowOff>66675</xdr:rowOff>
    </xdr:to>
    <xdr:pic>
      <xdr:nvPicPr>
        <xdr:cNvPr id="16" name="dnn_ctr463_Cartable_grdMain_btnChangeStatusRow_3" descr="http://137.tehran.iri/DesktopModules/1371888/PL_1371888/Image/status/46.gif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33612950" y="1314450"/>
          <a:ext cx="714375" cy="552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304800</xdr:rowOff>
    </xdr:to>
    <xdr:pic>
      <xdr:nvPicPr>
        <xdr:cNvPr id="17" name="39210709287" descr="http://137.tehran.iri/DesktopModules/1371888/PL_1371888/Image/ReferMessage.png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2126400" y="3000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571500</xdr:colOff>
      <xdr:row>3</xdr:row>
      <xdr:rowOff>247650</xdr:rowOff>
    </xdr:from>
    <xdr:to>
      <xdr:col>20</xdr:col>
      <xdr:colOff>581025</xdr:colOff>
      <xdr:row>4</xdr:row>
      <xdr:rowOff>200025</xdr:rowOff>
    </xdr:to>
    <xdr:pic>
      <xdr:nvPicPr>
        <xdr:cNvPr id="18" name="dnn_ctr463_Cartable_grdMain_btnChangeStatusRow_4" descr="http://137.tehran.iri/DesktopModules/1371888/PL_1371888/Image/status/46.gif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33584375" y="2047875"/>
          <a:ext cx="714375" cy="552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0</xdr:colOff>
      <xdr:row>3</xdr:row>
      <xdr:rowOff>0</xdr:rowOff>
    </xdr:from>
    <xdr:to>
      <xdr:col>20</xdr:col>
      <xdr:colOff>304800</xdr:colOff>
      <xdr:row>3</xdr:row>
      <xdr:rowOff>304800</xdr:rowOff>
    </xdr:to>
    <xdr:pic>
      <xdr:nvPicPr>
        <xdr:cNvPr id="19" name="79510708550" descr="http://137.tehran.iri/DesktopModules/1371888/PL_1371888/Image/ReferMessage.png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2126400" y="6200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152400</xdr:colOff>
      <xdr:row>4</xdr:row>
      <xdr:rowOff>200025</xdr:rowOff>
    </xdr:from>
    <xdr:to>
      <xdr:col>21</xdr:col>
      <xdr:colOff>161925</xdr:colOff>
      <xdr:row>5</xdr:row>
      <xdr:rowOff>314325</xdr:rowOff>
    </xdr:to>
    <xdr:pic>
      <xdr:nvPicPr>
        <xdr:cNvPr id="20" name="dnn_ctr463_Cartable_grdMain_btnChangeStatusRow_5" descr="http://137.tehran.iri/DesktopModules/1371888/PL_1371888/Image/status/34.gif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33298625" y="2600325"/>
          <a:ext cx="714375" cy="714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0</xdr:colOff>
      <xdr:row>4</xdr:row>
      <xdr:rowOff>0</xdr:rowOff>
    </xdr:from>
    <xdr:to>
      <xdr:col>20</xdr:col>
      <xdr:colOff>304800</xdr:colOff>
      <xdr:row>4</xdr:row>
      <xdr:rowOff>304800</xdr:rowOff>
    </xdr:to>
    <xdr:pic>
      <xdr:nvPicPr>
        <xdr:cNvPr id="21" name="79210707665" descr="http://137.tehran.iri/DesktopModules/1371888/PL_1371888/Image/ReferMessage.png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2126400" y="800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</xdr:row>
      <xdr:rowOff>0</xdr:rowOff>
    </xdr:from>
    <xdr:to>
      <xdr:col>20</xdr:col>
      <xdr:colOff>9525</xdr:colOff>
      <xdr:row>5</xdr:row>
      <xdr:rowOff>552450</xdr:rowOff>
    </xdr:to>
    <xdr:pic>
      <xdr:nvPicPr>
        <xdr:cNvPr id="22" name="dnn_ctr463_Cartable_grdMain_btnChangeStatusRow_6" descr="http://137.tehran.iri/DesktopModules/1371888/PL_1371888/Image/status/46.gif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2402625" y="12201525"/>
          <a:ext cx="714375" cy="552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0</xdr:colOff>
      <xdr:row>5</xdr:row>
      <xdr:rowOff>0</xdr:rowOff>
    </xdr:from>
    <xdr:to>
      <xdr:col>20</xdr:col>
      <xdr:colOff>304800</xdr:colOff>
      <xdr:row>5</xdr:row>
      <xdr:rowOff>304800</xdr:rowOff>
    </xdr:to>
    <xdr:pic>
      <xdr:nvPicPr>
        <xdr:cNvPr id="23" name="89610705753" descr="http://137.tehran.iri/DesktopModules/1371888/PL_1371888/Image/ReferMessage.png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2126400" y="12201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</xdr:row>
          <xdr:rowOff>0</xdr:rowOff>
        </xdr:from>
        <xdr:to>
          <xdr:col>15</xdr:col>
          <xdr:colOff>209550</xdr:colOff>
          <xdr:row>2</xdr:row>
          <xdr:rowOff>314325</xdr:rowOff>
        </xdr:to>
        <xdr:sp macro="" textlink="">
          <xdr:nvSpPr>
            <xdr:cNvPr id="1047" name="Control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0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18</xdr:col>
      <xdr:colOff>0</xdr:colOff>
      <xdr:row>1</xdr:row>
      <xdr:rowOff>0</xdr:rowOff>
    </xdr:from>
    <xdr:to>
      <xdr:col>19</xdr:col>
      <xdr:colOff>9525</xdr:colOff>
      <xdr:row>2</xdr:row>
      <xdr:rowOff>114300</xdr:rowOff>
    </xdr:to>
    <xdr:pic>
      <xdr:nvPicPr>
        <xdr:cNvPr id="25" name="10715395" descr="http://137.tehran.iri/DesktopModules/1371888/PL_1371888/Image/status/34.gif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34860725" y="600075"/>
          <a:ext cx="714375" cy="714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</xdr:row>
      <xdr:rowOff>0</xdr:rowOff>
    </xdr:from>
    <xdr:to>
      <xdr:col>19</xdr:col>
      <xdr:colOff>304800</xdr:colOff>
      <xdr:row>1</xdr:row>
      <xdr:rowOff>304800</xdr:rowOff>
    </xdr:to>
    <xdr:pic>
      <xdr:nvPicPr>
        <xdr:cNvPr id="26" name="39910715395" descr="http://137.tehran.iri/DesktopModules/1371888/PL_1371888/Image/ReferMessage.png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34565450" y="600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64311</xdr:colOff>
      <xdr:row>0</xdr:row>
      <xdr:rowOff>208710</xdr:rowOff>
    </xdr:from>
    <xdr:ext cx="713657" cy="310919"/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/>
      </xdr:nvSpPr>
      <xdr:spPr>
        <a:xfrm>
          <a:off x="11235426382" y="208710"/>
          <a:ext cx="713657" cy="310919"/>
        </a:xfrm>
        <a:prstGeom prst="rect">
          <a:avLst/>
        </a:prstGeom>
        <a:solidFill>
          <a:schemeClr val="bg1"/>
        </a:solidFill>
      </xdr:spPr>
      <xdr:txBody>
        <a:bodyPr wrap="none" lIns="91440" tIns="45720" rIns="91440" bIns="45720" anchor="ctr">
          <a:spAutoFit/>
        </a:bodyPr>
        <a:lstStyle/>
        <a:p>
          <a:pPr algn="ctr" rtl="1"/>
          <a:r>
            <a:rPr lang="fa-IR" sz="12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cs typeface="B Mitra" panose="00000400000000000000" pitchFamily="2" charset="-78"/>
            </a:rPr>
            <a:t>بازدید کننده:</a:t>
          </a:r>
          <a:endParaRPr lang="en-US" sz="12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+mn-lt"/>
            <a:cs typeface="B Mitra" panose="00000400000000000000" pitchFamily="2" charset="-78"/>
          </a:endParaRPr>
        </a:p>
      </xdr:txBody>
    </xdr:sp>
    <xdr:clientData/>
  </xdr:oneCellAnchor>
  <xdr:twoCellAnchor editAs="oneCell">
    <xdr:from>
      <xdr:col>12</xdr:col>
      <xdr:colOff>247538</xdr:colOff>
      <xdr:row>0</xdr:row>
      <xdr:rowOff>0</xdr:rowOff>
    </xdr:from>
    <xdr:to>
      <xdr:col>12</xdr:col>
      <xdr:colOff>1047750</xdr:colOff>
      <xdr:row>3</xdr:row>
      <xdr:rowOff>85837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1227479450" y="0"/>
          <a:ext cx="800212" cy="8002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image" Target="../media/image1.emf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U6"/>
  <sheetViews>
    <sheetView rightToLeft="1" workbookViewId="0">
      <selection activeCell="F3" sqref="F3"/>
    </sheetView>
  </sheetViews>
  <sheetFormatPr defaultColWidth="9.25" defaultRowHeight="47.25" customHeight="1" x14ac:dyDescent="0.25"/>
  <cols>
    <col min="1" max="1" width="4.125" customWidth="1"/>
    <col min="2" max="2" width="11.875" bestFit="1" customWidth="1"/>
    <col min="10" max="10" width="13.25" customWidth="1"/>
  </cols>
  <sheetData>
    <row r="1" spans="1:21" ht="47.25" customHeight="1" x14ac:dyDescent="0.25">
      <c r="A1" s="1">
        <v>2</v>
      </c>
      <c r="B1" s="1">
        <v>59510710973</v>
      </c>
      <c r="C1" s="1" t="s">
        <v>0</v>
      </c>
      <c r="D1" s="1" t="s">
        <v>1</v>
      </c>
      <c r="E1" s="1" t="s">
        <v>2</v>
      </c>
      <c r="F1" s="1" t="s">
        <v>3</v>
      </c>
      <c r="G1" s="1"/>
      <c r="H1" s="1" t="s">
        <v>4</v>
      </c>
      <c r="I1" s="1" t="s">
        <v>5</v>
      </c>
      <c r="J1" s="1" t="s">
        <v>6</v>
      </c>
      <c r="K1" s="1" t="s">
        <v>7</v>
      </c>
      <c r="L1" s="1">
        <v>0</v>
      </c>
      <c r="M1" s="1">
        <v>0</v>
      </c>
      <c r="N1" s="1">
        <v>6</v>
      </c>
      <c r="O1" s="1">
        <v>0</v>
      </c>
      <c r="P1" s="1" t="s">
        <v>8</v>
      </c>
      <c r="Q1" s="1" t="s">
        <v>9</v>
      </c>
      <c r="R1" s="1"/>
      <c r="S1" s="1" t="s">
        <v>10</v>
      </c>
      <c r="T1" s="1"/>
      <c r="U1" s="1"/>
    </row>
    <row r="2" spans="1:21" ht="47.25" customHeight="1" x14ac:dyDescent="0.25">
      <c r="A2" s="1">
        <v>3</v>
      </c>
      <c r="B2" s="1" t="s">
        <v>53</v>
      </c>
      <c r="C2" s="1" t="s">
        <v>54</v>
      </c>
      <c r="D2" s="1">
        <v>39910715395</v>
      </c>
      <c r="E2" s="1"/>
      <c r="F2" s="1" t="s">
        <v>2</v>
      </c>
      <c r="G2" s="1" t="s">
        <v>51</v>
      </c>
      <c r="H2" s="1" t="s">
        <v>55</v>
      </c>
      <c r="I2" s="1" t="s">
        <v>52</v>
      </c>
      <c r="J2" s="1" t="s">
        <v>7</v>
      </c>
      <c r="K2" s="1"/>
      <c r="L2" s="1">
        <v>0</v>
      </c>
      <c r="M2" s="1">
        <v>0</v>
      </c>
      <c r="N2" s="1">
        <v>0</v>
      </c>
      <c r="O2" s="1"/>
      <c r="P2" s="1" t="s">
        <v>11</v>
      </c>
      <c r="Q2" s="2" t="s">
        <v>50</v>
      </c>
      <c r="R2" s="1"/>
      <c r="S2" s="1"/>
      <c r="T2" s="1"/>
      <c r="U2" s="1"/>
    </row>
    <row r="3" spans="1:21" ht="47.25" customHeight="1" x14ac:dyDescent="0.25">
      <c r="A3" s="1">
        <v>4</v>
      </c>
      <c r="B3" s="1">
        <v>39210709287</v>
      </c>
      <c r="C3" s="1" t="s">
        <v>12</v>
      </c>
      <c r="D3" s="1" t="s">
        <v>13</v>
      </c>
      <c r="E3" s="1" t="s">
        <v>2</v>
      </c>
      <c r="F3" s="1" t="s">
        <v>3</v>
      </c>
      <c r="G3" s="1"/>
      <c r="H3" s="1" t="s">
        <v>14</v>
      </c>
      <c r="I3" s="1" t="s">
        <v>15</v>
      </c>
      <c r="J3" s="1" t="s">
        <v>16</v>
      </c>
      <c r="K3" s="1" t="s">
        <v>7</v>
      </c>
      <c r="L3" s="1">
        <v>0</v>
      </c>
      <c r="M3" s="1">
        <v>0</v>
      </c>
      <c r="N3" s="1">
        <v>3</v>
      </c>
      <c r="O3" s="1">
        <v>0</v>
      </c>
      <c r="P3" s="1" t="s">
        <v>17</v>
      </c>
      <c r="Q3" s="1" t="s">
        <v>18</v>
      </c>
      <c r="R3" s="1"/>
      <c r="S3" s="1" t="s">
        <v>10</v>
      </c>
      <c r="T3" s="1"/>
      <c r="U3" s="1"/>
    </row>
    <row r="4" spans="1:21" ht="47.25" customHeight="1" x14ac:dyDescent="0.25">
      <c r="A4" s="1">
        <v>5</v>
      </c>
      <c r="B4" s="1">
        <v>79510708550</v>
      </c>
      <c r="C4" s="1" t="s">
        <v>19</v>
      </c>
      <c r="D4" s="1" t="s">
        <v>20</v>
      </c>
      <c r="E4" s="1" t="s">
        <v>2</v>
      </c>
      <c r="F4" s="1" t="s">
        <v>3</v>
      </c>
      <c r="G4" s="1"/>
      <c r="H4" s="1" t="s">
        <v>21</v>
      </c>
      <c r="I4" s="1" t="s">
        <v>22</v>
      </c>
      <c r="J4" s="1" t="s">
        <v>6</v>
      </c>
      <c r="K4" s="1" t="s">
        <v>7</v>
      </c>
      <c r="L4" s="1">
        <v>0</v>
      </c>
      <c r="M4" s="1">
        <v>0</v>
      </c>
      <c r="N4" s="1">
        <v>3</v>
      </c>
      <c r="O4" s="1">
        <v>0</v>
      </c>
      <c r="P4" s="1" t="s">
        <v>23</v>
      </c>
      <c r="Q4" s="1" t="s">
        <v>24</v>
      </c>
      <c r="R4" s="1"/>
      <c r="S4" s="1" t="s">
        <v>10</v>
      </c>
      <c r="T4" s="1"/>
      <c r="U4" s="1"/>
    </row>
    <row r="5" spans="1:21" ht="47.25" customHeight="1" x14ac:dyDescent="0.25">
      <c r="A5" s="1">
        <v>6</v>
      </c>
      <c r="B5" s="1">
        <v>79210707665</v>
      </c>
      <c r="C5" s="1" t="s">
        <v>25</v>
      </c>
      <c r="D5" s="1" t="s">
        <v>20</v>
      </c>
      <c r="E5" s="1" t="s">
        <v>2</v>
      </c>
      <c r="F5" s="1" t="s">
        <v>3</v>
      </c>
      <c r="G5" s="1"/>
      <c r="H5" s="1" t="s">
        <v>26</v>
      </c>
      <c r="I5" s="1" t="s">
        <v>27</v>
      </c>
      <c r="J5" s="1" t="s">
        <v>28</v>
      </c>
      <c r="K5" s="1" t="s">
        <v>7</v>
      </c>
      <c r="L5" s="1">
        <v>0</v>
      </c>
      <c r="M5" s="1">
        <v>0</v>
      </c>
      <c r="N5" s="1">
        <v>4</v>
      </c>
      <c r="O5" s="1">
        <v>0</v>
      </c>
      <c r="P5" s="1" t="s">
        <v>29</v>
      </c>
      <c r="Q5" s="1" t="s">
        <v>30</v>
      </c>
      <c r="R5" s="1"/>
      <c r="S5" s="1" t="s">
        <v>11</v>
      </c>
      <c r="T5" s="1"/>
      <c r="U5" s="1"/>
    </row>
    <row r="6" spans="1:21" ht="47.25" customHeight="1" x14ac:dyDescent="0.25">
      <c r="A6" s="1">
        <v>7</v>
      </c>
      <c r="B6" s="1">
        <v>89610705753</v>
      </c>
      <c r="C6" s="1" t="s">
        <v>31</v>
      </c>
      <c r="D6" s="1" t="s">
        <v>32</v>
      </c>
      <c r="E6" s="1" t="s">
        <v>2</v>
      </c>
      <c r="F6" s="1" t="s">
        <v>3</v>
      </c>
      <c r="G6" s="1"/>
      <c r="H6" s="1" t="s">
        <v>33</v>
      </c>
      <c r="I6" s="1" t="s">
        <v>34</v>
      </c>
      <c r="J6" s="1" t="s">
        <v>35</v>
      </c>
      <c r="K6" s="1" t="s">
        <v>7</v>
      </c>
      <c r="L6" s="1">
        <v>0</v>
      </c>
      <c r="M6" s="1">
        <v>0</v>
      </c>
      <c r="N6" s="1">
        <v>7</v>
      </c>
      <c r="O6" s="1">
        <v>0</v>
      </c>
      <c r="P6" s="1" t="s">
        <v>36</v>
      </c>
      <c r="Q6" s="1" t="s">
        <v>37</v>
      </c>
      <c r="R6" s="1"/>
      <c r="S6" s="1" t="s">
        <v>10</v>
      </c>
      <c r="T6" s="1"/>
      <c r="U6" s="1"/>
    </row>
  </sheetData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1047" r:id="rId3" name="Control 23">
          <controlPr defaultSize="0" r:id="rId4">
            <anchor moveWithCells="1">
              <from>
                <xdr:col>14</xdr:col>
                <xdr:colOff>0</xdr:colOff>
                <xdr:row>1</xdr:row>
                <xdr:rowOff>0</xdr:rowOff>
              </from>
              <to>
                <xdr:col>15</xdr:col>
                <xdr:colOff>209550</xdr:colOff>
                <xdr:row>2</xdr:row>
                <xdr:rowOff>314325</xdr:rowOff>
              </to>
            </anchor>
          </controlPr>
        </control>
      </mc:Choice>
      <mc:Fallback>
        <control shapeId="1047" r:id="rId3" name="Control 23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W17"/>
  <sheetViews>
    <sheetView rightToLeft="1" tabSelected="1" zoomScale="85" zoomScaleNormal="85" workbookViewId="0">
      <selection activeCell="L8" sqref="L8"/>
    </sheetView>
  </sheetViews>
  <sheetFormatPr defaultRowHeight="18.75" customHeight="1" x14ac:dyDescent="0.25"/>
  <cols>
    <col min="1" max="1" width="5" style="3" customWidth="1"/>
    <col min="2" max="2" width="13.125" style="3" customWidth="1"/>
    <col min="3" max="4" width="4.75" style="3" customWidth="1"/>
    <col min="5" max="5" width="6.875" style="3" customWidth="1"/>
    <col min="6" max="7" width="5.375" style="3" customWidth="1"/>
    <col min="8" max="8" width="18.25" style="3" customWidth="1"/>
    <col min="9" max="10" width="22.375" style="3" customWidth="1"/>
    <col min="11" max="11" width="11.25" style="3" customWidth="1"/>
    <col min="12" max="12" width="15.75" style="3" customWidth="1"/>
    <col min="13" max="14" width="14.375" style="3" customWidth="1"/>
    <col min="15" max="16" width="7.625" style="3" customWidth="1"/>
    <col min="17" max="19" width="9" style="3"/>
    <col min="20" max="22" width="9" style="6"/>
    <col min="23" max="16384" width="9" style="3"/>
  </cols>
  <sheetData>
    <row r="1" spans="1:23" ht="18.75" customHeight="1" x14ac:dyDescent="0.25">
      <c r="B1" s="20" t="s">
        <v>58</v>
      </c>
      <c r="C1" s="42">
        <v>102655</v>
      </c>
      <c r="D1" s="43"/>
      <c r="E1" s="44"/>
      <c r="F1" s="51" t="s">
        <v>67</v>
      </c>
      <c r="G1" s="52"/>
      <c r="H1" s="52"/>
      <c r="I1" s="52"/>
      <c r="J1" s="52"/>
      <c r="K1" s="52"/>
      <c r="L1" s="52"/>
      <c r="M1" s="53"/>
      <c r="N1" s="4" t="s">
        <v>64</v>
      </c>
      <c r="O1" s="49" t="s">
        <v>70</v>
      </c>
      <c r="P1" s="49"/>
      <c r="W1" s="8"/>
    </row>
    <row r="2" spans="1:23" ht="18.75" customHeight="1" x14ac:dyDescent="0.5">
      <c r="B2" s="4" t="s">
        <v>59</v>
      </c>
      <c r="C2" s="23">
        <v>12</v>
      </c>
      <c r="D2" s="23" t="s">
        <v>73</v>
      </c>
      <c r="E2" s="23">
        <v>1399</v>
      </c>
      <c r="F2" s="21"/>
      <c r="G2" s="22"/>
      <c r="H2" s="24" t="s">
        <v>75</v>
      </c>
      <c r="I2" s="55" t="s">
        <v>74</v>
      </c>
      <c r="J2" s="55"/>
      <c r="K2" s="55"/>
      <c r="L2" s="55"/>
      <c r="M2" s="56"/>
      <c r="N2" s="4" t="s">
        <v>66</v>
      </c>
      <c r="O2" s="49" t="s">
        <v>71</v>
      </c>
      <c r="P2" s="49"/>
      <c r="W2" s="9"/>
    </row>
    <row r="3" spans="1:23" ht="18.75" customHeight="1" x14ac:dyDescent="0.25">
      <c r="B3" s="20" t="s">
        <v>60</v>
      </c>
      <c r="C3" s="23">
        <v>31</v>
      </c>
      <c r="D3" s="23">
        <v>3</v>
      </c>
      <c r="E3" s="23">
        <v>1399</v>
      </c>
      <c r="F3" s="54" t="s">
        <v>68</v>
      </c>
      <c r="G3" s="54"/>
      <c r="H3" s="54"/>
      <c r="I3" s="54"/>
      <c r="J3" s="54"/>
      <c r="K3" s="54"/>
      <c r="L3" s="54"/>
      <c r="M3" s="54"/>
      <c r="N3" s="4" t="s">
        <v>65</v>
      </c>
      <c r="O3" s="50" t="s">
        <v>72</v>
      </c>
      <c r="P3" s="50"/>
    </row>
    <row r="4" spans="1:23" ht="18.75" customHeight="1" thickBot="1" x14ac:dyDescent="0.3">
      <c r="F4" s="48" t="s">
        <v>69</v>
      </c>
      <c r="G4" s="48"/>
      <c r="H4" s="48"/>
      <c r="I4" s="48"/>
      <c r="J4" s="48"/>
      <c r="K4" s="48"/>
      <c r="L4" s="48"/>
      <c r="M4" s="48"/>
    </row>
    <row r="5" spans="1:23" ht="4.5" customHeight="1" thickBot="1" x14ac:dyDescent="0.3">
      <c r="A5" s="12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</row>
    <row r="6" spans="1:23" s="5" customFormat="1" ht="32.25" customHeight="1" x14ac:dyDescent="0.25">
      <c r="A6" s="30" t="s">
        <v>38</v>
      </c>
      <c r="B6" s="30" t="s">
        <v>61</v>
      </c>
      <c r="C6" s="34" t="s">
        <v>62</v>
      </c>
      <c r="D6" s="35"/>
      <c r="E6" s="36"/>
      <c r="F6" s="30" t="s">
        <v>56</v>
      </c>
      <c r="G6" s="40" t="s">
        <v>57</v>
      </c>
      <c r="H6" s="30" t="s">
        <v>39</v>
      </c>
      <c r="I6" s="30" t="s">
        <v>40</v>
      </c>
      <c r="J6" s="30" t="s">
        <v>41</v>
      </c>
      <c r="K6" s="30" t="s">
        <v>42</v>
      </c>
      <c r="L6" s="32" t="s">
        <v>63</v>
      </c>
      <c r="M6" s="34" t="s">
        <v>43</v>
      </c>
      <c r="N6" s="36"/>
      <c r="O6" s="45" t="s">
        <v>44</v>
      </c>
      <c r="P6" s="46"/>
      <c r="T6" s="7"/>
      <c r="U6" s="7"/>
      <c r="V6" s="7"/>
    </row>
    <row r="7" spans="1:23" s="5" customFormat="1" ht="28.5" customHeight="1" thickBot="1" x14ac:dyDescent="0.3">
      <c r="A7" s="31"/>
      <c r="B7" s="31"/>
      <c r="C7" s="37"/>
      <c r="D7" s="38"/>
      <c r="E7" s="39"/>
      <c r="F7" s="31"/>
      <c r="G7" s="41"/>
      <c r="H7" s="31"/>
      <c r="I7" s="31"/>
      <c r="J7" s="31"/>
      <c r="K7" s="31"/>
      <c r="L7" s="33" t="s">
        <v>45</v>
      </c>
      <c r="M7" s="17" t="s">
        <v>46</v>
      </c>
      <c r="N7" s="16" t="s">
        <v>47</v>
      </c>
      <c r="O7" s="17" t="s">
        <v>48</v>
      </c>
      <c r="P7" s="16" t="s">
        <v>49</v>
      </c>
      <c r="T7" s="7"/>
      <c r="U7" s="7"/>
      <c r="V7" s="7"/>
    </row>
    <row r="8" spans="1:23" ht="60.75" customHeight="1" x14ac:dyDescent="0.25">
      <c r="A8" s="13">
        <v>1</v>
      </c>
      <c r="B8" s="13">
        <f>IF(AND(ISNUMBER(data!B1),OR(LEN(data!B1)=10,LEN(data!B1)=11)),data!B1,data!D1)</f>
        <v>59510710973</v>
      </c>
      <c r="C8" s="47" t="str">
        <f>IFERROR(IF(AND(ISNUMBER(data!B1),OR(LEN(data!B1)=10,LEN(data!B1)=11)),MID(data!J1,FIND($C$6,data!J1),FIND($G$6,data!J1)-1),MID(data!I1,FIND($C$6,data!I1),FIND($G$6,data!I1)-1)),)</f>
        <v xml:space="preserve">حوزه شهرسازی </v>
      </c>
      <c r="D8" s="47"/>
      <c r="E8" s="47"/>
      <c r="F8" s="13" t="str">
        <f>IFERROR(IF(AND(ISNUMBER(data!B1),OR(LEN(data!B1)=10,LEN(data!B1)=11)),MID(data!J1,FIND($F$6,data!J1)+6,2),MID(data!I1,FIND($F$6,data!I1)+6,2)),)</f>
        <v>4</v>
      </c>
      <c r="G8" s="13" t="str">
        <f>IFERROR(IF(AND(ISNUMBER(data!B1),OR(LEN(data!B1)=10,LEN(data!B1)=11)),MID(data!J1,FIND($G$6,data!J1)+6,2),MID(data!I1,FIND($G$6,data!I1)+6,2)),)</f>
        <v xml:space="preserve">1 </v>
      </c>
      <c r="H8" s="14" t="str">
        <f>IF(AND(ISNUMBER(data!B1),OR(LEN(data!B1)=10,LEN(data!B1)=11)),data!F1,data!G1)</f>
        <v>ساخت و ساز غیر مجاز</v>
      </c>
      <c r="I8" s="18" t="str">
        <f>IF(AND(ISNUMBER(data!B1),OR(LEN(data!B1)=10,LEN(data!B1)=11)),data!I1,"-")</f>
        <v>ساخت باغچه غیرمجاز در خیابان</v>
      </c>
      <c r="J8" s="14" t="str">
        <f>IF(AND(ISNUMBER(data!B1),OR(LEN(data!B1)=10,LEN(data!B1)=11)),data!H1,data!H1)</f>
        <v>بنی هاشم شمالی - ک خاد مرضائیان یک - پ 19</v>
      </c>
      <c r="K8" s="27" t="str">
        <f>IF(AND(ISNUMBER(data!B1),OR(LEN(data!B1)=10,LEN(data!B1)=11)),data!S1,data!P1)</f>
        <v>کارشناسي - اطلاع رساني شد</v>
      </c>
      <c r="L8" s="15"/>
      <c r="M8" s="25"/>
      <c r="N8" s="25"/>
      <c r="O8" s="25"/>
      <c r="P8" s="25"/>
    </row>
    <row r="9" spans="1:23" ht="60.75" customHeight="1" x14ac:dyDescent="0.25">
      <c r="A9" s="4">
        <v>2</v>
      </c>
      <c r="B9" s="4">
        <f>IF(AND(ISNUMBER(data!B2),OR(LEN(data!B2)=10,LEN(data!B2)=11)),data!B2,data!D2)</f>
        <v>39910715395</v>
      </c>
      <c r="C9" s="29" t="str">
        <f>IFERROR(IF(AND(ISNUMBER(data!B2),OR(LEN(data!B2)=10,LEN(data!B2)=11)),MID(data!J2,FIND($C$6,data!J2),FIND($G$6,data!J2)-1),MID(data!I2,FIND($C$6,data!I2),FIND($G$6,data!I2)-1)),)</f>
        <v xml:space="preserve">حوزه خدمات </v>
      </c>
      <c r="D9" s="29"/>
      <c r="E9" s="29"/>
      <c r="F9" s="4" t="str">
        <f>IFERROR(IF(AND(ISNUMBER(data!B2),OR(LEN(data!B2)=10,LEN(data!B2)=11)),MID(data!J2,FIND($F$6,data!J2)+6,2),MID(data!I2,FIND($F$6,data!I2)+6,2)),)</f>
        <v>3</v>
      </c>
      <c r="G9" s="4" t="str">
        <f>IFERROR(IF(AND(ISNUMBER(data!B2),OR(LEN(data!B2)=10,LEN(data!B2)=11)),MID(data!J2,FIND($G$6,data!J2)+6,2),MID(data!I2,FIND($G$6,data!I2)+6,2)),)</f>
        <v xml:space="preserve">3 </v>
      </c>
      <c r="H9" s="10" t="str">
        <f>IF(AND(ISNUMBER(data!B2),OR(LEN(data!B2)=10,LEN(data!B2)=11)),data!F2,data!G2)</f>
        <v>نظافت معابر</v>
      </c>
      <c r="I9" s="19" t="str">
        <f>IF(AND(ISNUMBER(data!B2),OR(LEN(data!B2)=10,LEN(data!B2)=11)),data!I2,"-")</f>
        <v>-</v>
      </c>
      <c r="J9" s="10" t="str">
        <f>IF(AND(ISNUMBER(data!B2),OR(LEN(data!B2)=10,LEN(data!B2)=11)),data!H2,data!H2)</f>
        <v>خ دولت. سه راه نشاط. خ اخلاقی غربی. خ مطلبی نژاد</v>
      </c>
      <c r="K9" s="28" t="str">
        <f>IF(AND(ISNUMBER(data!B2),OR(LEN(data!B2)=10,LEN(data!B2)=11)),data!S2,data!P2)</f>
        <v>عدم برقراری ارتباط</v>
      </c>
      <c r="L9" s="11"/>
      <c r="M9" s="26"/>
      <c r="N9" s="26"/>
      <c r="O9" s="26"/>
      <c r="P9" s="26"/>
    </row>
    <row r="10" spans="1:23" ht="60.75" customHeight="1" x14ac:dyDescent="0.25">
      <c r="A10" s="4">
        <v>3</v>
      </c>
      <c r="B10" s="4">
        <f>IF(AND(ISNUMBER(data!B3),OR(LEN(data!B3)=10,LEN(data!B3)=11)),data!B3,data!D3)</f>
        <v>39210709287</v>
      </c>
      <c r="C10" s="29" t="str">
        <f>IFERROR(IF(AND(ISNUMBER(data!B3),OR(LEN(data!B3)=10,LEN(data!B3)=11)),MID(data!J3,FIND($C$6,data!J3),FIND($G$6,data!J3)-1),MID(data!I3,FIND($C$6,data!I3),FIND($G$6,data!I3)-1)),)</f>
        <v xml:space="preserve">حوزه شهرسازی </v>
      </c>
      <c r="D10" s="29"/>
      <c r="E10" s="29"/>
      <c r="F10" s="4" t="str">
        <f>IFERROR(IF(AND(ISNUMBER(data!B3),OR(LEN(data!B3)=10,LEN(data!B3)=11)),MID(data!J3,FIND($F$6,data!J3)+6,2),MID(data!I3,FIND($F$6,data!I3)+6,2)),)</f>
        <v>12</v>
      </c>
      <c r="G10" s="4" t="str">
        <f>IFERROR(IF(AND(ISNUMBER(data!B3),OR(LEN(data!B3)=10,LEN(data!B3)=11)),MID(data!J3,FIND($G$6,data!J3)+6,2),MID(data!I3,FIND($G$6,data!I3)+6,2)),)</f>
        <v xml:space="preserve">5 </v>
      </c>
      <c r="H10" s="10" t="str">
        <f>IF(AND(ISNUMBER(data!B3),OR(LEN(data!B3)=10,LEN(data!B3)=11)),data!F3,data!G3)</f>
        <v>ساخت و ساز غیر مجاز</v>
      </c>
      <c r="I10" s="19" t="str">
        <f>IF(AND(ISNUMBER(data!B3),OR(LEN(data!B3)=10,LEN(data!B3)=11)),data!I3,"-")</f>
        <v>در این مکان چون در طرح تخریب شهرداری است درحال زدن مغازه غیر مجاز هستند و نیاز به اقدام فوری دارد هم اکنون درحال کار هستند</v>
      </c>
      <c r="J10" s="10" t="str">
        <f>IF(AND(ISNUMBER(data!B3),OR(LEN(data!B3)=10,LEN(data!B3)=11)),data!H3,data!H3)</f>
        <v>خ 17شهریور . خ شیرازی . (ابشارسابق) سر میر فخرای جنب پ 93</v>
      </c>
      <c r="K10" s="28" t="str">
        <f>IF(AND(ISNUMBER(data!B3),OR(LEN(data!B3)=10,LEN(data!B3)=11)),data!S3,data!P3)</f>
        <v>کارشناسي - اطلاع رساني شد</v>
      </c>
      <c r="L10" s="11"/>
      <c r="M10" s="26"/>
      <c r="N10" s="26"/>
      <c r="O10" s="26"/>
      <c r="P10" s="26"/>
    </row>
    <row r="11" spans="1:23" ht="60.75" customHeight="1" x14ac:dyDescent="0.25">
      <c r="A11" s="4">
        <v>4</v>
      </c>
      <c r="B11" s="4">
        <f>IF(AND(ISNUMBER(data!B4),OR(LEN(data!B4)=10,LEN(data!B4)=11)),data!B4,data!D4)</f>
        <v>79510708550</v>
      </c>
      <c r="C11" s="29" t="str">
        <f>IFERROR(IF(AND(ISNUMBER(data!B4),OR(LEN(data!B4)=10,LEN(data!B4)=11)),MID(data!J4,FIND($C$6,data!J4),FIND($G$6,data!J4)-1),MID(data!I4,FIND($C$6,data!I4),FIND($G$6,data!I4)-1)),)</f>
        <v xml:space="preserve">حوزه شهرسازی </v>
      </c>
      <c r="D11" s="29"/>
      <c r="E11" s="29"/>
      <c r="F11" s="4" t="str">
        <f>IFERROR(IF(AND(ISNUMBER(data!B4),OR(LEN(data!B4)=10,LEN(data!B4)=11)),MID(data!J4,FIND($F$6,data!J4)+6,2),MID(data!I4,FIND($F$6,data!I4)+6,2)),)</f>
        <v>4</v>
      </c>
      <c r="G11" s="4" t="str">
        <f>IFERROR(IF(AND(ISNUMBER(data!B4),OR(LEN(data!B4)=10,LEN(data!B4)=11)),MID(data!J4,FIND($G$6,data!J4)+6,2),MID(data!I4,FIND($G$6,data!I4)+6,2)),)</f>
        <v xml:space="preserve">1 </v>
      </c>
      <c r="H11" s="10" t="str">
        <f>IF(AND(ISNUMBER(data!B4),OR(LEN(data!B4)=10,LEN(data!B4)=11)),data!F4,data!G4)</f>
        <v>ساخت و ساز غیر مجاز</v>
      </c>
      <c r="I11" s="19" t="str">
        <f>IF(AND(ISNUMBER(data!B4),OR(LEN(data!B4)=10,LEN(data!B4)=11)),data!I4,"-")</f>
        <v>اقدام فوری و احتما ل خطر و ترکیدگی لوله گاز فشار قوی برای اهالی ساختمان 14 واحدی</v>
      </c>
      <c r="J11" s="10" t="str">
        <f>IF(AND(ISNUMBER(data!B4),OR(LEN(data!B4)=10,LEN(data!B4)=11)),data!H4,data!H4)</f>
        <v>خیابان شریعتی - مقابل بوستان شریعتی-- کوچه ذکائی- پلاک38-زنگ 110</v>
      </c>
      <c r="K11" s="28" t="str">
        <f>IF(AND(ISNUMBER(data!B4),OR(LEN(data!B4)=10,LEN(data!B4)=11)),data!S4,data!P4)</f>
        <v>کارشناسي - اطلاع رساني شد</v>
      </c>
      <c r="L11" s="11"/>
      <c r="M11" s="26"/>
      <c r="N11" s="26"/>
      <c r="O11" s="26"/>
      <c r="P11" s="26"/>
    </row>
    <row r="12" spans="1:23" ht="60.75" customHeight="1" x14ac:dyDescent="0.25">
      <c r="A12" s="4">
        <v>5</v>
      </c>
      <c r="B12" s="4">
        <f>IF(AND(ISNUMBER(data!B5),OR(LEN(data!B5)=10,LEN(data!B5)=11)),data!B5,data!D5)</f>
        <v>79210707665</v>
      </c>
      <c r="C12" s="29" t="str">
        <f>IFERROR(IF(AND(ISNUMBER(data!B5),OR(LEN(data!B5)=10,LEN(data!B5)=11)),MID(data!J5,FIND($C$6,data!J5),FIND($G$6,data!J5)-1),MID(data!I5,FIND($C$6,data!I5),FIND($G$6,data!I5)-1)),)</f>
        <v xml:space="preserve">حوزه شهرسازی </v>
      </c>
      <c r="D12" s="29"/>
      <c r="E12" s="29"/>
      <c r="F12" s="4" t="str">
        <f>IFERROR(IF(AND(ISNUMBER(data!B5),OR(LEN(data!B5)=10,LEN(data!B5)=11)),MID(data!J5,FIND($F$6,data!J5)+6,2),MID(data!I5,FIND($F$6,data!I5)+6,2)),)</f>
        <v>21</v>
      </c>
      <c r="G12" s="4" t="str">
        <f>IFERROR(IF(AND(ISNUMBER(data!B5),OR(LEN(data!B5)=10,LEN(data!B5)=11)),MID(data!J5,FIND($G$6,data!J5)+6,2),MID(data!I5,FIND($G$6,data!I5)+6,2)),)</f>
        <v xml:space="preserve">3 </v>
      </c>
      <c r="H12" s="10" t="str">
        <f>IF(AND(ISNUMBER(data!B5),OR(LEN(data!B5)=10,LEN(data!B5)=11)),data!F5,data!G5)</f>
        <v>ساخت و ساز غیر مجاز</v>
      </c>
      <c r="I12" s="19" t="str">
        <f>IF(AND(ISNUMBER(data!B5),OR(LEN(data!B5)=10,LEN(data!B5)=11)),data!I5,"-")</f>
        <v>شهروند اعلام نمودند همسایه شان اقا یعقوبی طبقه دوم دوسال در حال ساخت ساز میباشند ---همسایه اسایش ندارند 24 ساعته مزاحمت ایجاد می کند --بررسی رفع خلاف گردد</v>
      </c>
      <c r="J12" s="10" t="str">
        <f>IF(AND(ISNUMBER(data!B5),OR(LEN(data!B5)=10,LEN(data!B5)=11)),data!H5,data!H5)</f>
        <v>شهرک ورد اورد- قمر بنی هاشم- ازادی غربی- پ 27 -- طبقه دوم</v>
      </c>
      <c r="K12" s="28" t="str">
        <f>IF(AND(ISNUMBER(data!B5),OR(LEN(data!B5)=10,LEN(data!B5)=11)),data!S5,data!P5)</f>
        <v>عدم برقراری ارتباط</v>
      </c>
      <c r="L12" s="11"/>
      <c r="M12" s="26"/>
      <c r="N12" s="26"/>
      <c r="O12" s="26"/>
      <c r="P12" s="26"/>
    </row>
    <row r="13" spans="1:23" ht="60.75" customHeight="1" x14ac:dyDescent="0.25">
      <c r="A13" s="4">
        <v>6</v>
      </c>
      <c r="B13" s="4">
        <f>IF(AND(ISNUMBER(data!B6),OR(LEN(data!B6)=10,LEN(data!B6)=11)),data!B6,data!D6)</f>
        <v>89610705753</v>
      </c>
      <c r="C13" s="29" t="str">
        <f>IFERROR(IF(AND(ISNUMBER(data!B6),OR(LEN(data!B6)=10,LEN(data!B6)=11)),MID(data!J6,FIND($C$6,data!J6),FIND($G$6,data!J6)-1),MID(data!I6,FIND($C$6,data!I6),FIND($G$6,data!I6)-1)),)</f>
        <v xml:space="preserve">حوزه شهرسازی </v>
      </c>
      <c r="D13" s="29"/>
      <c r="E13" s="29"/>
      <c r="F13" s="4" t="str">
        <f>IFERROR(IF(AND(ISNUMBER(data!B6),OR(LEN(data!B6)=10,LEN(data!B6)=11)),MID(data!J6,FIND($F$6,data!J6)+6,2),MID(data!I6,FIND($F$6,data!I6)+6,2)),)</f>
        <v>4</v>
      </c>
      <c r="G13" s="4" t="str">
        <f>IFERROR(IF(AND(ISNUMBER(data!B6),OR(LEN(data!B6)=10,LEN(data!B6)=11)),MID(data!J6,FIND($G$6,data!J6)+6,2),MID(data!I6,FIND($G$6,data!I6)+6,2)),)</f>
        <v xml:space="preserve">3 </v>
      </c>
      <c r="H13" s="10" t="str">
        <f>IF(AND(ISNUMBER(data!B6),OR(LEN(data!B6)=10,LEN(data!B6)=11)),data!F6,data!G6)</f>
        <v>ساخت و ساز غیر مجاز</v>
      </c>
      <c r="I13" s="19" t="str">
        <f>IF(AND(ISNUMBER(data!B6),OR(LEN(data!B6)=10,LEN(data!B6)=11)),data!I6,"-")</f>
        <v>مغازه های مکانیکی اقدام به باز کردن درب غیرمجازداخل کوچه کرده اند</v>
      </c>
      <c r="J13" s="10" t="str">
        <f>IF(AND(ISNUMBER(data!B6),OR(LEN(data!B6)=10,LEN(data!B6)=11)),data!H6,data!H6)</f>
        <v>میدان هروی خ پناهی نیا خ حسن پاک کوچه بنفشه</v>
      </c>
      <c r="K13" s="28" t="str">
        <f>IF(AND(ISNUMBER(data!B6),OR(LEN(data!B6)=10,LEN(data!B6)=11)),data!S6,data!P6)</f>
        <v>کارشناسي - اطلاع رساني شد</v>
      </c>
      <c r="L13" s="11"/>
      <c r="M13" s="26"/>
      <c r="N13" s="26"/>
      <c r="O13" s="26"/>
      <c r="P13" s="26"/>
    </row>
    <row r="14" spans="1:23" ht="60.75" customHeight="1" x14ac:dyDescent="0.25">
      <c r="A14" s="4">
        <v>7</v>
      </c>
      <c r="B14" s="4">
        <f>IF(AND(ISNUMBER(data!B7),OR(LEN(data!B7)=10,LEN(data!B7)=11)),data!B7,data!D7)</f>
        <v>0</v>
      </c>
      <c r="C14" s="29">
        <f>IFERROR(IF(AND(ISNUMBER(data!B7),OR(LEN(data!B7)=10,LEN(data!B7)=11)),MID(data!J7,FIND($C$6,data!J7),FIND($G$6,data!J7)-1),MID(data!I7,FIND($C$6,data!I7),FIND($G$6,data!I7)-1)),)</f>
        <v>0</v>
      </c>
      <c r="D14" s="29"/>
      <c r="E14" s="29"/>
      <c r="F14" s="4">
        <f>IFERROR(IF(AND(ISNUMBER(data!B7),OR(LEN(data!B7)=10,LEN(data!B7)=11)),MID(data!J7,FIND($F$6,data!J7)+6,2),MID(data!I7,FIND($F$6,data!I7)+6,2)),)</f>
        <v>0</v>
      </c>
      <c r="G14" s="4">
        <f>IFERROR(IF(AND(ISNUMBER(data!B7),OR(LEN(data!B7)=10,LEN(data!B7)=11)),MID(data!J7,FIND($G$6,data!J7)+6,2),MID(data!I7,FIND($G$6,data!I7)+6,2)),)</f>
        <v>0</v>
      </c>
      <c r="H14" s="10">
        <f>IF(AND(ISNUMBER(data!B7),OR(LEN(data!B7)=10,LEN(data!B7)=11)),data!F7,data!G7)</f>
        <v>0</v>
      </c>
      <c r="I14" s="19" t="str">
        <f>IF(AND(ISNUMBER(data!B7),OR(LEN(data!B7)=10,LEN(data!B7)=11)),data!I7,"-")</f>
        <v>-</v>
      </c>
      <c r="J14" s="10">
        <f>IF(AND(ISNUMBER(data!B7),OR(LEN(data!B7)=10,LEN(data!B7)=11)),data!H7,data!H7)</f>
        <v>0</v>
      </c>
      <c r="K14" s="28">
        <f>IF(AND(ISNUMBER(data!B7),OR(LEN(data!B7)=10,LEN(data!B7)=11)),data!S7,data!P7)</f>
        <v>0</v>
      </c>
      <c r="L14" s="11"/>
      <c r="M14" s="26"/>
      <c r="N14" s="26"/>
      <c r="O14" s="26"/>
      <c r="P14" s="26"/>
    </row>
    <row r="15" spans="1:23" ht="60.75" customHeight="1" x14ac:dyDescent="0.25">
      <c r="A15" s="4">
        <v>8</v>
      </c>
      <c r="B15" s="4">
        <f>IF(AND(ISNUMBER(data!B8),OR(LEN(data!B8)=10,LEN(data!B8)=11)),data!B8,data!D8)</f>
        <v>0</v>
      </c>
      <c r="C15" s="29">
        <f>IFERROR(IF(AND(ISNUMBER(data!B8),OR(LEN(data!B8)=10,LEN(data!B8)=11)),MID(data!J8,FIND($C$6,data!J8),FIND($G$6,data!J8)-1),MID(data!I8,FIND($C$6,data!I8),FIND($G$6,data!I8)-1)),)</f>
        <v>0</v>
      </c>
      <c r="D15" s="29"/>
      <c r="E15" s="29"/>
      <c r="F15" s="4">
        <f>IFERROR(IF(AND(ISNUMBER(data!B8),OR(LEN(data!B8)=10,LEN(data!B8)=11)),MID(data!J8,FIND($F$6,data!J8)+6,2),MID(data!I8,FIND($F$6,data!I8)+6,2)),)</f>
        <v>0</v>
      </c>
      <c r="G15" s="4">
        <f>IFERROR(IF(AND(ISNUMBER(data!B8),OR(LEN(data!B8)=10,LEN(data!B8)=11)),MID(data!J8,FIND($G$6,data!J8)+6,2),MID(data!I8,FIND($G$6,data!I8)+6,2)),)</f>
        <v>0</v>
      </c>
      <c r="H15" s="10">
        <f>IF(AND(ISNUMBER(data!B8),OR(LEN(data!B8)=10,LEN(data!B8)=11)),data!F8,data!G8)</f>
        <v>0</v>
      </c>
      <c r="I15" s="19" t="str">
        <f>IF(AND(ISNUMBER(data!B8),OR(LEN(data!B8)=10,LEN(data!B8)=11)),data!I8,"-")</f>
        <v>-</v>
      </c>
      <c r="J15" s="10">
        <f>IF(AND(ISNUMBER(data!B8),OR(LEN(data!B8)=10,LEN(data!B8)=11)),data!H8,data!H8)</f>
        <v>0</v>
      </c>
      <c r="K15" s="28">
        <f>IF(AND(ISNUMBER(data!B8),OR(LEN(data!B8)=10,LEN(data!B8)=11)),data!S8,data!P8)</f>
        <v>0</v>
      </c>
      <c r="L15" s="11"/>
      <c r="M15" s="26"/>
      <c r="N15" s="26"/>
      <c r="O15" s="26"/>
      <c r="P15" s="26"/>
    </row>
    <row r="16" spans="1:23" ht="60.75" customHeight="1" x14ac:dyDescent="0.25">
      <c r="A16" s="4">
        <v>9</v>
      </c>
      <c r="B16" s="4">
        <f>IF(AND(ISNUMBER(data!B9),OR(LEN(data!B9)=10,LEN(data!B9)=11)),data!B9,data!D9)</f>
        <v>0</v>
      </c>
      <c r="C16" s="29">
        <f>IFERROR(IF(AND(ISNUMBER(data!B9),OR(LEN(data!B9)=10,LEN(data!B9)=11)),MID(data!J9,FIND($C$6,data!J9),FIND($G$6,data!J9)-1),MID(data!I9,FIND($C$6,data!I9),FIND($G$6,data!I9)-1)),)</f>
        <v>0</v>
      </c>
      <c r="D16" s="29"/>
      <c r="E16" s="29"/>
      <c r="F16" s="4">
        <f>IFERROR(IF(AND(ISNUMBER(data!B9),OR(LEN(data!B9)=10,LEN(data!B9)=11)),MID(data!J9,FIND($F$6,data!J9)+6,2),MID(data!I9,FIND($F$6,data!I9)+6,2)),)</f>
        <v>0</v>
      </c>
      <c r="G16" s="4">
        <f>IFERROR(IF(AND(ISNUMBER(data!B9),OR(LEN(data!B9)=10,LEN(data!B9)=11)),MID(data!J9,FIND($G$6,data!J9)+6,2),MID(data!I9,FIND($G$6,data!I9)+6,2)),)</f>
        <v>0</v>
      </c>
      <c r="H16" s="10">
        <f>IF(AND(ISNUMBER(data!B9),OR(LEN(data!B9)=10,LEN(data!B9)=11)),data!F9,data!G9)</f>
        <v>0</v>
      </c>
      <c r="I16" s="19" t="str">
        <f>IF(AND(ISNUMBER(data!B9),OR(LEN(data!B9)=10,LEN(data!B9)=11)),data!I9,"-")</f>
        <v>-</v>
      </c>
      <c r="J16" s="10">
        <f>IF(AND(ISNUMBER(data!B9),OR(LEN(data!B9)=10,LEN(data!B9)=11)),data!H9,data!H9)</f>
        <v>0</v>
      </c>
      <c r="K16" s="28">
        <f>IF(AND(ISNUMBER(data!B9),OR(LEN(data!B9)=10,LEN(data!B9)=11)),data!S9,data!P9)</f>
        <v>0</v>
      </c>
      <c r="L16" s="11"/>
      <c r="M16" s="26"/>
      <c r="N16" s="26"/>
      <c r="O16" s="26"/>
      <c r="P16" s="26"/>
    </row>
    <row r="17" spans="1:16" ht="60.75" customHeight="1" x14ac:dyDescent="0.25">
      <c r="A17" s="4">
        <v>10</v>
      </c>
      <c r="B17" s="4">
        <f>IF(AND(ISNUMBER(data!B10),OR(LEN(data!B10)=10,LEN(data!B10)=11)),data!B10,data!D10)</f>
        <v>0</v>
      </c>
      <c r="C17" s="29">
        <f>IFERROR(IF(AND(ISNUMBER(data!B10),OR(LEN(data!B10)=10,LEN(data!B10)=11)),MID(data!J10,FIND($C$6,data!J10),FIND($G$6,data!J10)-1),MID(data!I10,FIND($C$6,data!I10),FIND($G$6,data!I10)-1)),)</f>
        <v>0</v>
      </c>
      <c r="D17" s="29"/>
      <c r="E17" s="29"/>
      <c r="F17" s="4">
        <f>IFERROR(IF(AND(ISNUMBER(data!B10),OR(LEN(data!B10)=10,LEN(data!B10)=11)),MID(data!J10,FIND($F$6,data!J10)+6,2),MID(data!I10,FIND($F$6,data!I10)+6,2)),)</f>
        <v>0</v>
      </c>
      <c r="G17" s="4">
        <f>IFERROR(IF(AND(ISNUMBER(data!B10),OR(LEN(data!B10)=10,LEN(data!B10)=11)),MID(data!J10,FIND($G$6,data!J10)+6,2),MID(data!I10,FIND($G$6,data!I10)+6,2)),)</f>
        <v>0</v>
      </c>
      <c r="H17" s="10">
        <f>IF(AND(ISNUMBER(data!B10),OR(LEN(data!B10)=10,LEN(data!B10)=11)),data!F10,data!G10)</f>
        <v>0</v>
      </c>
      <c r="I17" s="19" t="str">
        <f>IF(AND(ISNUMBER(data!B10),OR(LEN(data!B10)=10,LEN(data!B10)=11)),data!I10,"-")</f>
        <v>-</v>
      </c>
      <c r="J17" s="10">
        <f>IF(AND(ISNUMBER(data!B10),OR(LEN(data!B10)=10,LEN(data!B10)=11)),data!H10,data!H10)</f>
        <v>0</v>
      </c>
      <c r="K17" s="28">
        <f>IF(AND(ISNUMBER(data!B10),OR(LEN(data!B10)=10,LEN(data!B10)=11)),data!S10,data!P10)</f>
        <v>0</v>
      </c>
      <c r="L17" s="11"/>
      <c r="M17" s="26"/>
      <c r="N17" s="26"/>
      <c r="O17" s="26"/>
      <c r="P17" s="26"/>
    </row>
  </sheetData>
  <sheetProtection algorithmName="SHA-512" hashValue="9WIor26peltrXrwwan9F53AQNjI0UXdqHPMpsF0DQFhgODRsbNd5aH/VIgt2Uj2VZIceakWikVQa1EdxYXNvBw==" saltValue="4LPseox9fC/CDV1PfRhyQQ==" spinCount="100000" sheet="1" selectLockedCells="1"/>
  <mergeCells count="30">
    <mergeCell ref="A6:A7"/>
    <mergeCell ref="B6:B7"/>
    <mergeCell ref="C1:E1"/>
    <mergeCell ref="O6:P6"/>
    <mergeCell ref="C8:E8"/>
    <mergeCell ref="M6:N6"/>
    <mergeCell ref="F4:M4"/>
    <mergeCell ref="O1:P1"/>
    <mergeCell ref="O2:P2"/>
    <mergeCell ref="O3:P3"/>
    <mergeCell ref="F1:M1"/>
    <mergeCell ref="F3:M3"/>
    <mergeCell ref="I2:M2"/>
    <mergeCell ref="C9:E9"/>
    <mergeCell ref="C10:E10"/>
    <mergeCell ref="C11:E11"/>
    <mergeCell ref="K6:K7"/>
    <mergeCell ref="L6:L7"/>
    <mergeCell ref="C6:E7"/>
    <mergeCell ref="F6:F7"/>
    <mergeCell ref="G6:G7"/>
    <mergeCell ref="H6:H7"/>
    <mergeCell ref="I6:I7"/>
    <mergeCell ref="J6:J7"/>
    <mergeCell ref="C17:E17"/>
    <mergeCell ref="C12:E12"/>
    <mergeCell ref="C13:E13"/>
    <mergeCell ref="C14:E14"/>
    <mergeCell ref="C15:E15"/>
    <mergeCell ref="C16:E16"/>
  </mergeCells>
  <printOptions horizontalCentered="1" verticalCentered="1"/>
  <pageMargins left="0.25" right="0.25" top="0.36" bottom="0.34" header="0" footer="0"/>
  <pageSetup paperSize="9" scale="73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data</vt:lpstr>
      <vt:lpstr>فرم بازدید</vt:lpstr>
      <vt:lpstr>'فرم بازدید'!Print_Area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موسوی - سیدامیر</dc:creator>
  <cp:lastModifiedBy>Lenovo</cp:lastModifiedBy>
  <cp:lastPrinted>2020-06-20T08:16:25Z</cp:lastPrinted>
  <dcterms:created xsi:type="dcterms:W3CDTF">2020-06-07T08:27:58Z</dcterms:created>
  <dcterms:modified xsi:type="dcterms:W3CDTF">2020-08-17T15:56:04Z</dcterms:modified>
</cp:coreProperties>
</file>