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" sheetId="1" r:id="rId4"/>
  </sheets>
  <definedNames/>
  <calcPr/>
  <extLst>
    <ext uri="GoogleSheetsCustomDataVersion2">
      <go:sheetsCustomData xmlns:go="http://customooxmlschemas.google.com/" r:id="rId5" roundtripDataChecksum="NnMPhzqZwOu1pPrmrs2vHbY8R9bsN31Vo9B414s3rZ8="/>
    </ext>
  </extLst>
</workbook>
</file>

<file path=xl/sharedStrings.xml><?xml version="1.0" encoding="utf-8"?>
<sst xmlns="http://schemas.openxmlformats.org/spreadsheetml/2006/main" count="126" uniqueCount="46">
  <si>
    <t xml:space="preserve"> </t>
  </si>
  <si>
    <t>Daily
Rev</t>
  </si>
  <si>
    <t>Daily
Expenses</t>
  </si>
  <si>
    <t>Daily
Profit</t>
  </si>
  <si>
    <t>Daily
ROI</t>
  </si>
  <si>
    <t>Daily
FTDs</t>
  </si>
  <si>
    <t>Date of
Month</t>
  </si>
  <si>
    <t>Revenue</t>
  </si>
  <si>
    <t>PP payout</t>
  </si>
  <si>
    <t>Ad Spend + 6% fee</t>
  </si>
  <si>
    <t>Sales Expenses</t>
  </si>
  <si>
    <t>Other Expenses</t>
  </si>
  <si>
    <t>Pure Profit</t>
  </si>
  <si>
    <t>Rev</t>
  </si>
  <si>
    <t>Expenses</t>
  </si>
  <si>
    <t>Profit</t>
  </si>
  <si>
    <t>ROI</t>
  </si>
  <si>
    <t>FTDs</t>
  </si>
  <si>
    <t>Other expenses</t>
  </si>
  <si>
    <t>Expense item</t>
  </si>
  <si>
    <t>Price/per</t>
  </si>
  <si>
    <t>Quantity</t>
  </si>
  <si>
    <t>Total</t>
  </si>
  <si>
    <t>static creatives</t>
  </si>
  <si>
    <t>video creatives</t>
  </si>
  <si>
    <t>proxy</t>
  </si>
  <si>
    <t>Account fb</t>
  </si>
  <si>
    <t>tracker</t>
  </si>
  <si>
    <t>Landing page</t>
  </si>
  <si>
    <t>Bill</t>
  </si>
  <si>
    <t>Total Bill</t>
  </si>
  <si>
    <t>Total
Revenue</t>
  </si>
  <si>
    <t>Total
Expenses</t>
  </si>
  <si>
    <t>Total
Profit</t>
  </si>
  <si>
    <t>Overall
ROI</t>
  </si>
  <si>
    <t>Total
FTDs</t>
  </si>
  <si>
    <t>Monthly
Income 
forecast</t>
  </si>
  <si>
    <t>Monthly
Expense 
forecast</t>
  </si>
  <si>
    <t>Monthly
Profit
forecast</t>
  </si>
  <si>
    <t>Monthly
ROI
forecast</t>
  </si>
  <si>
    <t>Monthly
FTDs
forecast</t>
  </si>
  <si>
    <t>Income
forecast</t>
  </si>
  <si>
    <t>Expenses
forecast</t>
  </si>
  <si>
    <t>Profit
forecast</t>
  </si>
  <si>
    <t>ROI
forecast</t>
  </si>
  <si>
    <t>FTDs
forecast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</si>
</sst>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"/>
    <numFmt numFmtId="165" formatCode="0.0"/>
  </numFmts>
  <fonts count="16">
    <font>
      <sz val="10.0"/>
      <color rgb="FF000000"/>
      <name val="Arial"/>
      <scheme val="minor"/>
    </font>
    <font>
      <b/>
      <sz val="7.0"/>
      <color theme="1"/>
      <name val="Montserrat"/>
    </font>
    <font>
      <b/>
      <sz val="11.0"/>
      <color rgb="FFFFFFFF"/>
      <name val="Montserrat"/>
    </font>
    <font/>
    <font>
      <b/>
      <sz val="7.0"/>
      <color rgb="FFFFFFFF"/>
      <name val="Montserrat"/>
    </font>
    <font>
      <color theme="1"/>
      <name val="Arial"/>
    </font>
    <font>
      <sz val="7.0"/>
      <color theme="1"/>
      <name val="Montserrat"/>
    </font>
    <font>
      <sz val="6.0"/>
      <color theme="1"/>
      <name val="Arial"/>
    </font>
    <font>
      <b/>
      <sz val="7.0"/>
      <color rgb="FF000000"/>
      <name val="Montserrat"/>
    </font>
    <font>
      <sz val="7.0"/>
      <color rgb="FF000000"/>
      <name val="Montserrat"/>
    </font>
    <font>
      <sz val="8.0"/>
      <color theme="1"/>
      <name val="Arial"/>
    </font>
    <font>
      <i/>
      <sz val="7.0"/>
      <color rgb="FF000000"/>
      <name val="Montserrat"/>
    </font>
    <font>
      <sz val="7.0"/>
      <color theme="1"/>
      <name val="Arial"/>
    </font>
    <font>
      <sz val="9.0"/>
      <color theme="1"/>
      <name val="Arial"/>
    </font>
    <font>
      <i/>
      <sz val="7.0"/>
      <color theme="1"/>
      <name val="Montserrat"/>
    </font>
    <font>
      <b/>
      <sz val="19.0"/>
      <color rgb="FFFFFFFF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BF9000"/>
        <bgColor rgb="FFBF9000"/>
      </patternFill>
    </fill>
    <fill>
      <patternFill patternType="solid">
        <fgColor rgb="FF990000"/>
        <bgColor rgb="FF990000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E0F7FA"/>
        <bgColor rgb="FFE0F7FA"/>
      </patternFill>
    </fill>
    <fill>
      <patternFill patternType="solid">
        <fgColor rgb="FFA2E8F1"/>
        <bgColor rgb="FFA2E8F1"/>
      </patternFill>
    </fill>
    <fill>
      <patternFill patternType="solid">
        <fgColor rgb="FF38761D"/>
        <bgColor rgb="FF38761D"/>
      </patternFill>
    </fill>
    <fill>
      <patternFill patternType="solid">
        <fgColor rgb="FFE7F9EF"/>
        <bgColor rgb="FFE7F9EF"/>
      </patternFill>
    </fill>
  </fills>
  <borders count="3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B7B7B7"/>
      </bottom>
    </border>
    <border>
      <left style="dotted">
        <color rgb="FF000000"/>
      </left>
      <right style="dotted">
        <color rgb="FF000000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000000"/>
      </right>
      <bottom style="thin">
        <color rgb="FFB7B7B7"/>
      </bottom>
    </border>
    <border>
      <left style="thin">
        <color rgb="FF000000"/>
      </left>
      <top style="thin">
        <color rgb="FF000000"/>
      </top>
      <bottom style="thin">
        <color rgb="FFB7B7B7"/>
      </bottom>
    </border>
    <border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000000"/>
      </left>
      <right style="thin">
        <color rgb="FFB7B7B7"/>
      </right>
    </border>
    <border>
      <left style="thin">
        <color rgb="FF000000"/>
      </left>
      <right style="thin">
        <color rgb="FFB7B7B7"/>
      </right>
      <bottom style="thin">
        <color rgb="FFB7B7B7"/>
      </bottom>
    </border>
    <border>
      <left style="thin">
        <color rgb="FF000000"/>
      </left>
      <right style="thin">
        <color rgb="FFB7B7B7"/>
      </right>
      <bottom style="thin">
        <color rgb="FF000000"/>
      </bottom>
    </border>
    <border>
      <right style="thin">
        <color rgb="FFB7B7B7"/>
      </right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1" fillId="5" fontId="2" numFmtId="0" xfId="0" applyAlignment="1" applyBorder="1" applyFill="1" applyFon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1" fillId="7" fontId="2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8" fontId="1" numFmtId="0" xfId="0" applyAlignment="1" applyFill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4" fillId="9" fontId="1" numFmtId="0" xfId="0" applyAlignment="1" applyBorder="1" applyFill="1" applyFont="1">
      <alignment horizontal="center" vertical="center"/>
    </xf>
    <xf borderId="4" fillId="10" fontId="4" numFmtId="0" xfId="0" applyAlignment="1" applyBorder="1" applyFill="1" applyFont="1">
      <alignment horizontal="center" vertical="center"/>
    </xf>
    <xf borderId="4" fillId="11" fontId="1" numFmtId="0" xfId="0" applyAlignment="1" applyBorder="1" applyFill="1" applyFont="1">
      <alignment horizontal="center" shrinkToFit="0" vertical="center" wrapText="1"/>
    </xf>
    <xf borderId="4" fillId="12" fontId="1" numFmtId="0" xfId="0" applyAlignment="1" applyBorder="1" applyFill="1" applyFont="1">
      <alignment horizontal="center" shrinkToFit="0" vertical="center" wrapText="1"/>
    </xf>
    <xf borderId="4" fillId="1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8" fontId="5" numFmtId="0" xfId="0" applyFont="1"/>
    <xf borderId="12" fillId="0" fontId="3" numFmtId="0" xfId="0" applyBorder="1" applyFont="1"/>
    <xf borderId="13" fillId="0" fontId="1" numFmtId="0" xfId="0" applyAlignment="1" applyBorder="1" applyFont="1">
      <alignment horizontal="center" vertical="center"/>
    </xf>
    <xf borderId="13" fillId="14" fontId="1" numFmtId="0" xfId="0" applyAlignment="1" applyBorder="1" applyFill="1" applyFont="1">
      <alignment horizontal="center" vertical="center"/>
    </xf>
    <xf borderId="13" fillId="0" fontId="1" numFmtId="1" xfId="0" applyAlignment="1" applyBorder="1" applyFont="1" applyNumberFormat="1">
      <alignment horizontal="center" vertical="center"/>
    </xf>
    <xf borderId="0" fillId="8" fontId="1" numFmtId="0" xfId="0" applyAlignment="1" applyFont="1">
      <alignment horizontal="center" shrinkToFit="0" vertical="center" wrapText="1"/>
    </xf>
    <xf borderId="14" fillId="0" fontId="6" numFmtId="164" xfId="0" applyAlignment="1" applyBorder="1" applyFont="1" applyNumberFormat="1">
      <alignment horizontal="center" vertical="center"/>
    </xf>
    <xf borderId="15" fillId="8" fontId="6" numFmtId="0" xfId="0" applyAlignment="1" applyBorder="1" applyFont="1">
      <alignment horizontal="center" readingOrder="0" vertical="center"/>
    </xf>
    <xf borderId="16" fillId="14" fontId="6" numFmtId="2" xfId="0" applyAlignment="1" applyBorder="1" applyFont="1" applyNumberFormat="1">
      <alignment horizontal="center" readingOrder="0" vertical="center"/>
    </xf>
    <xf borderId="17" fillId="8" fontId="6" numFmtId="2" xfId="0" applyAlignment="1" applyBorder="1" applyFont="1" applyNumberFormat="1">
      <alignment horizontal="center" vertical="center"/>
    </xf>
    <xf borderId="18" fillId="8" fontId="6" numFmtId="9" xfId="0" applyAlignment="1" applyBorder="1" applyFont="1" applyNumberFormat="1">
      <alignment horizontal="center" vertical="center"/>
    </xf>
    <xf borderId="19" fillId="8" fontId="6" numFmtId="1" xfId="0" applyAlignment="1" applyBorder="1" applyFont="1" applyNumberFormat="1">
      <alignment horizontal="center" readingOrder="0" vertical="center"/>
    </xf>
    <xf borderId="15" fillId="8" fontId="6" numFmtId="0" xfId="0" applyAlignment="1" applyBorder="1" applyFont="1">
      <alignment horizontal="center" vertical="center"/>
    </xf>
    <xf borderId="16" fillId="14" fontId="6" numFmtId="2" xfId="0" applyAlignment="1" applyBorder="1" applyFont="1" applyNumberFormat="1">
      <alignment horizontal="center" vertical="center"/>
    </xf>
    <xf borderId="19" fillId="8" fontId="6" numFmtId="1" xfId="0" applyAlignment="1" applyBorder="1" applyFont="1" applyNumberFormat="1">
      <alignment horizontal="center" vertical="center"/>
    </xf>
    <xf borderId="20" fillId="8" fontId="6" numFmtId="0" xfId="0" applyAlignment="1" applyBorder="1" applyFont="1">
      <alignment horizontal="center" vertical="center"/>
    </xf>
    <xf borderId="4" fillId="14" fontId="6" numFmtId="2" xfId="0" applyAlignment="1" applyBorder="1" applyFont="1" applyNumberFormat="1">
      <alignment horizontal="center" vertical="center"/>
    </xf>
    <xf borderId="21" fillId="8" fontId="6" numFmtId="1" xfId="0" applyAlignment="1" applyBorder="1" applyFont="1" applyNumberFormat="1">
      <alignment horizontal="center" vertical="center"/>
    </xf>
    <xf borderId="22" fillId="8" fontId="1" numFmtId="9" xfId="0" applyAlignment="1" applyBorder="1" applyFont="1" applyNumberFormat="1">
      <alignment horizontal="center" vertical="center"/>
    </xf>
    <xf borderId="19" fillId="8" fontId="1" numFmtId="3" xfId="0" applyAlignment="1" applyBorder="1" applyFont="1" applyNumberFormat="1">
      <alignment horizontal="center" vertical="center"/>
    </xf>
    <xf borderId="13" fillId="9" fontId="1" numFmtId="3" xfId="0" applyAlignment="1" applyBorder="1" applyFont="1" applyNumberFormat="1">
      <alignment horizontal="center" vertical="center"/>
    </xf>
    <xf borderId="13" fillId="8" fontId="1" numFmtId="3" xfId="0" applyAlignment="1" applyBorder="1" applyFont="1" applyNumberFormat="1">
      <alignment horizontal="center" vertical="center"/>
    </xf>
    <xf borderId="13" fillId="10" fontId="4" numFmtId="3" xfId="0" applyAlignment="1" applyBorder="1" applyFont="1" applyNumberFormat="1">
      <alignment horizontal="center" vertical="center"/>
    </xf>
    <xf borderId="13" fillId="11" fontId="1" numFmtId="3" xfId="0" applyAlignment="1" applyBorder="1" applyFont="1" applyNumberFormat="1">
      <alignment horizontal="center" vertical="center"/>
    </xf>
    <xf borderId="13" fillId="12" fontId="1" numFmtId="3" xfId="0" applyAlignment="1" applyBorder="1" applyFont="1" applyNumberFormat="1">
      <alignment horizontal="center" vertical="center"/>
    </xf>
    <xf borderId="13" fillId="13" fontId="1" numFmtId="3" xfId="0" applyAlignment="1" applyBorder="1" applyFont="1" applyNumberFormat="1">
      <alignment horizontal="center" vertical="center"/>
    </xf>
    <xf borderId="0" fillId="8" fontId="1" numFmtId="3" xfId="0" applyAlignment="1" applyFont="1" applyNumberFormat="1">
      <alignment horizontal="center" vertical="center"/>
    </xf>
    <xf borderId="23" fillId="15" fontId="6" numFmtId="0" xfId="0" applyAlignment="1" applyBorder="1" applyFill="1" applyFont="1">
      <alignment horizontal="center" vertical="center"/>
    </xf>
    <xf borderId="17" fillId="15" fontId="6" numFmtId="2" xfId="0" applyAlignment="1" applyBorder="1" applyFont="1" applyNumberFormat="1">
      <alignment horizontal="center" vertical="center"/>
    </xf>
    <xf borderId="18" fillId="15" fontId="6" numFmtId="9" xfId="0" applyAlignment="1" applyBorder="1" applyFont="1" applyNumberFormat="1">
      <alignment horizontal="center" vertical="center"/>
    </xf>
    <xf borderId="19" fillId="15" fontId="6" numFmtId="0" xfId="0" applyAlignment="1" applyBorder="1" applyFont="1">
      <alignment horizontal="center" vertical="center"/>
    </xf>
    <xf borderId="15" fillId="15" fontId="6" numFmtId="0" xfId="0" applyAlignment="1" applyBorder="1" applyFont="1">
      <alignment horizontal="center" vertical="center"/>
    </xf>
    <xf borderId="19" fillId="15" fontId="6" numFmtId="1" xfId="0" applyAlignment="1" applyBorder="1" applyFont="1" applyNumberFormat="1">
      <alignment horizontal="center" vertical="center"/>
    </xf>
    <xf borderId="8" fillId="14" fontId="6" numFmtId="2" xfId="0" applyAlignment="1" applyBorder="1" applyFont="1" applyNumberFormat="1">
      <alignment horizontal="center" vertical="center"/>
    </xf>
    <xf borderId="22" fillId="15" fontId="1" numFmtId="9" xfId="0" applyAlignment="1" applyBorder="1" applyFont="1" applyNumberFormat="1">
      <alignment horizontal="center" vertical="center"/>
    </xf>
    <xf borderId="19" fillId="15" fontId="1" numFmtId="3" xfId="0" applyAlignment="1" applyBorder="1" applyFont="1" applyNumberFormat="1">
      <alignment horizontal="center" vertical="center"/>
    </xf>
    <xf borderId="0" fillId="8" fontId="4" numFmtId="3" xfId="0" applyAlignment="1" applyFont="1" applyNumberFormat="1">
      <alignment horizontal="center" vertical="center"/>
    </xf>
    <xf borderId="0" fillId="8" fontId="7" numFmtId="0" xfId="0" applyAlignment="1" applyFont="1">
      <alignment horizontal="center" vertical="center"/>
    </xf>
    <xf borderId="23" fillId="8" fontId="6" numFmtId="0" xfId="0" applyAlignment="1" applyBorder="1" applyFont="1">
      <alignment horizontal="center" vertical="center"/>
    </xf>
    <xf borderId="19" fillId="8" fontId="6" numFmtId="0" xfId="0" applyAlignment="1" applyBorder="1" applyFont="1">
      <alignment horizontal="center" vertical="center"/>
    </xf>
    <xf borderId="23" fillId="8" fontId="6" numFmtId="1" xfId="0" applyAlignment="1" applyBorder="1" applyFont="1" applyNumberFormat="1">
      <alignment horizontal="center" vertical="center"/>
    </xf>
    <xf borderId="23" fillId="15" fontId="6" numFmtId="1" xfId="0" applyAlignment="1" applyBorder="1" applyFont="1" applyNumberFormat="1">
      <alignment horizontal="center" vertical="center"/>
    </xf>
    <xf borderId="0" fillId="8" fontId="8" numFmtId="0" xfId="0" applyAlignment="1" applyFont="1">
      <alignment horizontal="center" shrinkToFit="0" vertical="center" wrapText="0"/>
    </xf>
    <xf borderId="0" fillId="8" fontId="9" numFmtId="0" xfId="0" applyAlignment="1" applyFont="1">
      <alignment horizontal="center" shrinkToFit="0" vertical="center" wrapText="0"/>
    </xf>
    <xf borderId="0" fillId="8" fontId="10" numFmtId="0" xfId="0" applyFont="1"/>
    <xf borderId="0" fillId="8" fontId="9" numFmtId="0" xfId="0" applyAlignment="1" applyFont="1">
      <alignment horizontal="center"/>
    </xf>
    <xf borderId="0" fillId="8" fontId="11" numFmtId="0" xfId="0" applyAlignment="1" applyFont="1">
      <alignment horizontal="center" shrinkToFit="0" vertical="center" wrapText="0"/>
    </xf>
    <xf borderId="0" fillId="8" fontId="11" numFmtId="9" xfId="0" applyAlignment="1" applyFont="1" applyNumberFormat="1">
      <alignment horizontal="center" shrinkToFit="0" vertical="center" wrapText="0"/>
    </xf>
    <xf borderId="16" fillId="14" fontId="9" numFmtId="2" xfId="0" applyAlignment="1" applyBorder="1" applyFont="1" applyNumberFormat="1">
      <alignment horizontal="center" vertical="center"/>
    </xf>
    <xf borderId="0" fillId="8" fontId="12" numFmtId="0" xfId="0" applyFont="1"/>
    <xf borderId="1" fillId="12" fontId="1" numFmtId="0" xfId="0" applyAlignment="1" applyBorder="1" applyFont="1">
      <alignment horizontal="center" vertical="center"/>
    </xf>
    <xf borderId="0" fillId="8" fontId="13" numFmtId="0" xfId="0" applyFont="1"/>
    <xf borderId="24" fillId="8" fontId="1" numFmtId="0" xfId="0" applyAlignment="1" applyBorder="1" applyFont="1">
      <alignment horizontal="center" vertical="center"/>
    </xf>
    <xf borderId="25" fillId="0" fontId="3" numFmtId="0" xfId="0" applyBorder="1" applyFont="1"/>
    <xf borderId="25" fillId="8" fontId="1" numFmtId="0" xfId="0" applyAlignment="1" applyBorder="1" applyFont="1">
      <alignment horizontal="center" vertical="center"/>
    </xf>
    <xf borderId="26" fillId="8" fontId="1" numFmtId="0" xfId="0" applyAlignment="1" applyBorder="1" applyFont="1">
      <alignment horizontal="center" vertical="center"/>
    </xf>
    <xf borderId="9" fillId="15" fontId="14" numFmtId="0" xfId="0" applyAlignment="1" applyBorder="1" applyFont="1">
      <alignment horizontal="center" readingOrder="0" vertical="center"/>
    </xf>
    <xf borderId="11" fillId="15" fontId="6" numFmtId="0" xfId="0" applyAlignment="1" applyBorder="1" applyFont="1">
      <alignment horizontal="center" vertical="center"/>
    </xf>
    <xf borderId="12" fillId="15" fontId="6" numFmtId="0" xfId="0" applyAlignment="1" applyBorder="1" applyFont="1">
      <alignment horizontal="center" vertical="center"/>
    </xf>
    <xf borderId="15" fillId="8" fontId="6" numFmtId="1" xfId="0" applyAlignment="1" applyBorder="1" applyFont="1" applyNumberFormat="1">
      <alignment horizontal="center" vertical="center"/>
    </xf>
    <xf borderId="24" fillId="8" fontId="14" numFmtId="0" xfId="0" applyAlignment="1" applyBorder="1" applyFont="1">
      <alignment horizontal="center" readingOrder="0" vertical="center"/>
    </xf>
    <xf borderId="26" fillId="0" fontId="3" numFmtId="0" xfId="0" applyBorder="1" applyFont="1"/>
    <xf borderId="26" fillId="8" fontId="6" numFmtId="0" xfId="0" applyAlignment="1" applyBorder="1" applyFont="1">
      <alignment horizontal="center" vertical="center"/>
    </xf>
    <xf borderId="12" fillId="8" fontId="6" numFmtId="0" xfId="0" applyAlignment="1" applyBorder="1" applyFont="1">
      <alignment horizontal="center" vertical="center"/>
    </xf>
    <xf borderId="24" fillId="15" fontId="14" numFmtId="0" xfId="0" applyAlignment="1" applyBorder="1" applyFont="1">
      <alignment horizontal="center" readingOrder="0" vertical="center"/>
    </xf>
    <xf borderId="26" fillId="15" fontId="6" numFmtId="0" xfId="0" applyAlignment="1" applyBorder="1" applyFont="1">
      <alignment horizontal="center" vertical="center"/>
    </xf>
    <xf borderId="15" fillId="15" fontId="6" numFmtId="1" xfId="0" applyAlignment="1" applyBorder="1" applyFont="1" applyNumberFormat="1">
      <alignment horizontal="center" vertical="center"/>
    </xf>
    <xf borderId="24" fillId="15" fontId="14" numFmtId="0" xfId="0" applyAlignment="1" applyBorder="1" applyFont="1">
      <alignment horizontal="center" vertical="center"/>
    </xf>
    <xf borderId="24" fillId="8" fontId="14" numFmtId="0" xfId="0" applyAlignment="1" applyBorder="1" applyFont="1">
      <alignment horizontal="center" vertical="center"/>
    </xf>
    <xf borderId="0" fillId="8" fontId="15" numFmtId="0" xfId="0" applyAlignment="1" applyFont="1">
      <alignment horizontal="center" vertical="center"/>
    </xf>
    <xf borderId="7" fillId="15" fontId="6" numFmtId="1" xfId="0" applyAlignment="1" applyBorder="1" applyFont="1" applyNumberFormat="1">
      <alignment horizontal="center" vertical="center"/>
    </xf>
    <xf borderId="7" fillId="15" fontId="1" numFmtId="3" xfId="0" applyAlignment="1" applyBorder="1" applyFont="1" applyNumberFormat="1">
      <alignment horizontal="center" vertical="center"/>
    </xf>
    <xf borderId="9" fillId="8" fontId="6" numFmtId="1" xfId="0" applyAlignment="1" applyBorder="1" applyFont="1" applyNumberFormat="1">
      <alignment horizontal="center" vertical="center"/>
    </xf>
    <xf borderId="12" fillId="14" fontId="6" numFmtId="2" xfId="0" applyAlignment="1" applyBorder="1" applyFont="1" applyNumberFormat="1">
      <alignment horizontal="center" vertical="center"/>
    </xf>
    <xf borderId="11" fillId="8" fontId="6" numFmtId="1" xfId="0" applyAlignment="1" applyBorder="1" applyFont="1" applyNumberFormat="1">
      <alignment horizontal="center" vertical="center"/>
    </xf>
    <xf borderId="12" fillId="8" fontId="1" numFmtId="9" xfId="0" applyAlignment="1" applyBorder="1" applyFont="1" applyNumberFormat="1">
      <alignment horizontal="center" vertical="center"/>
    </xf>
    <xf borderId="11" fillId="8" fontId="1" numFmtId="3" xfId="0" applyAlignment="1" applyBorder="1" applyFont="1" applyNumberFormat="1">
      <alignment horizontal="center" vertical="center"/>
    </xf>
    <xf borderId="8" fillId="0" fontId="6" numFmtId="164" xfId="0" applyAlignment="1" applyBorder="1" applyFont="1" applyNumberFormat="1">
      <alignment horizontal="center" vertical="center"/>
    </xf>
    <xf borderId="13" fillId="16" fontId="1" numFmtId="165" xfId="0" applyAlignment="1" applyBorder="1" applyFill="1" applyFont="1" applyNumberFormat="1">
      <alignment horizontal="center" vertical="center"/>
    </xf>
    <xf borderId="24" fillId="16" fontId="1" numFmtId="1" xfId="0" applyAlignment="1" applyBorder="1" applyFont="1" applyNumberFormat="1">
      <alignment horizontal="center" vertical="center"/>
    </xf>
    <xf borderId="25" fillId="16" fontId="1" numFmtId="165" xfId="0" applyAlignment="1" applyBorder="1" applyFont="1" applyNumberFormat="1">
      <alignment horizontal="center" vertical="center"/>
    </xf>
    <xf borderId="9" fillId="16" fontId="1" numFmtId="1" xfId="0" applyAlignment="1" applyBorder="1" applyFont="1" applyNumberFormat="1">
      <alignment horizontal="center" vertical="center"/>
    </xf>
    <xf borderId="24" fillId="8" fontId="1" numFmtId="165" xfId="0" applyAlignment="1" applyBorder="1" applyFont="1" applyNumberFormat="1">
      <alignment horizontal="center" vertical="center"/>
    </xf>
    <xf borderId="24" fillId="8" fontId="1" numFmtId="2" xfId="0" applyAlignment="1" applyBorder="1" applyFont="1" applyNumberFormat="1">
      <alignment horizontal="center" vertical="center"/>
    </xf>
    <xf borderId="4" fillId="17" fontId="4" numFmtId="165" xfId="0" applyAlignment="1" applyBorder="1" applyFill="1" applyFont="1" applyNumberFormat="1">
      <alignment horizontal="center" vertical="center"/>
    </xf>
    <xf borderId="24" fillId="18" fontId="1" numFmtId="165" xfId="0" applyAlignment="1" applyBorder="1" applyFill="1" applyFont="1" applyNumberFormat="1">
      <alignment horizontal="center" vertical="center"/>
    </xf>
    <xf borderId="24" fillId="18" fontId="1" numFmtId="1" xfId="0" applyAlignment="1" applyBorder="1" applyFont="1" applyNumberFormat="1">
      <alignment horizontal="center" vertical="center"/>
    </xf>
    <xf borderId="24" fillId="18" fontId="1" numFmtId="0" xfId="0" applyAlignment="1" applyBorder="1" applyFont="1">
      <alignment horizontal="center" vertical="center"/>
    </xf>
    <xf borderId="24" fillId="18" fontId="1" numFmtId="3" xfId="0" applyAlignment="1" applyBorder="1" applyFont="1" applyNumberFormat="1">
      <alignment horizontal="center" vertical="center"/>
    </xf>
    <xf borderId="13" fillId="18" fontId="1" numFmtId="3" xfId="0" applyAlignment="1" applyBorder="1" applyFont="1" applyNumberFormat="1">
      <alignment horizontal="center" vertical="center"/>
    </xf>
    <xf borderId="13" fillId="18" fontId="1" numFmtId="9" xfId="0" applyAlignment="1" applyBorder="1" applyFont="1" applyNumberFormat="1">
      <alignment horizontal="center" vertical="center"/>
    </xf>
    <xf borderId="27" fillId="0" fontId="6" numFmtId="4" xfId="0" applyAlignment="1" applyBorder="1" applyFont="1" applyNumberFormat="1">
      <alignment horizontal="center" vertical="center"/>
    </xf>
    <xf borderId="1" fillId="0" fontId="6" numFmtId="4" xfId="0" applyAlignment="1" applyBorder="1" applyFont="1" applyNumberFormat="1">
      <alignment horizontal="center" vertical="center"/>
    </xf>
    <xf borderId="27" fillId="0" fontId="6" numFmtId="4" xfId="0" applyAlignment="1" applyBorder="1" applyFont="1" applyNumberFormat="1">
      <alignment horizontal="center"/>
    </xf>
    <xf borderId="1" fillId="0" fontId="6" numFmtId="4" xfId="0" applyAlignment="1" applyBorder="1" applyFont="1" applyNumberFormat="1">
      <alignment horizontal="center"/>
    </xf>
    <xf borderId="4" fillId="8" fontId="1" numFmtId="4" xfId="0" applyAlignment="1" applyBorder="1" applyFont="1" applyNumberFormat="1">
      <alignment horizontal="center" vertical="center"/>
    </xf>
    <xf borderId="28" fillId="0" fontId="3" numFmtId="0" xfId="0" applyBorder="1" applyFont="1"/>
    <xf borderId="29" fillId="0" fontId="3" numFmtId="0" xfId="0" applyBorder="1" applyFont="1"/>
    <xf borderId="23" fillId="0" fontId="3" numFmtId="0" xfId="0" applyBorder="1" applyFont="1"/>
    <xf borderId="30" fillId="0" fontId="6" numFmtId="3" xfId="0" applyAlignment="1" applyBorder="1" applyFont="1" applyNumberFormat="1">
      <alignment horizontal="center" vertical="center"/>
    </xf>
    <xf borderId="31" fillId="0" fontId="6" numFmtId="3" xfId="0" applyAlignment="1" applyBorder="1" applyFont="1" applyNumberFormat="1">
      <alignment horizontal="center" vertical="center"/>
    </xf>
    <xf borderId="31" fillId="0" fontId="6" numFmtId="9" xfId="0" applyAlignment="1" applyBorder="1" applyFont="1" applyNumberFormat="1">
      <alignment horizontal="center" vertical="center"/>
    </xf>
    <xf borderId="11" fillId="0" fontId="6" numFmtId="3" xfId="0" applyAlignment="1" applyBorder="1" applyFont="1" applyNumberFormat="1">
      <alignment horizontal="center" vertical="center"/>
    </xf>
    <xf borderId="13" fillId="0" fontId="1" numFmtId="3" xfId="0" applyAlignment="1" applyBorder="1" applyFont="1" applyNumberFormat="1">
      <alignment horizontal="center" vertical="center"/>
    </xf>
    <xf borderId="13" fillId="0" fontId="1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36" width="6.63"/>
    <col customWidth="1" min="37" max="37" width="10.13"/>
    <col customWidth="1" min="38" max="38" width="8.75"/>
    <col customWidth="1" min="39" max="39" width="21.0"/>
    <col customWidth="1" min="40" max="40" width="8.13"/>
    <col customWidth="1" min="41" max="41" width="8.25"/>
    <col customWidth="1" min="42" max="42" width="9.25"/>
    <col customWidth="1" min="43" max="43" width="10.63"/>
    <col customWidth="1" min="44" max="49" width="11.25"/>
    <col customWidth="1" min="50" max="50" width="8.5"/>
  </cols>
  <sheetData>
    <row r="1" ht="9.75" customHeight="1">
      <c r="A1" s="1"/>
      <c r="B1" s="2"/>
      <c r="C1" s="3"/>
      <c r="D1" s="3"/>
      <c r="E1" s="3"/>
      <c r="F1" s="4"/>
      <c r="G1" s="5"/>
      <c r="H1" s="3"/>
      <c r="I1" s="3"/>
      <c r="J1" s="3"/>
      <c r="K1" s="4"/>
      <c r="L1" s="6"/>
      <c r="M1" s="3"/>
      <c r="N1" s="3"/>
      <c r="O1" s="3"/>
      <c r="P1" s="4"/>
      <c r="Q1" s="7"/>
      <c r="R1" s="3"/>
      <c r="S1" s="3"/>
      <c r="T1" s="3"/>
      <c r="U1" s="4"/>
      <c r="V1" s="8"/>
      <c r="W1" s="3"/>
      <c r="X1" s="3"/>
      <c r="Y1" s="3"/>
      <c r="Z1" s="4"/>
      <c r="AA1" s="9" t="s">
        <v>0</v>
      </c>
      <c r="AB1" s="3"/>
      <c r="AC1" s="3"/>
      <c r="AD1" s="3"/>
      <c r="AE1" s="4"/>
      <c r="AF1" s="10" t="s">
        <v>1</v>
      </c>
      <c r="AG1" s="10" t="s">
        <v>2</v>
      </c>
      <c r="AH1" s="10" t="s">
        <v>3</v>
      </c>
      <c r="AI1" s="10" t="s">
        <v>4</v>
      </c>
      <c r="AJ1" s="10" t="s">
        <v>5</v>
      </c>
      <c r="AK1" s="1"/>
      <c r="AL1" s="3"/>
      <c r="AM1" s="3"/>
      <c r="AN1" s="3"/>
      <c r="AO1" s="3"/>
      <c r="AP1" s="4"/>
      <c r="AQ1" s="11"/>
      <c r="AR1" s="11"/>
      <c r="AS1" s="11"/>
      <c r="AT1" s="11"/>
      <c r="AU1" s="12"/>
      <c r="AV1" s="12"/>
      <c r="AW1" s="12"/>
      <c r="AX1" s="12"/>
    </row>
    <row r="2" ht="9.75" customHeight="1">
      <c r="A2" s="13"/>
      <c r="B2" s="14"/>
      <c r="F2" s="15"/>
      <c r="G2" s="14"/>
      <c r="K2" s="15"/>
      <c r="L2" s="14"/>
      <c r="P2" s="15"/>
      <c r="Q2" s="14"/>
      <c r="U2" s="15"/>
      <c r="V2" s="14"/>
      <c r="Z2" s="15"/>
      <c r="AA2" s="14"/>
      <c r="AE2" s="15"/>
      <c r="AF2" s="16"/>
      <c r="AG2" s="16"/>
      <c r="AH2" s="16"/>
      <c r="AI2" s="16"/>
      <c r="AJ2" s="16"/>
      <c r="AK2" s="17"/>
      <c r="AL2" s="18"/>
      <c r="AM2" s="18"/>
      <c r="AN2" s="18"/>
      <c r="AO2" s="18"/>
      <c r="AP2" s="19"/>
      <c r="AQ2" s="11"/>
      <c r="AR2" s="11"/>
      <c r="AS2" s="11"/>
      <c r="AT2" s="11"/>
      <c r="AU2" s="12"/>
      <c r="AV2" s="12"/>
      <c r="AW2" s="12"/>
      <c r="AX2" s="12"/>
    </row>
    <row r="3" ht="9.75" customHeight="1">
      <c r="A3" s="10" t="s">
        <v>6</v>
      </c>
      <c r="B3" s="17"/>
      <c r="C3" s="18"/>
      <c r="D3" s="18"/>
      <c r="E3" s="18"/>
      <c r="F3" s="19"/>
      <c r="G3" s="17"/>
      <c r="H3" s="18"/>
      <c r="I3" s="18"/>
      <c r="J3" s="18"/>
      <c r="K3" s="19"/>
      <c r="L3" s="17"/>
      <c r="M3" s="18"/>
      <c r="N3" s="18"/>
      <c r="O3" s="18"/>
      <c r="P3" s="19"/>
      <c r="Q3" s="17"/>
      <c r="R3" s="18"/>
      <c r="S3" s="18"/>
      <c r="T3" s="18"/>
      <c r="U3" s="19"/>
      <c r="V3" s="17"/>
      <c r="W3" s="18"/>
      <c r="X3" s="18"/>
      <c r="Y3" s="18"/>
      <c r="Z3" s="19"/>
      <c r="AA3" s="17"/>
      <c r="AB3" s="18"/>
      <c r="AC3" s="18"/>
      <c r="AD3" s="18"/>
      <c r="AE3" s="19"/>
      <c r="AF3" s="16"/>
      <c r="AG3" s="16"/>
      <c r="AH3" s="16"/>
      <c r="AI3" s="16"/>
      <c r="AJ3" s="16"/>
      <c r="AK3" s="20" t="s">
        <v>7</v>
      </c>
      <c r="AL3" s="10" t="s">
        <v>8</v>
      </c>
      <c r="AM3" s="21" t="s">
        <v>9</v>
      </c>
      <c r="AN3" s="22" t="s">
        <v>10</v>
      </c>
      <c r="AO3" s="23" t="s">
        <v>11</v>
      </c>
      <c r="AP3" s="24" t="s">
        <v>12</v>
      </c>
      <c r="AQ3" s="25"/>
      <c r="AR3" s="25"/>
      <c r="AS3" s="25"/>
      <c r="AT3" s="25"/>
      <c r="AU3" s="12"/>
      <c r="AW3" s="26"/>
      <c r="AX3" s="26"/>
    </row>
    <row r="4" ht="9.75" customHeight="1">
      <c r="A4" s="27"/>
      <c r="B4" s="28" t="s">
        <v>13</v>
      </c>
      <c r="C4" s="29" t="s">
        <v>14</v>
      </c>
      <c r="D4" s="28" t="s">
        <v>15</v>
      </c>
      <c r="E4" s="30" t="s">
        <v>16</v>
      </c>
      <c r="F4" s="28" t="s">
        <v>17</v>
      </c>
      <c r="G4" s="28" t="s">
        <v>13</v>
      </c>
      <c r="H4" s="29" t="s">
        <v>14</v>
      </c>
      <c r="I4" s="28" t="s">
        <v>15</v>
      </c>
      <c r="J4" s="30" t="s">
        <v>16</v>
      </c>
      <c r="K4" s="28" t="s">
        <v>17</v>
      </c>
      <c r="L4" s="28" t="s">
        <v>13</v>
      </c>
      <c r="M4" s="29" t="s">
        <v>14</v>
      </c>
      <c r="N4" s="28" t="s">
        <v>15</v>
      </c>
      <c r="O4" s="30" t="s">
        <v>16</v>
      </c>
      <c r="P4" s="28" t="s">
        <v>17</v>
      </c>
      <c r="Q4" s="28" t="s">
        <v>13</v>
      </c>
      <c r="R4" s="29" t="s">
        <v>14</v>
      </c>
      <c r="S4" s="28" t="s">
        <v>15</v>
      </c>
      <c r="T4" s="30" t="s">
        <v>16</v>
      </c>
      <c r="U4" s="28" t="s">
        <v>17</v>
      </c>
      <c r="V4" s="28" t="s">
        <v>13</v>
      </c>
      <c r="W4" s="29" t="s">
        <v>14</v>
      </c>
      <c r="X4" s="28" t="s">
        <v>15</v>
      </c>
      <c r="Y4" s="30" t="s">
        <v>16</v>
      </c>
      <c r="Z4" s="28" t="s">
        <v>17</v>
      </c>
      <c r="AA4" s="28" t="s">
        <v>13</v>
      </c>
      <c r="AB4" s="29" t="s">
        <v>14</v>
      </c>
      <c r="AC4" s="28" t="s">
        <v>15</v>
      </c>
      <c r="AD4" s="30" t="s">
        <v>16</v>
      </c>
      <c r="AE4" s="28" t="s">
        <v>17</v>
      </c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5"/>
      <c r="AR4" s="25"/>
      <c r="AS4" s="25"/>
      <c r="AT4" s="25"/>
      <c r="AU4" s="31"/>
      <c r="AV4" s="31"/>
      <c r="AW4" s="26"/>
      <c r="AX4" s="26"/>
    </row>
    <row r="5" ht="9.75" customHeight="1">
      <c r="A5" s="32">
        <v>45658.0</v>
      </c>
      <c r="B5" s="33">
        <v>10.0</v>
      </c>
      <c r="C5" s="34">
        <v>5.0</v>
      </c>
      <c r="D5" s="35">
        <f t="shared" ref="D5:D35" si="1">B5-(C5/0.94)-(F5*4.5)</f>
        <v>0.1808510638</v>
      </c>
      <c r="E5" s="36">
        <f t="shared" ref="E5:E35" si="2">IF(SUM(C5) = 0, 0,D5/(C5/0.94+(F5*4.5)))</f>
        <v>0.01841820152</v>
      </c>
      <c r="F5" s="37">
        <v>1.0</v>
      </c>
      <c r="G5" s="38"/>
      <c r="H5" s="39"/>
      <c r="I5" s="35">
        <f t="shared" ref="I5:I35" si="3">G5-(H5/0.94)-(K5*4.5)</f>
        <v>0</v>
      </c>
      <c r="J5" s="36">
        <f t="shared" ref="J5:J35" si="4">IF(SUM(H5) = 0, 0,I5/(H5/0.94+(K5*4.5)))</f>
        <v>0</v>
      </c>
      <c r="K5" s="40"/>
      <c r="L5" s="38"/>
      <c r="M5" s="39"/>
      <c r="N5" s="35">
        <f t="shared" ref="N5:N35" si="5">L5-(M5/0.94)</f>
        <v>0</v>
      </c>
      <c r="O5" s="36">
        <f t="shared" ref="O5:O35" si="6">IF(SUM(M5) = 0, 0,N5/(M5/0.94))</f>
        <v>0</v>
      </c>
      <c r="P5" s="40"/>
      <c r="Q5" s="38"/>
      <c r="R5" s="39"/>
      <c r="S5" s="35">
        <f t="shared" ref="S5:S35" si="7">Q5-(R5/0.94)</f>
        <v>0</v>
      </c>
      <c r="T5" s="36">
        <f t="shared" ref="T5:T35" si="8">IF(SUM(R5) = 0, 0,S5/(R5/0.94))</f>
        <v>0</v>
      </c>
      <c r="U5" s="40"/>
      <c r="V5" s="38"/>
      <c r="W5" s="39"/>
      <c r="X5" s="35">
        <f t="shared" ref="X5:X35" si="9">V5-(W5/0.94)</f>
        <v>0</v>
      </c>
      <c r="Y5" s="36">
        <f t="shared" ref="Y5:Y35" si="10">IF(SUM(W5) = 0, 0,X5/(W5/0.94))</f>
        <v>0</v>
      </c>
      <c r="Z5" s="40"/>
      <c r="AA5" s="38"/>
      <c r="AB5" s="39"/>
      <c r="AC5" s="35">
        <f t="shared" ref="AC5:AC35" si="11">AA5-(AB5/0.94)</f>
        <v>0</v>
      </c>
      <c r="AD5" s="36">
        <f t="shared" ref="AD5:AD35" si="12">IF(SUM(AB5) = 0, 0,AC5/(AB5/0.94))</f>
        <v>0</v>
      </c>
      <c r="AE5" s="40"/>
      <c r="AF5" s="41">
        <f t="shared" ref="AF5:AF35" si="13">B5+G5+L5+Q5+V5+AA5</f>
        <v>10</v>
      </c>
      <c r="AG5" s="42">
        <f t="shared" ref="AG5:AG35" si="14">(C5+H5+M5+R5+W5+AB5)/0.94</f>
        <v>5.319148936</v>
      </c>
      <c r="AH5" s="43">
        <f t="shared" ref="AH5:AH35" si="15">D5+I5+N5+S5+X5+AC5</f>
        <v>0.1808510638</v>
      </c>
      <c r="AI5" s="44">
        <f t="shared" ref="AI5:AI35" si="16">IF(SUM((C5+H5+M5+R5+W5+AB5)/0.96+((F5+K5)*4.5))=0, "", SUM(D5,I5,N5,S5,X5,AC5)/SUM((C5+H5+M5+R5+W5+AB5)/0.96+((F5+K5)*4.5)))</f>
        <v>0.01862843576</v>
      </c>
      <c r="AJ5" s="45">
        <f t="shared" ref="AJ5:AJ35" si="17">F5+K5+P5+U5+Z5+AE5</f>
        <v>1</v>
      </c>
      <c r="AK5" s="46">
        <f>C38+H38+M38+R38+W38+AB38</f>
        <v>10</v>
      </c>
      <c r="AL5" s="47"/>
      <c r="AM5" s="48">
        <f>SUM(AG5:AG35)-AG36</f>
        <v>5.319148936</v>
      </c>
      <c r="AN5" s="49">
        <f>(SUM(F5:F35)+SUM(K5:K35))*4.5</f>
        <v>4.5</v>
      </c>
      <c r="AO5" s="50">
        <f>SUM(AQ22:AQ32)</f>
        <v>0</v>
      </c>
      <c r="AP5" s="51">
        <f>IF(AL5=0, AK5 - AM5 - AN5 - AO5, AL5 - AM5 - AN5 - AO5)</f>
        <v>0.1808510638</v>
      </c>
      <c r="AQ5" s="52"/>
      <c r="AR5" s="52"/>
      <c r="AS5" s="52"/>
      <c r="AT5" s="52"/>
      <c r="AU5" s="31"/>
      <c r="AV5" s="31"/>
      <c r="AW5" s="26"/>
      <c r="AX5" s="26"/>
    </row>
    <row r="6" ht="9.75" customHeight="1">
      <c r="A6" s="32">
        <v>45659.0</v>
      </c>
      <c r="B6" s="53"/>
      <c r="C6" s="39"/>
      <c r="D6" s="54">
        <f t="shared" si="1"/>
        <v>0</v>
      </c>
      <c r="E6" s="55">
        <f t="shared" si="2"/>
        <v>0</v>
      </c>
      <c r="F6" s="56"/>
      <c r="G6" s="57"/>
      <c r="H6" s="39"/>
      <c r="I6" s="54">
        <f t="shared" si="3"/>
        <v>0</v>
      </c>
      <c r="J6" s="55">
        <f t="shared" si="4"/>
        <v>0</v>
      </c>
      <c r="K6" s="58"/>
      <c r="L6" s="53"/>
      <c r="M6" s="39"/>
      <c r="N6" s="54">
        <f t="shared" si="5"/>
        <v>0</v>
      </c>
      <c r="O6" s="55">
        <f t="shared" si="6"/>
        <v>0</v>
      </c>
      <c r="P6" s="56"/>
      <c r="Q6" s="53"/>
      <c r="R6" s="39"/>
      <c r="S6" s="54">
        <f t="shared" si="7"/>
        <v>0</v>
      </c>
      <c r="T6" s="55">
        <f t="shared" si="8"/>
        <v>0</v>
      </c>
      <c r="U6" s="56"/>
      <c r="V6" s="53"/>
      <c r="W6" s="39"/>
      <c r="X6" s="54">
        <f t="shared" si="9"/>
        <v>0</v>
      </c>
      <c r="Y6" s="55">
        <f t="shared" si="10"/>
        <v>0</v>
      </c>
      <c r="Z6" s="56"/>
      <c r="AA6" s="53"/>
      <c r="AB6" s="39"/>
      <c r="AC6" s="54">
        <f t="shared" si="11"/>
        <v>0</v>
      </c>
      <c r="AD6" s="55">
        <f t="shared" si="12"/>
        <v>0</v>
      </c>
      <c r="AE6" s="56"/>
      <c r="AF6" s="53">
        <f t="shared" si="13"/>
        <v>0</v>
      </c>
      <c r="AG6" s="59">
        <f t="shared" si="14"/>
        <v>0</v>
      </c>
      <c r="AH6" s="58">
        <f t="shared" si="15"/>
        <v>0</v>
      </c>
      <c r="AI6" s="60" t="str">
        <f t="shared" si="16"/>
        <v/>
      </c>
      <c r="AJ6" s="61">
        <f t="shared" si="17"/>
        <v>0</v>
      </c>
      <c r="AK6" s="26"/>
      <c r="AL6" s="26"/>
      <c r="AM6" s="62"/>
      <c r="AN6" s="26"/>
      <c r="AO6" s="63"/>
      <c r="AP6" s="26"/>
      <c r="AQ6" s="26"/>
      <c r="AR6" s="26"/>
      <c r="AS6" s="26"/>
      <c r="AT6" s="26"/>
      <c r="AU6" s="31"/>
      <c r="AV6" s="31"/>
      <c r="AW6" s="26"/>
      <c r="AX6" s="26"/>
    </row>
    <row r="7" ht="9.75" customHeight="1">
      <c r="A7" s="32">
        <v>45660.0</v>
      </c>
      <c r="B7" s="64"/>
      <c r="C7" s="39"/>
      <c r="D7" s="35">
        <f t="shared" si="1"/>
        <v>0</v>
      </c>
      <c r="E7" s="36">
        <f t="shared" si="2"/>
        <v>0</v>
      </c>
      <c r="F7" s="65"/>
      <c r="G7" s="38"/>
      <c r="H7" s="39"/>
      <c r="I7" s="35">
        <f t="shared" si="3"/>
        <v>0</v>
      </c>
      <c r="J7" s="36">
        <f t="shared" si="4"/>
        <v>0</v>
      </c>
      <c r="K7" s="40"/>
      <c r="L7" s="66"/>
      <c r="M7" s="39"/>
      <c r="N7" s="35">
        <f t="shared" si="5"/>
        <v>0</v>
      </c>
      <c r="O7" s="36">
        <f t="shared" si="6"/>
        <v>0</v>
      </c>
      <c r="P7" s="40"/>
      <c r="Q7" s="64"/>
      <c r="R7" s="39"/>
      <c r="S7" s="35">
        <f t="shared" si="7"/>
        <v>0</v>
      </c>
      <c r="T7" s="36">
        <f t="shared" si="8"/>
        <v>0</v>
      </c>
      <c r="U7" s="65"/>
      <c r="V7" s="64"/>
      <c r="W7" s="39"/>
      <c r="X7" s="35">
        <f t="shared" si="9"/>
        <v>0</v>
      </c>
      <c r="Y7" s="36">
        <f t="shared" si="10"/>
        <v>0</v>
      </c>
      <c r="Z7" s="65"/>
      <c r="AA7" s="64"/>
      <c r="AB7" s="39"/>
      <c r="AC7" s="35">
        <f t="shared" si="11"/>
        <v>0</v>
      </c>
      <c r="AD7" s="36">
        <f t="shared" si="12"/>
        <v>0</v>
      </c>
      <c r="AE7" s="65"/>
      <c r="AF7" s="66">
        <f t="shared" si="13"/>
        <v>0</v>
      </c>
      <c r="AG7" s="59">
        <f t="shared" si="14"/>
        <v>0</v>
      </c>
      <c r="AH7" s="40">
        <f t="shared" si="15"/>
        <v>0</v>
      </c>
      <c r="AI7" s="44" t="str">
        <f t="shared" si="16"/>
        <v/>
      </c>
      <c r="AJ7" s="45">
        <f t="shared" si="17"/>
        <v>0</v>
      </c>
      <c r="AK7" s="63"/>
      <c r="AL7" s="26"/>
      <c r="AM7" s="62"/>
      <c r="AN7" s="26"/>
      <c r="AO7" s="26"/>
      <c r="AP7" s="26"/>
      <c r="AQ7" s="26"/>
      <c r="AR7" s="26"/>
      <c r="AS7" s="26"/>
      <c r="AT7" s="26"/>
      <c r="AU7" s="26"/>
      <c r="AV7" s="26"/>
      <c r="AW7" s="31"/>
      <c r="AX7" s="31"/>
    </row>
    <row r="8" ht="9.75" customHeight="1">
      <c r="A8" s="32">
        <v>45661.0</v>
      </c>
      <c r="B8" s="53"/>
      <c r="C8" s="39"/>
      <c r="D8" s="54">
        <f t="shared" si="1"/>
        <v>0</v>
      </c>
      <c r="E8" s="55">
        <f t="shared" si="2"/>
        <v>0</v>
      </c>
      <c r="F8" s="56"/>
      <c r="G8" s="57"/>
      <c r="H8" s="39"/>
      <c r="I8" s="54">
        <f t="shared" si="3"/>
        <v>0</v>
      </c>
      <c r="J8" s="55">
        <f t="shared" si="4"/>
        <v>0</v>
      </c>
      <c r="K8" s="58"/>
      <c r="L8" s="67"/>
      <c r="M8" s="39"/>
      <c r="N8" s="54">
        <f t="shared" si="5"/>
        <v>0</v>
      </c>
      <c r="O8" s="55">
        <f t="shared" si="6"/>
        <v>0</v>
      </c>
      <c r="P8" s="58"/>
      <c r="Q8" s="53"/>
      <c r="R8" s="39"/>
      <c r="S8" s="54">
        <f t="shared" si="7"/>
        <v>0</v>
      </c>
      <c r="T8" s="55">
        <f t="shared" si="8"/>
        <v>0</v>
      </c>
      <c r="U8" s="56"/>
      <c r="V8" s="53"/>
      <c r="W8" s="39"/>
      <c r="X8" s="54">
        <f t="shared" si="9"/>
        <v>0</v>
      </c>
      <c r="Y8" s="55">
        <f t="shared" si="10"/>
        <v>0</v>
      </c>
      <c r="Z8" s="56"/>
      <c r="AA8" s="53"/>
      <c r="AB8" s="39"/>
      <c r="AC8" s="54">
        <f t="shared" si="11"/>
        <v>0</v>
      </c>
      <c r="AD8" s="55">
        <f t="shared" si="12"/>
        <v>0</v>
      </c>
      <c r="AE8" s="56"/>
      <c r="AF8" s="67">
        <f t="shared" si="13"/>
        <v>0</v>
      </c>
      <c r="AG8" s="59">
        <f t="shared" si="14"/>
        <v>0</v>
      </c>
      <c r="AH8" s="58">
        <f t="shared" si="15"/>
        <v>0</v>
      </c>
      <c r="AI8" s="60" t="str">
        <f t="shared" si="16"/>
        <v/>
      </c>
      <c r="AJ8" s="61">
        <f t="shared" si="17"/>
        <v>0</v>
      </c>
      <c r="AK8" s="26"/>
      <c r="AL8" s="26"/>
      <c r="AM8" s="68"/>
      <c r="AN8" s="68"/>
      <c r="AO8" s="68"/>
      <c r="AP8" s="68"/>
      <c r="AQ8" s="68"/>
      <c r="AR8" s="26"/>
      <c r="AS8" s="26"/>
      <c r="AT8" s="26"/>
      <c r="AU8" s="26"/>
      <c r="AV8" s="26"/>
      <c r="AW8" s="31"/>
      <c r="AX8" s="31"/>
    </row>
    <row r="9" ht="9.75" customHeight="1">
      <c r="A9" s="32">
        <v>45662.0</v>
      </c>
      <c r="B9" s="64"/>
      <c r="C9" s="39"/>
      <c r="D9" s="35">
        <f t="shared" si="1"/>
        <v>0</v>
      </c>
      <c r="E9" s="36">
        <f t="shared" si="2"/>
        <v>0</v>
      </c>
      <c r="F9" s="65"/>
      <c r="G9" s="38"/>
      <c r="H9" s="39"/>
      <c r="I9" s="35">
        <f t="shared" si="3"/>
        <v>0</v>
      </c>
      <c r="J9" s="36">
        <f t="shared" si="4"/>
        <v>0</v>
      </c>
      <c r="K9" s="40"/>
      <c r="L9" s="66"/>
      <c r="M9" s="39"/>
      <c r="N9" s="35">
        <f t="shared" si="5"/>
        <v>0</v>
      </c>
      <c r="O9" s="36">
        <f t="shared" si="6"/>
        <v>0</v>
      </c>
      <c r="P9" s="40"/>
      <c r="Q9" s="64"/>
      <c r="R9" s="39"/>
      <c r="S9" s="35">
        <f t="shared" si="7"/>
        <v>0</v>
      </c>
      <c r="T9" s="36">
        <f t="shared" si="8"/>
        <v>0</v>
      </c>
      <c r="U9" s="65"/>
      <c r="V9" s="64"/>
      <c r="W9" s="39"/>
      <c r="X9" s="35">
        <f t="shared" si="9"/>
        <v>0</v>
      </c>
      <c r="Y9" s="36">
        <f t="shared" si="10"/>
        <v>0</v>
      </c>
      <c r="Z9" s="65"/>
      <c r="AA9" s="64"/>
      <c r="AB9" s="39"/>
      <c r="AC9" s="35">
        <f t="shared" si="11"/>
        <v>0</v>
      </c>
      <c r="AD9" s="36">
        <f t="shared" si="12"/>
        <v>0</v>
      </c>
      <c r="AE9" s="65"/>
      <c r="AF9" s="66">
        <f t="shared" si="13"/>
        <v>0</v>
      </c>
      <c r="AG9" s="59">
        <f t="shared" si="14"/>
        <v>0</v>
      </c>
      <c r="AH9" s="40">
        <f t="shared" si="15"/>
        <v>0</v>
      </c>
      <c r="AI9" s="44" t="str">
        <f t="shared" si="16"/>
        <v/>
      </c>
      <c r="AJ9" s="45">
        <f t="shared" si="17"/>
        <v>0</v>
      </c>
      <c r="AK9" s="26"/>
      <c r="AL9" s="26"/>
      <c r="AM9" s="12"/>
      <c r="AN9" s="12"/>
      <c r="AO9" s="12"/>
      <c r="AP9" s="12"/>
      <c r="AQ9" s="69"/>
      <c r="AR9" s="26"/>
      <c r="AS9" s="26"/>
      <c r="AT9" s="26"/>
      <c r="AU9" s="26"/>
      <c r="AV9" s="26"/>
      <c r="AW9" s="31"/>
      <c r="AX9" s="31"/>
    </row>
    <row r="10" ht="9.75" customHeight="1">
      <c r="A10" s="32">
        <v>45663.0</v>
      </c>
      <c r="B10" s="53"/>
      <c r="C10" s="39"/>
      <c r="D10" s="54">
        <f t="shared" si="1"/>
        <v>0</v>
      </c>
      <c r="E10" s="55">
        <f t="shared" si="2"/>
        <v>0</v>
      </c>
      <c r="F10" s="56"/>
      <c r="G10" s="57"/>
      <c r="H10" s="39"/>
      <c r="I10" s="54">
        <f t="shared" si="3"/>
        <v>0</v>
      </c>
      <c r="J10" s="55">
        <f t="shared" si="4"/>
        <v>0</v>
      </c>
      <c r="K10" s="58"/>
      <c r="L10" s="67"/>
      <c r="M10" s="39"/>
      <c r="N10" s="54">
        <f t="shared" si="5"/>
        <v>0</v>
      </c>
      <c r="O10" s="55">
        <f t="shared" si="6"/>
        <v>0</v>
      </c>
      <c r="P10" s="58"/>
      <c r="Q10" s="53"/>
      <c r="R10" s="39"/>
      <c r="S10" s="54">
        <f t="shared" si="7"/>
        <v>0</v>
      </c>
      <c r="T10" s="55">
        <f t="shared" si="8"/>
        <v>0</v>
      </c>
      <c r="U10" s="56"/>
      <c r="V10" s="53"/>
      <c r="W10" s="39"/>
      <c r="X10" s="54">
        <f t="shared" si="9"/>
        <v>0</v>
      </c>
      <c r="Y10" s="55">
        <f t="shared" si="10"/>
        <v>0</v>
      </c>
      <c r="Z10" s="56"/>
      <c r="AA10" s="53"/>
      <c r="AB10" s="39"/>
      <c r="AC10" s="54">
        <f t="shared" si="11"/>
        <v>0</v>
      </c>
      <c r="AD10" s="55">
        <f t="shared" si="12"/>
        <v>0</v>
      </c>
      <c r="AE10" s="56"/>
      <c r="AF10" s="67">
        <f t="shared" si="13"/>
        <v>0</v>
      </c>
      <c r="AG10" s="59">
        <f t="shared" si="14"/>
        <v>0</v>
      </c>
      <c r="AH10" s="58">
        <f t="shared" si="15"/>
        <v>0</v>
      </c>
      <c r="AI10" s="60" t="str">
        <f t="shared" si="16"/>
        <v/>
      </c>
      <c r="AJ10" s="61">
        <f t="shared" si="17"/>
        <v>0</v>
      </c>
      <c r="AK10" s="26"/>
      <c r="AL10" s="26"/>
      <c r="AM10" s="12"/>
      <c r="AN10" s="12"/>
      <c r="AO10" s="12"/>
      <c r="AP10" s="12"/>
      <c r="AQ10" s="69"/>
      <c r="AR10" s="26"/>
      <c r="AS10" s="26"/>
      <c r="AT10" s="26"/>
      <c r="AU10" s="26"/>
      <c r="AV10" s="26"/>
      <c r="AW10" s="31"/>
      <c r="AX10" s="31"/>
    </row>
    <row r="11" ht="9.75" customHeight="1">
      <c r="A11" s="32">
        <v>45664.0</v>
      </c>
      <c r="B11" s="64"/>
      <c r="C11" s="39"/>
      <c r="D11" s="35">
        <f t="shared" si="1"/>
        <v>0</v>
      </c>
      <c r="E11" s="36">
        <f t="shared" si="2"/>
        <v>0</v>
      </c>
      <c r="F11" s="65"/>
      <c r="G11" s="38"/>
      <c r="H11" s="39"/>
      <c r="I11" s="35">
        <f t="shared" si="3"/>
        <v>0</v>
      </c>
      <c r="J11" s="36">
        <f t="shared" si="4"/>
        <v>0</v>
      </c>
      <c r="K11" s="40"/>
      <c r="L11" s="66"/>
      <c r="M11" s="39"/>
      <c r="N11" s="35">
        <f t="shared" si="5"/>
        <v>0</v>
      </c>
      <c r="O11" s="36">
        <f t="shared" si="6"/>
        <v>0</v>
      </c>
      <c r="P11" s="40"/>
      <c r="Q11" s="64"/>
      <c r="R11" s="39"/>
      <c r="S11" s="35">
        <f t="shared" si="7"/>
        <v>0</v>
      </c>
      <c r="T11" s="36">
        <f t="shared" si="8"/>
        <v>0</v>
      </c>
      <c r="U11" s="65"/>
      <c r="V11" s="64"/>
      <c r="W11" s="39"/>
      <c r="X11" s="35">
        <f t="shared" si="9"/>
        <v>0</v>
      </c>
      <c r="Y11" s="36">
        <f t="shared" si="10"/>
        <v>0</v>
      </c>
      <c r="Z11" s="65"/>
      <c r="AA11" s="64"/>
      <c r="AB11" s="39"/>
      <c r="AC11" s="35">
        <f t="shared" si="11"/>
        <v>0</v>
      </c>
      <c r="AD11" s="36">
        <f t="shared" si="12"/>
        <v>0</v>
      </c>
      <c r="AE11" s="65"/>
      <c r="AF11" s="66">
        <f t="shared" si="13"/>
        <v>0</v>
      </c>
      <c r="AG11" s="59">
        <f t="shared" si="14"/>
        <v>0</v>
      </c>
      <c r="AH11" s="40">
        <f t="shared" si="15"/>
        <v>0</v>
      </c>
      <c r="AI11" s="44" t="str">
        <f t="shared" si="16"/>
        <v/>
      </c>
      <c r="AJ11" s="45">
        <f t="shared" si="17"/>
        <v>0</v>
      </c>
      <c r="AK11" s="26"/>
      <c r="AL11" s="26"/>
      <c r="AM11" s="12"/>
      <c r="AN11" s="12"/>
      <c r="AO11" s="12"/>
      <c r="AP11" s="12"/>
      <c r="AQ11" s="69"/>
      <c r="AR11" s="26"/>
      <c r="AS11" s="70"/>
      <c r="AT11" s="70"/>
      <c r="AU11" s="70"/>
      <c r="AV11" s="26"/>
      <c r="AW11" s="31"/>
      <c r="AX11" s="31"/>
    </row>
    <row r="12" ht="9.75" customHeight="1">
      <c r="A12" s="32">
        <v>45665.0</v>
      </c>
      <c r="B12" s="53"/>
      <c r="C12" s="39"/>
      <c r="D12" s="54">
        <f t="shared" si="1"/>
        <v>0</v>
      </c>
      <c r="E12" s="55">
        <f t="shared" si="2"/>
        <v>0</v>
      </c>
      <c r="F12" s="56"/>
      <c r="G12" s="57"/>
      <c r="H12" s="39"/>
      <c r="I12" s="54">
        <f t="shared" si="3"/>
        <v>0</v>
      </c>
      <c r="J12" s="55">
        <f t="shared" si="4"/>
        <v>0</v>
      </c>
      <c r="K12" s="58"/>
      <c r="L12" s="67"/>
      <c r="M12" s="39"/>
      <c r="N12" s="54">
        <f t="shared" si="5"/>
        <v>0</v>
      </c>
      <c r="O12" s="55">
        <f t="shared" si="6"/>
        <v>0</v>
      </c>
      <c r="P12" s="58"/>
      <c r="Q12" s="53"/>
      <c r="R12" s="39"/>
      <c r="S12" s="54">
        <f t="shared" si="7"/>
        <v>0</v>
      </c>
      <c r="T12" s="55">
        <f t="shared" si="8"/>
        <v>0</v>
      </c>
      <c r="U12" s="56"/>
      <c r="V12" s="53"/>
      <c r="W12" s="39"/>
      <c r="X12" s="54">
        <f t="shared" si="9"/>
        <v>0</v>
      </c>
      <c r="Y12" s="55">
        <f t="shared" si="10"/>
        <v>0</v>
      </c>
      <c r="Z12" s="56"/>
      <c r="AA12" s="53"/>
      <c r="AB12" s="39"/>
      <c r="AC12" s="54">
        <f t="shared" si="11"/>
        <v>0</v>
      </c>
      <c r="AD12" s="55">
        <f t="shared" si="12"/>
        <v>0</v>
      </c>
      <c r="AE12" s="56"/>
      <c r="AF12" s="67">
        <f t="shared" si="13"/>
        <v>0</v>
      </c>
      <c r="AG12" s="59">
        <f t="shared" si="14"/>
        <v>0</v>
      </c>
      <c r="AH12" s="58">
        <f t="shared" si="15"/>
        <v>0</v>
      </c>
      <c r="AI12" s="60" t="str">
        <f t="shared" si="16"/>
        <v/>
      </c>
      <c r="AJ12" s="61">
        <f t="shared" si="17"/>
        <v>0</v>
      </c>
      <c r="AK12" s="71"/>
      <c r="AL12" s="26"/>
      <c r="AM12" s="12"/>
      <c r="AN12" s="12"/>
      <c r="AO12" s="12"/>
      <c r="AP12" s="12"/>
      <c r="AQ12" s="69"/>
      <c r="AR12" s="26"/>
      <c r="AS12" s="70"/>
      <c r="AT12" s="70"/>
      <c r="AU12" s="70"/>
      <c r="AV12" s="26"/>
      <c r="AW12" s="31"/>
      <c r="AX12" s="31"/>
    </row>
    <row r="13" ht="9.75" customHeight="1">
      <c r="A13" s="32">
        <v>45666.0</v>
      </c>
      <c r="B13" s="64"/>
      <c r="C13" s="39"/>
      <c r="D13" s="35">
        <f t="shared" si="1"/>
        <v>0</v>
      </c>
      <c r="E13" s="36">
        <f t="shared" si="2"/>
        <v>0</v>
      </c>
      <c r="F13" s="65"/>
      <c r="G13" s="38"/>
      <c r="H13" s="39"/>
      <c r="I13" s="35">
        <f t="shared" si="3"/>
        <v>0</v>
      </c>
      <c r="J13" s="36">
        <f t="shared" si="4"/>
        <v>0</v>
      </c>
      <c r="K13" s="40"/>
      <c r="L13" s="66"/>
      <c r="M13" s="39"/>
      <c r="N13" s="35">
        <f t="shared" si="5"/>
        <v>0</v>
      </c>
      <c r="O13" s="36">
        <f t="shared" si="6"/>
        <v>0</v>
      </c>
      <c r="P13" s="40"/>
      <c r="Q13" s="64"/>
      <c r="R13" s="39"/>
      <c r="S13" s="35">
        <f t="shared" si="7"/>
        <v>0</v>
      </c>
      <c r="T13" s="36">
        <f t="shared" si="8"/>
        <v>0</v>
      </c>
      <c r="U13" s="65"/>
      <c r="V13" s="64"/>
      <c r="W13" s="39"/>
      <c r="X13" s="35">
        <f t="shared" si="9"/>
        <v>0</v>
      </c>
      <c r="Y13" s="36">
        <f t="shared" si="10"/>
        <v>0</v>
      </c>
      <c r="Z13" s="65"/>
      <c r="AA13" s="64"/>
      <c r="AB13" s="39"/>
      <c r="AC13" s="35">
        <f t="shared" si="11"/>
        <v>0</v>
      </c>
      <c r="AD13" s="36">
        <f t="shared" si="12"/>
        <v>0</v>
      </c>
      <c r="AE13" s="65"/>
      <c r="AF13" s="66">
        <f t="shared" si="13"/>
        <v>0</v>
      </c>
      <c r="AG13" s="59">
        <f t="shared" si="14"/>
        <v>0</v>
      </c>
      <c r="AH13" s="40">
        <f t="shared" si="15"/>
        <v>0</v>
      </c>
      <c r="AI13" s="44" t="str">
        <f t="shared" si="16"/>
        <v/>
      </c>
      <c r="AJ13" s="45">
        <f t="shared" si="17"/>
        <v>0</v>
      </c>
      <c r="AK13" s="26"/>
      <c r="AL13" s="26"/>
      <c r="AM13" s="12"/>
      <c r="AN13" s="12"/>
      <c r="AO13" s="12"/>
      <c r="AP13" s="12"/>
      <c r="AQ13" s="69"/>
      <c r="AR13" s="26"/>
      <c r="AS13" s="70"/>
      <c r="AT13" s="70"/>
      <c r="AU13" s="70"/>
      <c r="AV13" s="26"/>
      <c r="AW13" s="31"/>
      <c r="AX13" s="31"/>
    </row>
    <row r="14" ht="9.75" customHeight="1">
      <c r="A14" s="32">
        <v>45667.0</v>
      </c>
      <c r="B14" s="67"/>
      <c r="C14" s="39"/>
      <c r="D14" s="54">
        <f t="shared" si="1"/>
        <v>0</v>
      </c>
      <c r="E14" s="55">
        <f t="shared" si="2"/>
        <v>0</v>
      </c>
      <c r="F14" s="58"/>
      <c r="G14" s="67"/>
      <c r="H14" s="39"/>
      <c r="I14" s="54">
        <f t="shared" si="3"/>
        <v>0</v>
      </c>
      <c r="J14" s="55">
        <f t="shared" si="4"/>
        <v>0</v>
      </c>
      <c r="K14" s="58"/>
      <c r="L14" s="67"/>
      <c r="M14" s="39"/>
      <c r="N14" s="54">
        <f t="shared" si="5"/>
        <v>0</v>
      </c>
      <c r="O14" s="55">
        <f t="shared" si="6"/>
        <v>0</v>
      </c>
      <c r="P14" s="58"/>
      <c r="Q14" s="67"/>
      <c r="R14" s="39"/>
      <c r="S14" s="54">
        <f t="shared" si="7"/>
        <v>0</v>
      </c>
      <c r="T14" s="55">
        <f t="shared" si="8"/>
        <v>0</v>
      </c>
      <c r="U14" s="58"/>
      <c r="V14" s="67"/>
      <c r="W14" s="39"/>
      <c r="X14" s="54">
        <f t="shared" si="9"/>
        <v>0</v>
      </c>
      <c r="Y14" s="55">
        <f t="shared" si="10"/>
        <v>0</v>
      </c>
      <c r="Z14" s="58"/>
      <c r="AA14" s="67"/>
      <c r="AB14" s="39"/>
      <c r="AC14" s="54">
        <f t="shared" si="11"/>
        <v>0</v>
      </c>
      <c r="AD14" s="55">
        <f t="shared" si="12"/>
        <v>0</v>
      </c>
      <c r="AE14" s="58"/>
      <c r="AF14" s="67">
        <f t="shared" si="13"/>
        <v>0</v>
      </c>
      <c r="AG14" s="59">
        <f t="shared" si="14"/>
        <v>0</v>
      </c>
      <c r="AH14" s="58">
        <f t="shared" si="15"/>
        <v>0</v>
      </c>
      <c r="AI14" s="60" t="str">
        <f t="shared" si="16"/>
        <v/>
      </c>
      <c r="AJ14" s="61">
        <f t="shared" si="17"/>
        <v>0</v>
      </c>
      <c r="AK14" s="26"/>
      <c r="AL14" s="26"/>
      <c r="AM14" s="72"/>
      <c r="AN14" s="69"/>
      <c r="AO14" s="69"/>
      <c r="AP14" s="73"/>
      <c r="AQ14" s="69"/>
      <c r="AR14" s="26"/>
      <c r="AS14" s="70"/>
      <c r="AT14" s="70"/>
      <c r="AU14" s="70"/>
      <c r="AV14" s="26"/>
      <c r="AW14" s="31"/>
      <c r="AX14" s="31"/>
    </row>
    <row r="15" ht="9.75" customHeight="1">
      <c r="A15" s="32">
        <v>45668.0</v>
      </c>
      <c r="B15" s="38"/>
      <c r="C15" s="39"/>
      <c r="D15" s="35">
        <f t="shared" si="1"/>
        <v>0</v>
      </c>
      <c r="E15" s="36">
        <f t="shared" si="2"/>
        <v>0</v>
      </c>
      <c r="F15" s="40"/>
      <c r="G15" s="66"/>
      <c r="H15" s="39"/>
      <c r="I15" s="35">
        <f t="shared" si="3"/>
        <v>0</v>
      </c>
      <c r="J15" s="36">
        <f t="shared" si="4"/>
        <v>0</v>
      </c>
      <c r="K15" s="40"/>
      <c r="L15" s="66"/>
      <c r="M15" s="39"/>
      <c r="N15" s="35">
        <f t="shared" si="5"/>
        <v>0</v>
      </c>
      <c r="O15" s="36">
        <f t="shared" si="6"/>
        <v>0</v>
      </c>
      <c r="P15" s="40"/>
      <c r="Q15" s="66"/>
      <c r="R15" s="74"/>
      <c r="S15" s="35">
        <f t="shared" si="7"/>
        <v>0</v>
      </c>
      <c r="T15" s="36">
        <f t="shared" si="8"/>
        <v>0</v>
      </c>
      <c r="U15" s="40"/>
      <c r="V15" s="66"/>
      <c r="W15" s="74"/>
      <c r="X15" s="35">
        <f t="shared" si="9"/>
        <v>0</v>
      </c>
      <c r="Y15" s="36">
        <f t="shared" si="10"/>
        <v>0</v>
      </c>
      <c r="Z15" s="40"/>
      <c r="AA15" s="66"/>
      <c r="AB15" s="74"/>
      <c r="AC15" s="35">
        <f t="shared" si="11"/>
        <v>0</v>
      </c>
      <c r="AD15" s="36">
        <f t="shared" si="12"/>
        <v>0</v>
      </c>
      <c r="AE15" s="40"/>
      <c r="AF15" s="66">
        <f t="shared" si="13"/>
        <v>0</v>
      </c>
      <c r="AG15" s="59">
        <f t="shared" si="14"/>
        <v>0</v>
      </c>
      <c r="AH15" s="40">
        <f t="shared" si="15"/>
        <v>0</v>
      </c>
      <c r="AI15" s="44" t="str">
        <f t="shared" si="16"/>
        <v/>
      </c>
      <c r="AJ15" s="45">
        <f t="shared" si="17"/>
        <v>0</v>
      </c>
      <c r="AK15" s="26"/>
      <c r="AL15" s="26"/>
      <c r="AM15" s="26"/>
      <c r="AN15" s="69"/>
      <c r="AO15" s="69"/>
      <c r="AP15" s="73"/>
      <c r="AQ15" s="69"/>
      <c r="AR15" s="26"/>
      <c r="AS15" s="70"/>
      <c r="AT15" s="70"/>
      <c r="AU15" s="70"/>
      <c r="AV15" s="26"/>
      <c r="AW15" s="31"/>
      <c r="AX15" s="31"/>
    </row>
    <row r="16" ht="9.75" customHeight="1">
      <c r="A16" s="32">
        <v>45669.0</v>
      </c>
      <c r="B16" s="57"/>
      <c r="C16" s="39"/>
      <c r="D16" s="54">
        <f t="shared" si="1"/>
        <v>0</v>
      </c>
      <c r="E16" s="55">
        <f t="shared" si="2"/>
        <v>0</v>
      </c>
      <c r="F16" s="58"/>
      <c r="G16" s="67"/>
      <c r="H16" s="39"/>
      <c r="I16" s="54">
        <f t="shared" si="3"/>
        <v>0</v>
      </c>
      <c r="J16" s="55">
        <f t="shared" si="4"/>
        <v>0</v>
      </c>
      <c r="K16" s="58"/>
      <c r="L16" s="67"/>
      <c r="M16" s="39"/>
      <c r="N16" s="54">
        <f t="shared" si="5"/>
        <v>0</v>
      </c>
      <c r="O16" s="55">
        <f t="shared" si="6"/>
        <v>0</v>
      </c>
      <c r="P16" s="58"/>
      <c r="Q16" s="67"/>
      <c r="R16" s="74"/>
      <c r="S16" s="54">
        <f t="shared" si="7"/>
        <v>0</v>
      </c>
      <c r="T16" s="55">
        <f t="shared" si="8"/>
        <v>0</v>
      </c>
      <c r="U16" s="58"/>
      <c r="V16" s="67"/>
      <c r="W16" s="74"/>
      <c r="X16" s="54">
        <f t="shared" si="9"/>
        <v>0</v>
      </c>
      <c r="Y16" s="55">
        <f t="shared" si="10"/>
        <v>0</v>
      </c>
      <c r="Z16" s="58"/>
      <c r="AA16" s="67"/>
      <c r="AB16" s="74"/>
      <c r="AC16" s="54">
        <f t="shared" si="11"/>
        <v>0</v>
      </c>
      <c r="AD16" s="55">
        <f t="shared" si="12"/>
        <v>0</v>
      </c>
      <c r="AE16" s="58"/>
      <c r="AF16" s="67">
        <f t="shared" si="13"/>
        <v>0</v>
      </c>
      <c r="AG16" s="59">
        <f t="shared" si="14"/>
        <v>0</v>
      </c>
      <c r="AH16" s="58">
        <f t="shared" si="15"/>
        <v>0</v>
      </c>
      <c r="AI16" s="60" t="str">
        <f t="shared" si="16"/>
        <v/>
      </c>
      <c r="AJ16" s="61">
        <f t="shared" si="17"/>
        <v>0</v>
      </c>
      <c r="AK16" s="26"/>
      <c r="AL16" s="26"/>
      <c r="AM16" s="26"/>
      <c r="AN16" s="26"/>
      <c r="AO16" s="26"/>
      <c r="AP16" s="26"/>
      <c r="AQ16" s="69"/>
      <c r="AR16" s="26"/>
      <c r="AS16" s="70"/>
      <c r="AT16" s="70"/>
      <c r="AU16" s="70"/>
      <c r="AV16" s="26"/>
      <c r="AW16" s="31"/>
      <c r="AX16" s="31"/>
    </row>
    <row r="17" ht="9.75" customHeight="1">
      <c r="A17" s="32">
        <v>45670.0</v>
      </c>
      <c r="B17" s="38"/>
      <c r="C17" s="39"/>
      <c r="D17" s="35">
        <f t="shared" si="1"/>
        <v>0</v>
      </c>
      <c r="E17" s="36">
        <f t="shared" si="2"/>
        <v>0</v>
      </c>
      <c r="F17" s="40"/>
      <c r="G17" s="66"/>
      <c r="H17" s="39"/>
      <c r="I17" s="35">
        <f t="shared" si="3"/>
        <v>0</v>
      </c>
      <c r="J17" s="36">
        <f t="shared" si="4"/>
        <v>0</v>
      </c>
      <c r="K17" s="40"/>
      <c r="L17" s="66"/>
      <c r="M17" s="39"/>
      <c r="N17" s="35">
        <f t="shared" si="5"/>
        <v>0</v>
      </c>
      <c r="O17" s="36">
        <f t="shared" si="6"/>
        <v>0</v>
      </c>
      <c r="P17" s="40"/>
      <c r="Q17" s="66"/>
      <c r="R17" s="74"/>
      <c r="S17" s="35">
        <f t="shared" si="7"/>
        <v>0</v>
      </c>
      <c r="T17" s="36">
        <f t="shared" si="8"/>
        <v>0</v>
      </c>
      <c r="U17" s="40"/>
      <c r="V17" s="66"/>
      <c r="W17" s="74"/>
      <c r="X17" s="35">
        <f t="shared" si="9"/>
        <v>0</v>
      </c>
      <c r="Y17" s="36">
        <f t="shared" si="10"/>
        <v>0</v>
      </c>
      <c r="Z17" s="40"/>
      <c r="AA17" s="66"/>
      <c r="AB17" s="74"/>
      <c r="AC17" s="35">
        <f t="shared" si="11"/>
        <v>0</v>
      </c>
      <c r="AD17" s="36">
        <f t="shared" si="12"/>
        <v>0</v>
      </c>
      <c r="AE17" s="40"/>
      <c r="AF17" s="66">
        <f t="shared" si="13"/>
        <v>0</v>
      </c>
      <c r="AG17" s="59">
        <f t="shared" si="14"/>
        <v>0</v>
      </c>
      <c r="AH17" s="40">
        <f t="shared" si="15"/>
        <v>0</v>
      </c>
      <c r="AI17" s="44" t="str">
        <f t="shared" si="16"/>
        <v/>
      </c>
      <c r="AJ17" s="45">
        <f t="shared" si="17"/>
        <v>0</v>
      </c>
      <c r="AK17" s="26"/>
      <c r="AL17" s="26"/>
      <c r="AM17" s="26"/>
      <c r="AN17" s="26"/>
      <c r="AO17" s="26"/>
      <c r="AP17" s="26"/>
      <c r="AQ17" s="26"/>
      <c r="AR17" s="26"/>
      <c r="AS17" s="70"/>
      <c r="AT17" s="70"/>
      <c r="AU17" s="70"/>
      <c r="AV17" s="26"/>
      <c r="AW17" s="31"/>
      <c r="AX17" s="31"/>
    </row>
    <row r="18" ht="9.75" customHeight="1">
      <c r="A18" s="32">
        <v>45671.0</v>
      </c>
      <c r="B18" s="57"/>
      <c r="C18" s="39"/>
      <c r="D18" s="54">
        <f t="shared" si="1"/>
        <v>0</v>
      </c>
      <c r="E18" s="55">
        <f t="shared" si="2"/>
        <v>0</v>
      </c>
      <c r="F18" s="58"/>
      <c r="G18" s="67"/>
      <c r="H18" s="39"/>
      <c r="I18" s="54">
        <f t="shared" si="3"/>
        <v>0</v>
      </c>
      <c r="J18" s="55">
        <f t="shared" si="4"/>
        <v>0</v>
      </c>
      <c r="K18" s="58"/>
      <c r="L18" s="67"/>
      <c r="M18" s="39"/>
      <c r="N18" s="54">
        <f t="shared" si="5"/>
        <v>0</v>
      </c>
      <c r="O18" s="55">
        <f t="shared" si="6"/>
        <v>0</v>
      </c>
      <c r="P18" s="58"/>
      <c r="Q18" s="67"/>
      <c r="R18" s="74"/>
      <c r="S18" s="54">
        <f t="shared" si="7"/>
        <v>0</v>
      </c>
      <c r="T18" s="55">
        <f t="shared" si="8"/>
        <v>0</v>
      </c>
      <c r="U18" s="58"/>
      <c r="V18" s="67"/>
      <c r="W18" s="74"/>
      <c r="X18" s="54">
        <f t="shared" si="9"/>
        <v>0</v>
      </c>
      <c r="Y18" s="55">
        <f t="shared" si="10"/>
        <v>0</v>
      </c>
      <c r="Z18" s="58"/>
      <c r="AA18" s="67"/>
      <c r="AB18" s="74"/>
      <c r="AC18" s="54">
        <f t="shared" si="11"/>
        <v>0</v>
      </c>
      <c r="AD18" s="55">
        <f t="shared" si="12"/>
        <v>0</v>
      </c>
      <c r="AE18" s="58"/>
      <c r="AF18" s="67">
        <f t="shared" si="13"/>
        <v>0</v>
      </c>
      <c r="AG18" s="59">
        <f t="shared" si="14"/>
        <v>0</v>
      </c>
      <c r="AH18" s="58">
        <f t="shared" si="15"/>
        <v>0</v>
      </c>
      <c r="AI18" s="60" t="str">
        <f t="shared" si="16"/>
        <v/>
      </c>
      <c r="AJ18" s="61">
        <f t="shared" si="17"/>
        <v>0</v>
      </c>
      <c r="AK18" s="26"/>
      <c r="AL18" s="26"/>
      <c r="AM18" s="26"/>
      <c r="AN18" s="26"/>
      <c r="AO18" s="26"/>
      <c r="AP18" s="26"/>
      <c r="AQ18" s="75"/>
      <c r="AR18" s="26"/>
      <c r="AS18" s="70"/>
      <c r="AT18" s="70"/>
      <c r="AU18" s="70"/>
      <c r="AV18" s="26"/>
      <c r="AW18" s="31"/>
      <c r="AX18" s="31"/>
    </row>
    <row r="19" ht="9.75" customHeight="1">
      <c r="A19" s="32">
        <v>45672.0</v>
      </c>
      <c r="B19" s="38"/>
      <c r="C19" s="39"/>
      <c r="D19" s="35">
        <f t="shared" si="1"/>
        <v>0</v>
      </c>
      <c r="E19" s="36">
        <f t="shared" si="2"/>
        <v>0</v>
      </c>
      <c r="F19" s="40"/>
      <c r="G19" s="66"/>
      <c r="H19" s="39"/>
      <c r="I19" s="35">
        <f t="shared" si="3"/>
        <v>0</v>
      </c>
      <c r="J19" s="36">
        <f t="shared" si="4"/>
        <v>0</v>
      </c>
      <c r="K19" s="40"/>
      <c r="L19" s="66"/>
      <c r="M19" s="39"/>
      <c r="N19" s="35">
        <f t="shared" si="5"/>
        <v>0</v>
      </c>
      <c r="O19" s="36">
        <f t="shared" si="6"/>
        <v>0</v>
      </c>
      <c r="P19" s="40"/>
      <c r="Q19" s="66"/>
      <c r="R19" s="74"/>
      <c r="S19" s="35">
        <f t="shared" si="7"/>
        <v>0</v>
      </c>
      <c r="T19" s="36">
        <f t="shared" si="8"/>
        <v>0</v>
      </c>
      <c r="U19" s="40"/>
      <c r="V19" s="66"/>
      <c r="W19" s="74"/>
      <c r="X19" s="35">
        <f t="shared" si="9"/>
        <v>0</v>
      </c>
      <c r="Y19" s="36">
        <f t="shared" si="10"/>
        <v>0</v>
      </c>
      <c r="Z19" s="40"/>
      <c r="AA19" s="66"/>
      <c r="AB19" s="74"/>
      <c r="AC19" s="35">
        <f t="shared" si="11"/>
        <v>0</v>
      </c>
      <c r="AD19" s="36">
        <f t="shared" si="12"/>
        <v>0</v>
      </c>
      <c r="AE19" s="40"/>
      <c r="AF19" s="66">
        <f t="shared" si="13"/>
        <v>0</v>
      </c>
      <c r="AG19" s="59">
        <f t="shared" si="14"/>
        <v>0</v>
      </c>
      <c r="AH19" s="40">
        <f t="shared" si="15"/>
        <v>0</v>
      </c>
      <c r="AI19" s="44" t="str">
        <f t="shared" si="16"/>
        <v/>
      </c>
      <c r="AJ19" s="45">
        <f t="shared" si="17"/>
        <v>0</v>
      </c>
      <c r="AK19" s="26"/>
      <c r="AL19" s="26"/>
      <c r="AM19" s="26"/>
      <c r="AN19" s="26"/>
      <c r="AO19" s="26"/>
      <c r="AP19" s="26"/>
      <c r="AQ19" s="26"/>
      <c r="AR19" s="26"/>
      <c r="AS19" s="70"/>
      <c r="AT19" s="70"/>
      <c r="AU19" s="70"/>
      <c r="AV19" s="26"/>
      <c r="AW19" s="31"/>
      <c r="AX19" s="31"/>
    </row>
    <row r="20" ht="9.75" customHeight="1">
      <c r="A20" s="32">
        <v>45673.0</v>
      </c>
      <c r="B20" s="57"/>
      <c r="C20" s="39"/>
      <c r="D20" s="54">
        <f t="shared" si="1"/>
        <v>0</v>
      </c>
      <c r="E20" s="55">
        <f t="shared" si="2"/>
        <v>0</v>
      </c>
      <c r="F20" s="58"/>
      <c r="G20" s="67"/>
      <c r="H20" s="39"/>
      <c r="I20" s="54">
        <f t="shared" si="3"/>
        <v>0</v>
      </c>
      <c r="J20" s="55">
        <f t="shared" si="4"/>
        <v>0</v>
      </c>
      <c r="K20" s="58"/>
      <c r="L20" s="67"/>
      <c r="M20" s="39"/>
      <c r="N20" s="54">
        <f t="shared" si="5"/>
        <v>0</v>
      </c>
      <c r="O20" s="55">
        <f t="shared" si="6"/>
        <v>0</v>
      </c>
      <c r="P20" s="58"/>
      <c r="Q20" s="67"/>
      <c r="R20" s="74"/>
      <c r="S20" s="54">
        <f t="shared" si="7"/>
        <v>0</v>
      </c>
      <c r="T20" s="55">
        <f t="shared" si="8"/>
        <v>0</v>
      </c>
      <c r="U20" s="58"/>
      <c r="V20" s="67"/>
      <c r="W20" s="74"/>
      <c r="X20" s="54">
        <f t="shared" si="9"/>
        <v>0</v>
      </c>
      <c r="Y20" s="55">
        <f t="shared" si="10"/>
        <v>0</v>
      </c>
      <c r="Z20" s="58"/>
      <c r="AA20" s="67"/>
      <c r="AB20" s="74"/>
      <c r="AC20" s="54">
        <f t="shared" si="11"/>
        <v>0</v>
      </c>
      <c r="AD20" s="55">
        <f t="shared" si="12"/>
        <v>0</v>
      </c>
      <c r="AE20" s="58"/>
      <c r="AF20" s="67">
        <f t="shared" si="13"/>
        <v>0</v>
      </c>
      <c r="AG20" s="59">
        <f t="shared" si="14"/>
        <v>0</v>
      </c>
      <c r="AH20" s="58">
        <f t="shared" si="15"/>
        <v>0</v>
      </c>
      <c r="AI20" s="60" t="str">
        <f t="shared" si="16"/>
        <v/>
      </c>
      <c r="AJ20" s="61">
        <f t="shared" si="17"/>
        <v>0</v>
      </c>
      <c r="AK20" s="26"/>
      <c r="AL20" s="76" t="s">
        <v>18</v>
      </c>
      <c r="AM20" s="3"/>
      <c r="AN20" s="3"/>
      <c r="AO20" s="3"/>
      <c r="AP20" s="3"/>
      <c r="AQ20" s="4"/>
      <c r="AR20" s="26"/>
      <c r="AS20" s="77"/>
      <c r="AT20" s="77"/>
      <c r="AU20" s="77"/>
      <c r="AV20" s="26"/>
      <c r="AW20" s="31"/>
      <c r="AX20" s="31"/>
    </row>
    <row r="21" ht="9.75" customHeight="1">
      <c r="A21" s="32">
        <v>45674.0</v>
      </c>
      <c r="B21" s="38"/>
      <c r="C21" s="39"/>
      <c r="D21" s="35">
        <f t="shared" si="1"/>
        <v>0</v>
      </c>
      <c r="E21" s="36">
        <f t="shared" si="2"/>
        <v>0</v>
      </c>
      <c r="F21" s="40"/>
      <c r="G21" s="66"/>
      <c r="H21" s="39"/>
      <c r="I21" s="35">
        <f t="shared" si="3"/>
        <v>0</v>
      </c>
      <c r="J21" s="36">
        <f t="shared" si="4"/>
        <v>0</v>
      </c>
      <c r="K21" s="40"/>
      <c r="L21" s="66"/>
      <c r="M21" s="39"/>
      <c r="N21" s="35">
        <f t="shared" si="5"/>
        <v>0</v>
      </c>
      <c r="O21" s="36">
        <f t="shared" si="6"/>
        <v>0</v>
      </c>
      <c r="P21" s="40"/>
      <c r="Q21" s="66"/>
      <c r="R21" s="74"/>
      <c r="S21" s="35">
        <f t="shared" si="7"/>
        <v>0</v>
      </c>
      <c r="T21" s="36">
        <f t="shared" si="8"/>
        <v>0</v>
      </c>
      <c r="U21" s="40"/>
      <c r="V21" s="66"/>
      <c r="W21" s="74"/>
      <c r="X21" s="35">
        <f t="shared" si="9"/>
        <v>0</v>
      </c>
      <c r="Y21" s="36">
        <f t="shared" si="10"/>
        <v>0</v>
      </c>
      <c r="Z21" s="40"/>
      <c r="AA21" s="66"/>
      <c r="AB21" s="74"/>
      <c r="AC21" s="35">
        <f t="shared" si="11"/>
        <v>0</v>
      </c>
      <c r="AD21" s="36">
        <f t="shared" si="12"/>
        <v>0</v>
      </c>
      <c r="AE21" s="40"/>
      <c r="AF21" s="66">
        <f t="shared" si="13"/>
        <v>0</v>
      </c>
      <c r="AG21" s="59">
        <f t="shared" si="14"/>
        <v>0</v>
      </c>
      <c r="AH21" s="40">
        <f t="shared" si="15"/>
        <v>0</v>
      </c>
      <c r="AI21" s="44" t="str">
        <f t="shared" si="16"/>
        <v/>
      </c>
      <c r="AJ21" s="45">
        <f t="shared" si="17"/>
        <v>0</v>
      </c>
      <c r="AK21" s="26"/>
      <c r="AL21" s="78" t="s">
        <v>19</v>
      </c>
      <c r="AM21" s="79"/>
      <c r="AN21" s="79"/>
      <c r="AO21" s="80" t="s">
        <v>20</v>
      </c>
      <c r="AP21" s="80" t="s">
        <v>21</v>
      </c>
      <c r="AQ21" s="81" t="s">
        <v>22</v>
      </c>
      <c r="AR21" s="26"/>
      <c r="AS21" s="77"/>
      <c r="AT21" s="77"/>
      <c r="AU21" s="77"/>
      <c r="AV21" s="26"/>
      <c r="AW21" s="31"/>
      <c r="AX21" s="31"/>
    </row>
    <row r="22" ht="9.75" customHeight="1">
      <c r="A22" s="32">
        <v>45675.0</v>
      </c>
      <c r="B22" s="57"/>
      <c r="C22" s="39"/>
      <c r="D22" s="54">
        <f t="shared" si="1"/>
        <v>0</v>
      </c>
      <c r="E22" s="55">
        <f t="shared" si="2"/>
        <v>0</v>
      </c>
      <c r="F22" s="58"/>
      <c r="G22" s="67"/>
      <c r="H22" s="39"/>
      <c r="I22" s="54">
        <f t="shared" si="3"/>
        <v>0</v>
      </c>
      <c r="J22" s="55">
        <f t="shared" si="4"/>
        <v>0</v>
      </c>
      <c r="K22" s="58"/>
      <c r="L22" s="67"/>
      <c r="M22" s="39"/>
      <c r="N22" s="54">
        <f t="shared" si="5"/>
        <v>0</v>
      </c>
      <c r="O22" s="55">
        <f t="shared" si="6"/>
        <v>0</v>
      </c>
      <c r="P22" s="58"/>
      <c r="Q22" s="67"/>
      <c r="R22" s="74"/>
      <c r="S22" s="54">
        <f t="shared" si="7"/>
        <v>0</v>
      </c>
      <c r="T22" s="55">
        <f t="shared" si="8"/>
        <v>0</v>
      </c>
      <c r="U22" s="58"/>
      <c r="V22" s="67"/>
      <c r="W22" s="74"/>
      <c r="X22" s="54">
        <f t="shared" si="9"/>
        <v>0</v>
      </c>
      <c r="Y22" s="55">
        <f t="shared" si="10"/>
        <v>0</v>
      </c>
      <c r="Z22" s="58"/>
      <c r="AA22" s="67"/>
      <c r="AB22" s="74"/>
      <c r="AC22" s="54">
        <f t="shared" si="11"/>
        <v>0</v>
      </c>
      <c r="AD22" s="55">
        <f t="shared" si="12"/>
        <v>0</v>
      </c>
      <c r="AE22" s="58"/>
      <c r="AF22" s="67">
        <f t="shared" si="13"/>
        <v>0</v>
      </c>
      <c r="AG22" s="59">
        <f t="shared" si="14"/>
        <v>0</v>
      </c>
      <c r="AH22" s="58">
        <f t="shared" si="15"/>
        <v>0</v>
      </c>
      <c r="AI22" s="60" t="str">
        <f t="shared" si="16"/>
        <v/>
      </c>
      <c r="AJ22" s="61">
        <f t="shared" si="17"/>
        <v>0</v>
      </c>
      <c r="AK22" s="26"/>
      <c r="AL22" s="82" t="s">
        <v>23</v>
      </c>
      <c r="AM22" s="18"/>
      <c r="AN22" s="19"/>
      <c r="AO22" s="83"/>
      <c r="AP22" s="84"/>
      <c r="AQ22" s="84">
        <f t="shared" ref="AQ22:AQ32" si="18">SUM(AO22*AP22)</f>
        <v>0</v>
      </c>
      <c r="AR22" s="26"/>
      <c r="AS22" s="26"/>
      <c r="AT22" s="26"/>
      <c r="AU22" s="26"/>
      <c r="AV22" s="26"/>
      <c r="AW22" s="31"/>
      <c r="AX22" s="31"/>
    </row>
    <row r="23" ht="9.75" customHeight="1">
      <c r="A23" s="32">
        <v>45676.0</v>
      </c>
      <c r="B23" s="85"/>
      <c r="C23" s="39"/>
      <c r="D23" s="35">
        <f t="shared" si="1"/>
        <v>0</v>
      </c>
      <c r="E23" s="36">
        <f t="shared" si="2"/>
        <v>0</v>
      </c>
      <c r="F23" s="40"/>
      <c r="G23" s="66"/>
      <c r="H23" s="39"/>
      <c r="I23" s="35">
        <f t="shared" si="3"/>
        <v>0</v>
      </c>
      <c r="J23" s="36">
        <f t="shared" si="4"/>
        <v>0</v>
      </c>
      <c r="K23" s="40"/>
      <c r="L23" s="66"/>
      <c r="M23" s="39"/>
      <c r="N23" s="35">
        <f t="shared" si="5"/>
        <v>0</v>
      </c>
      <c r="O23" s="36">
        <f t="shared" si="6"/>
        <v>0</v>
      </c>
      <c r="P23" s="40"/>
      <c r="Q23" s="66"/>
      <c r="R23" s="74"/>
      <c r="S23" s="35">
        <f t="shared" si="7"/>
        <v>0</v>
      </c>
      <c r="T23" s="36">
        <f t="shared" si="8"/>
        <v>0</v>
      </c>
      <c r="U23" s="40"/>
      <c r="V23" s="66"/>
      <c r="W23" s="74"/>
      <c r="X23" s="35">
        <f t="shared" si="9"/>
        <v>0</v>
      </c>
      <c r="Y23" s="36">
        <f t="shared" si="10"/>
        <v>0</v>
      </c>
      <c r="Z23" s="40"/>
      <c r="AA23" s="66"/>
      <c r="AB23" s="74"/>
      <c r="AC23" s="35">
        <f t="shared" si="11"/>
        <v>0</v>
      </c>
      <c r="AD23" s="36">
        <f t="shared" si="12"/>
        <v>0</v>
      </c>
      <c r="AE23" s="40"/>
      <c r="AF23" s="66">
        <f t="shared" si="13"/>
        <v>0</v>
      </c>
      <c r="AG23" s="59">
        <f t="shared" si="14"/>
        <v>0</v>
      </c>
      <c r="AH23" s="40">
        <f t="shared" si="15"/>
        <v>0</v>
      </c>
      <c r="AI23" s="44" t="str">
        <f t="shared" si="16"/>
        <v/>
      </c>
      <c r="AJ23" s="45">
        <f t="shared" si="17"/>
        <v>0</v>
      </c>
      <c r="AK23" s="26"/>
      <c r="AL23" s="86" t="s">
        <v>24</v>
      </c>
      <c r="AM23" s="79"/>
      <c r="AN23" s="87"/>
      <c r="AO23" s="88"/>
      <c r="AP23" s="89"/>
      <c r="AQ23" s="89">
        <f t="shared" si="18"/>
        <v>0</v>
      </c>
      <c r="AR23" s="26"/>
      <c r="AS23" s="26"/>
      <c r="AT23" s="26"/>
      <c r="AU23" s="26"/>
      <c r="AV23" s="26"/>
      <c r="AW23" s="31"/>
      <c r="AX23" s="31"/>
    </row>
    <row r="24" ht="9.75" customHeight="1">
      <c r="A24" s="32">
        <v>45677.0</v>
      </c>
      <c r="B24" s="57"/>
      <c r="C24" s="39"/>
      <c r="D24" s="54">
        <f t="shared" si="1"/>
        <v>0</v>
      </c>
      <c r="E24" s="55">
        <f t="shared" si="2"/>
        <v>0</v>
      </c>
      <c r="F24" s="56"/>
      <c r="G24" s="67"/>
      <c r="H24" s="39"/>
      <c r="I24" s="54">
        <f t="shared" si="3"/>
        <v>0</v>
      </c>
      <c r="J24" s="55">
        <f t="shared" si="4"/>
        <v>0</v>
      </c>
      <c r="K24" s="58"/>
      <c r="L24" s="53"/>
      <c r="M24" s="39"/>
      <c r="N24" s="54">
        <f t="shared" si="5"/>
        <v>0</v>
      </c>
      <c r="O24" s="55">
        <f t="shared" si="6"/>
        <v>0</v>
      </c>
      <c r="P24" s="56"/>
      <c r="Q24" s="53"/>
      <c r="R24" s="74"/>
      <c r="S24" s="54">
        <f t="shared" si="7"/>
        <v>0</v>
      </c>
      <c r="T24" s="55">
        <f t="shared" si="8"/>
        <v>0</v>
      </c>
      <c r="U24" s="56"/>
      <c r="V24" s="53"/>
      <c r="W24" s="74"/>
      <c r="X24" s="54">
        <f t="shared" si="9"/>
        <v>0</v>
      </c>
      <c r="Y24" s="55">
        <f t="shared" si="10"/>
        <v>0</v>
      </c>
      <c r="Z24" s="56"/>
      <c r="AA24" s="53"/>
      <c r="AB24" s="74"/>
      <c r="AC24" s="54">
        <f t="shared" si="11"/>
        <v>0</v>
      </c>
      <c r="AD24" s="55">
        <f t="shared" si="12"/>
        <v>0</v>
      </c>
      <c r="AE24" s="56"/>
      <c r="AF24" s="67">
        <f t="shared" si="13"/>
        <v>0</v>
      </c>
      <c r="AG24" s="59">
        <f t="shared" si="14"/>
        <v>0</v>
      </c>
      <c r="AH24" s="58">
        <f t="shared" si="15"/>
        <v>0</v>
      </c>
      <c r="AI24" s="60" t="str">
        <f t="shared" si="16"/>
        <v/>
      </c>
      <c r="AJ24" s="61">
        <f t="shared" si="17"/>
        <v>0</v>
      </c>
      <c r="AK24" s="26"/>
      <c r="AL24" s="90" t="s">
        <v>25</v>
      </c>
      <c r="AM24" s="79"/>
      <c r="AN24" s="87"/>
      <c r="AO24" s="91"/>
      <c r="AP24" s="84"/>
      <c r="AQ24" s="84">
        <f t="shared" si="18"/>
        <v>0</v>
      </c>
      <c r="AR24" s="26"/>
      <c r="AS24" s="26"/>
      <c r="AT24" s="26"/>
      <c r="AU24" s="26"/>
      <c r="AV24" s="26"/>
      <c r="AW24" s="31"/>
      <c r="AX24" s="31"/>
    </row>
    <row r="25" ht="9.75" customHeight="1">
      <c r="A25" s="32">
        <v>45678.0</v>
      </c>
      <c r="B25" s="85"/>
      <c r="C25" s="39"/>
      <c r="D25" s="35">
        <f t="shared" si="1"/>
        <v>0</v>
      </c>
      <c r="E25" s="36">
        <f t="shared" si="2"/>
        <v>0</v>
      </c>
      <c r="F25" s="40"/>
      <c r="G25" s="66"/>
      <c r="H25" s="39"/>
      <c r="I25" s="35">
        <f t="shared" si="3"/>
        <v>0</v>
      </c>
      <c r="J25" s="36">
        <f t="shared" si="4"/>
        <v>0</v>
      </c>
      <c r="K25" s="40"/>
      <c r="L25" s="66"/>
      <c r="M25" s="39"/>
      <c r="N25" s="35">
        <f t="shared" si="5"/>
        <v>0</v>
      </c>
      <c r="O25" s="36">
        <f t="shared" si="6"/>
        <v>0</v>
      </c>
      <c r="P25" s="40"/>
      <c r="Q25" s="66"/>
      <c r="R25" s="74"/>
      <c r="S25" s="35">
        <f t="shared" si="7"/>
        <v>0</v>
      </c>
      <c r="T25" s="36">
        <f t="shared" si="8"/>
        <v>0</v>
      </c>
      <c r="U25" s="40"/>
      <c r="V25" s="66"/>
      <c r="W25" s="74"/>
      <c r="X25" s="35">
        <f t="shared" si="9"/>
        <v>0</v>
      </c>
      <c r="Y25" s="36">
        <f t="shared" si="10"/>
        <v>0</v>
      </c>
      <c r="Z25" s="40"/>
      <c r="AA25" s="66"/>
      <c r="AB25" s="74"/>
      <c r="AC25" s="35">
        <f t="shared" si="11"/>
        <v>0</v>
      </c>
      <c r="AD25" s="36">
        <f t="shared" si="12"/>
        <v>0</v>
      </c>
      <c r="AE25" s="40"/>
      <c r="AF25" s="66">
        <f t="shared" si="13"/>
        <v>0</v>
      </c>
      <c r="AG25" s="59">
        <f t="shared" si="14"/>
        <v>0</v>
      </c>
      <c r="AH25" s="40">
        <f t="shared" si="15"/>
        <v>0</v>
      </c>
      <c r="AI25" s="44" t="str">
        <f t="shared" si="16"/>
        <v/>
      </c>
      <c r="AJ25" s="45">
        <f t="shared" si="17"/>
        <v>0</v>
      </c>
      <c r="AK25" s="26"/>
      <c r="AL25" s="86" t="s">
        <v>26</v>
      </c>
      <c r="AM25" s="79"/>
      <c r="AN25" s="87"/>
      <c r="AO25" s="88"/>
      <c r="AP25" s="89"/>
      <c r="AQ25" s="89">
        <f t="shared" si="18"/>
        <v>0</v>
      </c>
      <c r="AR25" s="26"/>
      <c r="AS25" s="26"/>
      <c r="AT25" s="26"/>
      <c r="AU25" s="26"/>
      <c r="AV25" s="26"/>
      <c r="AW25" s="31"/>
      <c r="AX25" s="31"/>
    </row>
    <row r="26" ht="9.75" customHeight="1">
      <c r="A26" s="32">
        <v>45679.0</v>
      </c>
      <c r="B26" s="57"/>
      <c r="C26" s="39"/>
      <c r="D26" s="54">
        <f t="shared" si="1"/>
        <v>0</v>
      </c>
      <c r="E26" s="55">
        <f t="shared" si="2"/>
        <v>0</v>
      </c>
      <c r="F26" s="56"/>
      <c r="G26" s="67"/>
      <c r="H26" s="39"/>
      <c r="I26" s="54">
        <f t="shared" si="3"/>
        <v>0</v>
      </c>
      <c r="J26" s="55">
        <f t="shared" si="4"/>
        <v>0</v>
      </c>
      <c r="K26" s="56"/>
      <c r="L26" s="53"/>
      <c r="M26" s="39"/>
      <c r="N26" s="54">
        <f t="shared" si="5"/>
        <v>0</v>
      </c>
      <c r="O26" s="55">
        <f t="shared" si="6"/>
        <v>0</v>
      </c>
      <c r="P26" s="56"/>
      <c r="Q26" s="53"/>
      <c r="R26" s="74"/>
      <c r="S26" s="54">
        <f t="shared" si="7"/>
        <v>0</v>
      </c>
      <c r="T26" s="55">
        <f t="shared" si="8"/>
        <v>0</v>
      </c>
      <c r="U26" s="56"/>
      <c r="V26" s="53"/>
      <c r="W26" s="74"/>
      <c r="X26" s="54">
        <f t="shared" si="9"/>
        <v>0</v>
      </c>
      <c r="Y26" s="55">
        <f t="shared" si="10"/>
        <v>0</v>
      </c>
      <c r="Z26" s="56"/>
      <c r="AA26" s="53"/>
      <c r="AB26" s="74"/>
      <c r="AC26" s="54">
        <f t="shared" si="11"/>
        <v>0</v>
      </c>
      <c r="AD26" s="55">
        <f t="shared" si="12"/>
        <v>0</v>
      </c>
      <c r="AE26" s="56"/>
      <c r="AF26" s="67">
        <f t="shared" si="13"/>
        <v>0</v>
      </c>
      <c r="AG26" s="59">
        <f t="shared" si="14"/>
        <v>0</v>
      </c>
      <c r="AH26" s="58">
        <f t="shared" si="15"/>
        <v>0</v>
      </c>
      <c r="AI26" s="60" t="str">
        <f t="shared" si="16"/>
        <v/>
      </c>
      <c r="AJ26" s="61">
        <f t="shared" si="17"/>
        <v>0</v>
      </c>
      <c r="AK26" s="26"/>
      <c r="AL26" s="90" t="s">
        <v>27</v>
      </c>
      <c r="AM26" s="79"/>
      <c r="AN26" s="87"/>
      <c r="AO26" s="91"/>
      <c r="AP26" s="84"/>
      <c r="AQ26" s="84">
        <f t="shared" si="18"/>
        <v>0</v>
      </c>
      <c r="AR26" s="26"/>
      <c r="AS26" s="26"/>
      <c r="AT26" s="26"/>
      <c r="AU26" s="26"/>
      <c r="AV26" s="26"/>
      <c r="AW26" s="31"/>
      <c r="AX26" s="31"/>
    </row>
    <row r="27" ht="9.75" customHeight="1">
      <c r="A27" s="32">
        <v>45680.0</v>
      </c>
      <c r="B27" s="85"/>
      <c r="C27" s="39"/>
      <c r="D27" s="35">
        <f t="shared" si="1"/>
        <v>0</v>
      </c>
      <c r="E27" s="36">
        <f t="shared" si="2"/>
        <v>0</v>
      </c>
      <c r="F27" s="65"/>
      <c r="G27" s="66"/>
      <c r="H27" s="39"/>
      <c r="I27" s="35">
        <f t="shared" si="3"/>
        <v>0</v>
      </c>
      <c r="J27" s="36">
        <f t="shared" si="4"/>
        <v>0</v>
      </c>
      <c r="K27" s="40"/>
      <c r="L27" s="66"/>
      <c r="M27" s="39"/>
      <c r="N27" s="35">
        <f t="shared" si="5"/>
        <v>0</v>
      </c>
      <c r="O27" s="36">
        <f t="shared" si="6"/>
        <v>0</v>
      </c>
      <c r="P27" s="40"/>
      <c r="Q27" s="66"/>
      <c r="R27" s="74"/>
      <c r="S27" s="35">
        <f t="shared" si="7"/>
        <v>0</v>
      </c>
      <c r="T27" s="36">
        <f t="shared" si="8"/>
        <v>0</v>
      </c>
      <c r="U27" s="40"/>
      <c r="V27" s="66"/>
      <c r="W27" s="74"/>
      <c r="X27" s="35">
        <f t="shared" si="9"/>
        <v>0</v>
      </c>
      <c r="Y27" s="36">
        <f t="shared" si="10"/>
        <v>0</v>
      </c>
      <c r="Z27" s="40"/>
      <c r="AA27" s="66"/>
      <c r="AB27" s="74"/>
      <c r="AC27" s="35">
        <f t="shared" si="11"/>
        <v>0</v>
      </c>
      <c r="AD27" s="36">
        <f t="shared" si="12"/>
        <v>0</v>
      </c>
      <c r="AE27" s="40"/>
      <c r="AF27" s="66">
        <f t="shared" si="13"/>
        <v>0</v>
      </c>
      <c r="AG27" s="59">
        <f t="shared" si="14"/>
        <v>0</v>
      </c>
      <c r="AH27" s="40">
        <f t="shared" si="15"/>
        <v>0</v>
      </c>
      <c r="AI27" s="44" t="str">
        <f t="shared" si="16"/>
        <v/>
      </c>
      <c r="AJ27" s="45">
        <f t="shared" si="17"/>
        <v>0</v>
      </c>
      <c r="AK27" s="26"/>
      <c r="AL27" s="86" t="s">
        <v>28</v>
      </c>
      <c r="AM27" s="79"/>
      <c r="AN27" s="87"/>
      <c r="AO27" s="88"/>
      <c r="AP27" s="89"/>
      <c r="AQ27" s="89">
        <f t="shared" si="18"/>
        <v>0</v>
      </c>
      <c r="AR27" s="26"/>
      <c r="AS27" s="26"/>
      <c r="AT27" s="26"/>
      <c r="AU27" s="26"/>
      <c r="AV27" s="26"/>
      <c r="AW27" s="31"/>
      <c r="AX27" s="31"/>
    </row>
    <row r="28" ht="9.75" customHeight="1">
      <c r="A28" s="32">
        <v>45681.0</v>
      </c>
      <c r="B28" s="92"/>
      <c r="C28" s="39"/>
      <c r="D28" s="54">
        <f t="shared" si="1"/>
        <v>0</v>
      </c>
      <c r="E28" s="55">
        <f t="shared" si="2"/>
        <v>0</v>
      </c>
      <c r="F28" s="56"/>
      <c r="G28" s="53"/>
      <c r="H28" s="39"/>
      <c r="I28" s="54">
        <f t="shared" si="3"/>
        <v>0</v>
      </c>
      <c r="J28" s="55">
        <f t="shared" si="4"/>
        <v>0</v>
      </c>
      <c r="K28" s="56"/>
      <c r="L28" s="53"/>
      <c r="M28" s="39"/>
      <c r="N28" s="54">
        <f t="shared" si="5"/>
        <v>0</v>
      </c>
      <c r="O28" s="55">
        <f t="shared" si="6"/>
        <v>0</v>
      </c>
      <c r="P28" s="56"/>
      <c r="Q28" s="53"/>
      <c r="R28" s="74"/>
      <c r="S28" s="54">
        <f t="shared" si="7"/>
        <v>0</v>
      </c>
      <c r="T28" s="55">
        <f t="shared" si="8"/>
        <v>0</v>
      </c>
      <c r="U28" s="56"/>
      <c r="V28" s="53"/>
      <c r="W28" s="74"/>
      <c r="X28" s="54">
        <f t="shared" si="9"/>
        <v>0</v>
      </c>
      <c r="Y28" s="55">
        <f t="shared" si="10"/>
        <v>0</v>
      </c>
      <c r="Z28" s="56"/>
      <c r="AA28" s="53"/>
      <c r="AB28" s="74"/>
      <c r="AC28" s="54">
        <f t="shared" si="11"/>
        <v>0</v>
      </c>
      <c r="AD28" s="55">
        <f t="shared" si="12"/>
        <v>0</v>
      </c>
      <c r="AE28" s="56"/>
      <c r="AF28" s="67">
        <f t="shared" si="13"/>
        <v>0</v>
      </c>
      <c r="AG28" s="59">
        <f t="shared" si="14"/>
        <v>0</v>
      </c>
      <c r="AH28" s="58">
        <f t="shared" si="15"/>
        <v>0</v>
      </c>
      <c r="AI28" s="60" t="str">
        <f t="shared" si="16"/>
        <v/>
      </c>
      <c r="AJ28" s="61">
        <f t="shared" si="17"/>
        <v>0</v>
      </c>
      <c r="AK28" s="26"/>
      <c r="AL28" s="93"/>
      <c r="AM28" s="79"/>
      <c r="AN28" s="87"/>
      <c r="AO28" s="91"/>
      <c r="AP28" s="84"/>
      <c r="AQ28" s="84">
        <f t="shared" si="18"/>
        <v>0</v>
      </c>
      <c r="AR28" s="26"/>
      <c r="AS28" s="26"/>
      <c r="AT28" s="26"/>
      <c r="AU28" s="26"/>
      <c r="AV28" s="26"/>
      <c r="AW28" s="31"/>
      <c r="AX28" s="31"/>
    </row>
    <row r="29" ht="9.75" customHeight="1">
      <c r="A29" s="32">
        <v>45682.0</v>
      </c>
      <c r="B29" s="85"/>
      <c r="C29" s="39"/>
      <c r="D29" s="35">
        <f t="shared" si="1"/>
        <v>0</v>
      </c>
      <c r="E29" s="36">
        <f t="shared" si="2"/>
        <v>0</v>
      </c>
      <c r="F29" s="65"/>
      <c r="G29" s="64"/>
      <c r="H29" s="39"/>
      <c r="I29" s="35">
        <f t="shared" si="3"/>
        <v>0</v>
      </c>
      <c r="J29" s="36">
        <f t="shared" si="4"/>
        <v>0</v>
      </c>
      <c r="K29" s="40"/>
      <c r="L29" s="64"/>
      <c r="M29" s="39"/>
      <c r="N29" s="35">
        <f t="shared" si="5"/>
        <v>0</v>
      </c>
      <c r="O29" s="36">
        <f t="shared" si="6"/>
        <v>0</v>
      </c>
      <c r="P29" s="40"/>
      <c r="Q29" s="64"/>
      <c r="R29" s="74"/>
      <c r="S29" s="35">
        <f t="shared" si="7"/>
        <v>0</v>
      </c>
      <c r="T29" s="36">
        <f t="shared" si="8"/>
        <v>0</v>
      </c>
      <c r="U29" s="40"/>
      <c r="V29" s="64"/>
      <c r="W29" s="74"/>
      <c r="X29" s="35">
        <f t="shared" si="9"/>
        <v>0</v>
      </c>
      <c r="Y29" s="36">
        <f t="shared" si="10"/>
        <v>0</v>
      </c>
      <c r="Z29" s="40"/>
      <c r="AA29" s="64"/>
      <c r="AB29" s="74"/>
      <c r="AC29" s="35">
        <f t="shared" si="11"/>
        <v>0</v>
      </c>
      <c r="AD29" s="36">
        <f t="shared" si="12"/>
        <v>0</v>
      </c>
      <c r="AE29" s="40"/>
      <c r="AF29" s="66">
        <f t="shared" si="13"/>
        <v>0</v>
      </c>
      <c r="AG29" s="59">
        <f t="shared" si="14"/>
        <v>0</v>
      </c>
      <c r="AH29" s="40">
        <f t="shared" si="15"/>
        <v>0</v>
      </c>
      <c r="AI29" s="44" t="str">
        <f t="shared" si="16"/>
        <v/>
      </c>
      <c r="AJ29" s="45">
        <f t="shared" si="17"/>
        <v>0</v>
      </c>
      <c r="AK29" s="26"/>
      <c r="AL29" s="94"/>
      <c r="AM29" s="79"/>
      <c r="AN29" s="87"/>
      <c r="AO29" s="88"/>
      <c r="AP29" s="89"/>
      <c r="AQ29" s="89">
        <f t="shared" si="18"/>
        <v>0</v>
      </c>
      <c r="AR29" s="26"/>
      <c r="AS29" s="26"/>
      <c r="AT29" s="26"/>
      <c r="AU29" s="26"/>
      <c r="AV29" s="26"/>
      <c r="AW29" s="31"/>
      <c r="AX29" s="31"/>
    </row>
    <row r="30" ht="9.75" customHeight="1">
      <c r="A30" s="32">
        <v>45683.0</v>
      </c>
      <c r="B30" s="92"/>
      <c r="C30" s="39"/>
      <c r="D30" s="54">
        <f t="shared" si="1"/>
        <v>0</v>
      </c>
      <c r="E30" s="55">
        <f t="shared" si="2"/>
        <v>0</v>
      </c>
      <c r="F30" s="56"/>
      <c r="G30" s="53"/>
      <c r="H30" s="39"/>
      <c r="I30" s="54">
        <f t="shared" si="3"/>
        <v>0</v>
      </c>
      <c r="J30" s="55">
        <f t="shared" si="4"/>
        <v>0</v>
      </c>
      <c r="K30" s="56"/>
      <c r="L30" s="53"/>
      <c r="M30" s="39"/>
      <c r="N30" s="54">
        <f t="shared" si="5"/>
        <v>0</v>
      </c>
      <c r="O30" s="55">
        <f t="shared" si="6"/>
        <v>0</v>
      </c>
      <c r="P30" s="56"/>
      <c r="Q30" s="53"/>
      <c r="R30" s="74"/>
      <c r="S30" s="54">
        <f t="shared" si="7"/>
        <v>0</v>
      </c>
      <c r="T30" s="55">
        <f t="shared" si="8"/>
        <v>0</v>
      </c>
      <c r="U30" s="56"/>
      <c r="V30" s="53"/>
      <c r="W30" s="74"/>
      <c r="X30" s="54">
        <f t="shared" si="9"/>
        <v>0</v>
      </c>
      <c r="Y30" s="55">
        <f t="shared" si="10"/>
        <v>0</v>
      </c>
      <c r="Z30" s="56"/>
      <c r="AA30" s="53"/>
      <c r="AB30" s="74"/>
      <c r="AC30" s="54">
        <f t="shared" si="11"/>
        <v>0</v>
      </c>
      <c r="AD30" s="55">
        <f t="shared" si="12"/>
        <v>0</v>
      </c>
      <c r="AE30" s="56"/>
      <c r="AF30" s="67">
        <f t="shared" si="13"/>
        <v>0</v>
      </c>
      <c r="AG30" s="59">
        <f t="shared" si="14"/>
        <v>0</v>
      </c>
      <c r="AH30" s="58">
        <f t="shared" si="15"/>
        <v>0</v>
      </c>
      <c r="AI30" s="60" t="str">
        <f t="shared" si="16"/>
        <v/>
      </c>
      <c r="AJ30" s="61">
        <f t="shared" si="17"/>
        <v>0</v>
      </c>
      <c r="AK30" s="26"/>
      <c r="AL30" s="93"/>
      <c r="AM30" s="79"/>
      <c r="AN30" s="87"/>
      <c r="AO30" s="91"/>
      <c r="AP30" s="84"/>
      <c r="AQ30" s="84">
        <f t="shared" si="18"/>
        <v>0</v>
      </c>
      <c r="AR30" s="26"/>
      <c r="AS30" s="26"/>
      <c r="AT30" s="26"/>
      <c r="AU30" s="26"/>
      <c r="AV30" s="26"/>
      <c r="AW30" s="31"/>
      <c r="AX30" s="31"/>
    </row>
    <row r="31" ht="9.75" customHeight="1">
      <c r="A31" s="32">
        <v>45684.0</v>
      </c>
      <c r="B31" s="85"/>
      <c r="C31" s="39"/>
      <c r="D31" s="35">
        <f t="shared" si="1"/>
        <v>0</v>
      </c>
      <c r="E31" s="36">
        <f t="shared" si="2"/>
        <v>0</v>
      </c>
      <c r="F31" s="65"/>
      <c r="G31" s="66"/>
      <c r="H31" s="39"/>
      <c r="I31" s="35">
        <f t="shared" si="3"/>
        <v>0</v>
      </c>
      <c r="J31" s="36">
        <f t="shared" si="4"/>
        <v>0</v>
      </c>
      <c r="K31" s="40"/>
      <c r="L31" s="66"/>
      <c r="M31" s="39"/>
      <c r="N31" s="35">
        <f t="shared" si="5"/>
        <v>0</v>
      </c>
      <c r="O31" s="36">
        <f t="shared" si="6"/>
        <v>0</v>
      </c>
      <c r="P31" s="40"/>
      <c r="Q31" s="64"/>
      <c r="R31" s="74"/>
      <c r="S31" s="35">
        <f t="shared" si="7"/>
        <v>0</v>
      </c>
      <c r="T31" s="36">
        <f t="shared" si="8"/>
        <v>0</v>
      </c>
      <c r="U31" s="40"/>
      <c r="V31" s="64"/>
      <c r="W31" s="74"/>
      <c r="X31" s="35">
        <f t="shared" si="9"/>
        <v>0</v>
      </c>
      <c r="Y31" s="36">
        <f t="shared" si="10"/>
        <v>0</v>
      </c>
      <c r="Z31" s="40"/>
      <c r="AA31" s="64"/>
      <c r="AB31" s="74"/>
      <c r="AC31" s="35">
        <f t="shared" si="11"/>
        <v>0</v>
      </c>
      <c r="AD31" s="36">
        <f t="shared" si="12"/>
        <v>0</v>
      </c>
      <c r="AE31" s="40"/>
      <c r="AF31" s="66">
        <f t="shared" si="13"/>
        <v>0</v>
      </c>
      <c r="AG31" s="59">
        <f t="shared" si="14"/>
        <v>0</v>
      </c>
      <c r="AH31" s="40">
        <f t="shared" si="15"/>
        <v>0</v>
      </c>
      <c r="AI31" s="44" t="str">
        <f t="shared" si="16"/>
        <v/>
      </c>
      <c r="AJ31" s="45">
        <f t="shared" si="17"/>
        <v>0</v>
      </c>
      <c r="AK31" s="26"/>
      <c r="AL31" s="94"/>
      <c r="AM31" s="79"/>
      <c r="AN31" s="87"/>
      <c r="AO31" s="88"/>
      <c r="AP31" s="89"/>
      <c r="AQ31" s="89">
        <f t="shared" si="18"/>
        <v>0</v>
      </c>
      <c r="AR31" s="26"/>
      <c r="AS31" s="26"/>
      <c r="AT31" s="26"/>
      <c r="AU31" s="26"/>
      <c r="AV31" s="26"/>
      <c r="AW31" s="31"/>
      <c r="AX31" s="31"/>
    </row>
    <row r="32" ht="9.75" customHeight="1">
      <c r="A32" s="32">
        <v>45685.0</v>
      </c>
      <c r="B32" s="92"/>
      <c r="C32" s="39"/>
      <c r="D32" s="54">
        <f t="shared" si="1"/>
        <v>0</v>
      </c>
      <c r="E32" s="55">
        <f t="shared" si="2"/>
        <v>0</v>
      </c>
      <c r="F32" s="56"/>
      <c r="G32" s="67"/>
      <c r="H32" s="39"/>
      <c r="I32" s="54">
        <f t="shared" si="3"/>
        <v>0</v>
      </c>
      <c r="J32" s="55">
        <f t="shared" si="4"/>
        <v>0</v>
      </c>
      <c r="K32" s="56"/>
      <c r="L32" s="67"/>
      <c r="M32" s="39"/>
      <c r="N32" s="54">
        <f t="shared" si="5"/>
        <v>0</v>
      </c>
      <c r="O32" s="55">
        <f t="shared" si="6"/>
        <v>0</v>
      </c>
      <c r="P32" s="56"/>
      <c r="Q32" s="53"/>
      <c r="R32" s="74"/>
      <c r="S32" s="54">
        <f t="shared" si="7"/>
        <v>0</v>
      </c>
      <c r="T32" s="55">
        <f t="shared" si="8"/>
        <v>0</v>
      </c>
      <c r="U32" s="56"/>
      <c r="V32" s="53"/>
      <c r="W32" s="74"/>
      <c r="X32" s="54">
        <f t="shared" si="9"/>
        <v>0</v>
      </c>
      <c r="Y32" s="55">
        <f t="shared" si="10"/>
        <v>0</v>
      </c>
      <c r="Z32" s="56"/>
      <c r="AA32" s="53"/>
      <c r="AB32" s="74"/>
      <c r="AC32" s="54">
        <f t="shared" si="11"/>
        <v>0</v>
      </c>
      <c r="AD32" s="55">
        <f t="shared" si="12"/>
        <v>0</v>
      </c>
      <c r="AE32" s="56"/>
      <c r="AF32" s="67">
        <f t="shared" si="13"/>
        <v>0</v>
      </c>
      <c r="AG32" s="59">
        <f t="shared" si="14"/>
        <v>0</v>
      </c>
      <c r="AH32" s="58">
        <f t="shared" si="15"/>
        <v>0</v>
      </c>
      <c r="AI32" s="60" t="str">
        <f t="shared" si="16"/>
        <v/>
      </c>
      <c r="AJ32" s="61">
        <f t="shared" si="17"/>
        <v>0</v>
      </c>
      <c r="AK32" s="26"/>
      <c r="AL32" s="90"/>
      <c r="AM32" s="79"/>
      <c r="AN32" s="87"/>
      <c r="AO32" s="91"/>
      <c r="AP32" s="84"/>
      <c r="AQ32" s="84">
        <f t="shared" si="18"/>
        <v>0</v>
      </c>
      <c r="AR32" s="26"/>
      <c r="AS32" s="26"/>
      <c r="AT32" s="26"/>
      <c r="AU32" s="26" t="s">
        <v>0</v>
      </c>
      <c r="AV32" s="26"/>
      <c r="AW32" s="31"/>
      <c r="AX32" s="31"/>
    </row>
    <row r="33" ht="9.75" customHeight="1">
      <c r="A33" s="32">
        <v>45686.0</v>
      </c>
      <c r="B33" s="85"/>
      <c r="C33" s="39"/>
      <c r="D33" s="35">
        <f t="shared" si="1"/>
        <v>0</v>
      </c>
      <c r="E33" s="36">
        <f t="shared" si="2"/>
        <v>0</v>
      </c>
      <c r="F33" s="65"/>
      <c r="G33" s="66"/>
      <c r="H33" s="39"/>
      <c r="I33" s="35">
        <f t="shared" si="3"/>
        <v>0</v>
      </c>
      <c r="J33" s="36">
        <f t="shared" si="4"/>
        <v>0</v>
      </c>
      <c r="K33" s="65"/>
      <c r="L33" s="66"/>
      <c r="M33" s="39"/>
      <c r="N33" s="35">
        <f t="shared" si="5"/>
        <v>0</v>
      </c>
      <c r="O33" s="36">
        <f t="shared" si="6"/>
        <v>0</v>
      </c>
      <c r="P33" s="65"/>
      <c r="Q33" s="64"/>
      <c r="R33" s="74"/>
      <c r="S33" s="35">
        <f t="shared" si="7"/>
        <v>0</v>
      </c>
      <c r="T33" s="36">
        <f t="shared" si="8"/>
        <v>0</v>
      </c>
      <c r="U33" s="65"/>
      <c r="V33" s="64"/>
      <c r="W33" s="74"/>
      <c r="X33" s="35">
        <f t="shared" si="9"/>
        <v>0</v>
      </c>
      <c r="Y33" s="36">
        <f t="shared" si="10"/>
        <v>0</v>
      </c>
      <c r="Z33" s="65"/>
      <c r="AA33" s="64"/>
      <c r="AB33" s="74"/>
      <c r="AC33" s="35">
        <f t="shared" si="11"/>
        <v>0</v>
      </c>
      <c r="AD33" s="36">
        <f t="shared" si="12"/>
        <v>0</v>
      </c>
      <c r="AE33" s="65"/>
      <c r="AF33" s="66">
        <f t="shared" si="13"/>
        <v>0</v>
      </c>
      <c r="AG33" s="59">
        <f t="shared" si="14"/>
        <v>0</v>
      </c>
      <c r="AH33" s="40">
        <f t="shared" si="15"/>
        <v>0</v>
      </c>
      <c r="AI33" s="44" t="str">
        <f t="shared" si="16"/>
        <v/>
      </c>
      <c r="AJ33" s="45">
        <f t="shared" si="17"/>
        <v>0</v>
      </c>
      <c r="AK33" s="26"/>
      <c r="AL33" s="95"/>
      <c r="AM33" s="95"/>
      <c r="AN33" s="95"/>
      <c r="AO33" s="95"/>
      <c r="AP33" s="95"/>
      <c r="AQ33" s="95"/>
      <c r="AR33" s="26"/>
      <c r="AS33" s="26"/>
      <c r="AT33" s="26"/>
      <c r="AU33" s="26"/>
      <c r="AV33" s="26"/>
      <c r="AW33" s="31"/>
      <c r="AX33" s="31"/>
    </row>
    <row r="34" ht="9.75" customHeight="1">
      <c r="A34" s="32">
        <v>45687.0</v>
      </c>
      <c r="B34" s="92"/>
      <c r="C34" s="39"/>
      <c r="D34" s="54">
        <f t="shared" si="1"/>
        <v>0</v>
      </c>
      <c r="E34" s="55">
        <f t="shared" si="2"/>
        <v>0</v>
      </c>
      <c r="F34" s="56"/>
      <c r="G34" s="67"/>
      <c r="H34" s="39"/>
      <c r="I34" s="54">
        <f t="shared" si="3"/>
        <v>0</v>
      </c>
      <c r="J34" s="55">
        <f t="shared" si="4"/>
        <v>0</v>
      </c>
      <c r="K34" s="58"/>
      <c r="L34" s="67"/>
      <c r="M34" s="39"/>
      <c r="N34" s="54">
        <f t="shared" si="5"/>
        <v>0</v>
      </c>
      <c r="O34" s="55">
        <f t="shared" si="6"/>
        <v>0</v>
      </c>
      <c r="P34" s="58"/>
      <c r="Q34" s="53"/>
      <c r="R34" s="74"/>
      <c r="S34" s="54">
        <f t="shared" si="7"/>
        <v>0</v>
      </c>
      <c r="T34" s="55">
        <f t="shared" si="8"/>
        <v>0</v>
      </c>
      <c r="U34" s="58"/>
      <c r="V34" s="53"/>
      <c r="W34" s="74"/>
      <c r="X34" s="54">
        <f t="shared" si="9"/>
        <v>0</v>
      </c>
      <c r="Y34" s="55">
        <f t="shared" si="10"/>
        <v>0</v>
      </c>
      <c r="Z34" s="58"/>
      <c r="AA34" s="53"/>
      <c r="AB34" s="74"/>
      <c r="AC34" s="54">
        <f t="shared" si="11"/>
        <v>0</v>
      </c>
      <c r="AD34" s="55">
        <f t="shared" si="12"/>
        <v>0</v>
      </c>
      <c r="AE34" s="58"/>
      <c r="AF34" s="67">
        <f t="shared" si="13"/>
        <v>0</v>
      </c>
      <c r="AG34" s="59">
        <f t="shared" si="14"/>
        <v>0</v>
      </c>
      <c r="AH34" s="96">
        <f t="shared" si="15"/>
        <v>0</v>
      </c>
      <c r="AI34" s="60" t="str">
        <f t="shared" si="16"/>
        <v/>
      </c>
      <c r="AJ34" s="97">
        <f t="shared" si="17"/>
        <v>0</v>
      </c>
      <c r="AK34" s="26"/>
      <c r="AL34" s="95"/>
      <c r="AM34" s="12"/>
      <c r="AN34" s="12"/>
      <c r="AO34" s="12"/>
      <c r="AP34" s="12"/>
      <c r="AQ34" s="95"/>
      <c r="AR34" s="26"/>
      <c r="AS34" s="26"/>
      <c r="AT34" s="26"/>
      <c r="AU34" s="26"/>
      <c r="AV34" s="26"/>
      <c r="AW34" s="31"/>
      <c r="AX34" s="31"/>
    </row>
    <row r="35" ht="9.75" customHeight="1">
      <c r="A35" s="32">
        <v>45688.0</v>
      </c>
      <c r="B35" s="85"/>
      <c r="C35" s="39"/>
      <c r="D35" s="35">
        <f t="shared" si="1"/>
        <v>0</v>
      </c>
      <c r="E35" s="36">
        <f t="shared" si="2"/>
        <v>0</v>
      </c>
      <c r="F35" s="65"/>
      <c r="G35" s="66"/>
      <c r="H35" s="39"/>
      <c r="I35" s="35">
        <f t="shared" si="3"/>
        <v>0</v>
      </c>
      <c r="J35" s="36">
        <f t="shared" si="4"/>
        <v>0</v>
      </c>
      <c r="K35" s="40"/>
      <c r="L35" s="66"/>
      <c r="M35" s="39"/>
      <c r="N35" s="35">
        <f t="shared" si="5"/>
        <v>0</v>
      </c>
      <c r="O35" s="36">
        <f t="shared" si="6"/>
        <v>0</v>
      </c>
      <c r="P35" s="40"/>
      <c r="Q35" s="64"/>
      <c r="R35" s="74"/>
      <c r="S35" s="35">
        <f t="shared" si="7"/>
        <v>0</v>
      </c>
      <c r="T35" s="36">
        <f t="shared" si="8"/>
        <v>0</v>
      </c>
      <c r="U35" s="40"/>
      <c r="V35" s="64"/>
      <c r="W35" s="74"/>
      <c r="X35" s="35">
        <f t="shared" si="9"/>
        <v>0</v>
      </c>
      <c r="Y35" s="36">
        <f t="shared" si="10"/>
        <v>0</v>
      </c>
      <c r="Z35" s="40"/>
      <c r="AA35" s="64"/>
      <c r="AB35" s="74"/>
      <c r="AC35" s="35">
        <f t="shared" si="11"/>
        <v>0</v>
      </c>
      <c r="AD35" s="36">
        <f t="shared" si="12"/>
        <v>0</v>
      </c>
      <c r="AE35" s="40"/>
      <c r="AF35" s="98">
        <f t="shared" si="13"/>
        <v>0</v>
      </c>
      <c r="AG35" s="99">
        <f t="shared" si="14"/>
        <v>0</v>
      </c>
      <c r="AH35" s="100">
        <f t="shared" si="15"/>
        <v>0</v>
      </c>
      <c r="AI35" s="101" t="str">
        <f t="shared" si="16"/>
        <v/>
      </c>
      <c r="AJ35" s="102">
        <f t="shared" si="17"/>
        <v>0</v>
      </c>
      <c r="AK35" s="26"/>
      <c r="AL35" s="95"/>
      <c r="AM35" s="12"/>
      <c r="AN35" s="12"/>
      <c r="AO35" s="12"/>
      <c r="AP35" s="12"/>
      <c r="AQ35" s="95"/>
      <c r="AR35" s="26"/>
      <c r="AS35" s="26"/>
      <c r="AT35" s="26"/>
      <c r="AU35" s="26"/>
      <c r="AV35" s="26"/>
      <c r="AW35" s="31"/>
      <c r="AX35" s="31"/>
    </row>
    <row r="36" ht="9.75" customHeight="1">
      <c r="A36" s="103"/>
      <c r="B36" s="104" t="s">
        <v>29</v>
      </c>
      <c r="C36" s="105"/>
      <c r="D36" s="79"/>
      <c r="E36" s="79"/>
      <c r="F36" s="87"/>
      <c r="G36" s="104" t="s">
        <v>29</v>
      </c>
      <c r="H36" s="105"/>
      <c r="I36" s="79"/>
      <c r="J36" s="79"/>
      <c r="K36" s="87"/>
      <c r="L36" s="104" t="s">
        <v>29</v>
      </c>
      <c r="M36" s="105"/>
      <c r="N36" s="79"/>
      <c r="O36" s="79"/>
      <c r="P36" s="87"/>
      <c r="Q36" s="104" t="s">
        <v>29</v>
      </c>
      <c r="R36" s="105"/>
      <c r="S36" s="79"/>
      <c r="T36" s="79"/>
      <c r="U36" s="87"/>
      <c r="V36" s="104" t="s">
        <v>29</v>
      </c>
      <c r="W36" s="105"/>
      <c r="X36" s="79"/>
      <c r="Y36" s="79"/>
      <c r="Z36" s="87"/>
      <c r="AA36" s="104" t="s">
        <v>29</v>
      </c>
      <c r="AB36" s="105"/>
      <c r="AC36" s="79"/>
      <c r="AD36" s="79"/>
      <c r="AE36" s="87"/>
      <c r="AF36" s="106" t="s">
        <v>30</v>
      </c>
      <c r="AG36" s="107">
        <f>C36+H36+M36+R36+W36+AB36</f>
        <v>0</v>
      </c>
      <c r="AH36" s="18"/>
      <c r="AI36" s="18"/>
      <c r="AJ36" s="19"/>
      <c r="AK36" s="26"/>
      <c r="AL36" s="26"/>
      <c r="AM36" s="12"/>
      <c r="AN36" s="12"/>
      <c r="AO36" s="12"/>
      <c r="AP36" s="12"/>
      <c r="AQ36" s="26"/>
      <c r="AR36" s="26"/>
      <c r="AS36" s="26"/>
      <c r="AT36" s="26"/>
      <c r="AU36" s="26"/>
      <c r="AV36" s="26"/>
      <c r="AW36" s="31"/>
      <c r="AX36" s="31"/>
    </row>
    <row r="37" ht="9.75" customHeight="1">
      <c r="A37" s="16"/>
      <c r="B37" s="108" t="s">
        <v>14</v>
      </c>
      <c r="C37" s="109">
        <f>(SUM(C5:C35)/0.94)+(SUM(F5:F35)*4.5)-C36</f>
        <v>9.819148936</v>
      </c>
      <c r="D37" s="79"/>
      <c r="E37" s="79"/>
      <c r="F37" s="87"/>
      <c r="G37" s="108" t="s">
        <v>14</v>
      </c>
      <c r="H37" s="109">
        <f>((SUM(H5:H35)/0.94)+SUM(K5:K35)*4.5)-H36</f>
        <v>0</v>
      </c>
      <c r="I37" s="79"/>
      <c r="J37" s="79"/>
      <c r="K37" s="87"/>
      <c r="L37" s="108" t="s">
        <v>14</v>
      </c>
      <c r="M37" s="109">
        <f>(SUM(M5:M35)/0.94-M36)</f>
        <v>0</v>
      </c>
      <c r="N37" s="79"/>
      <c r="O37" s="79"/>
      <c r="P37" s="87"/>
      <c r="Q37" s="108" t="s">
        <v>14</v>
      </c>
      <c r="R37" s="109">
        <f>(SUM(R5:R35)/0.94-R36)</f>
        <v>0</v>
      </c>
      <c r="S37" s="79"/>
      <c r="T37" s="79"/>
      <c r="U37" s="87"/>
      <c r="V37" s="108" t="s">
        <v>14</v>
      </c>
      <c r="W37" s="109">
        <f>(SUM(W5:W35)/0.94-W36)</f>
        <v>0</v>
      </c>
      <c r="X37" s="79"/>
      <c r="Y37" s="79"/>
      <c r="Z37" s="87"/>
      <c r="AA37" s="108" t="s">
        <v>14</v>
      </c>
      <c r="AB37" s="109">
        <f>(SUM(AB5:AB35)/0.94-AB36)</f>
        <v>0</v>
      </c>
      <c r="AC37" s="79"/>
      <c r="AD37" s="79"/>
      <c r="AE37" s="87"/>
      <c r="AF37" s="110" t="s">
        <v>31</v>
      </c>
      <c r="AG37" s="110" t="s">
        <v>32</v>
      </c>
      <c r="AH37" s="110" t="s">
        <v>33</v>
      </c>
      <c r="AI37" s="110" t="s">
        <v>34</v>
      </c>
      <c r="AJ37" s="110" t="s">
        <v>35</v>
      </c>
      <c r="AK37" s="26"/>
      <c r="AL37" s="26"/>
      <c r="AM37" s="12"/>
      <c r="AN37" s="12"/>
      <c r="AO37" s="12"/>
      <c r="AP37" s="12"/>
      <c r="AQ37" s="26"/>
      <c r="AR37" s="26"/>
      <c r="AS37" s="26"/>
      <c r="AT37" s="26"/>
      <c r="AU37" s="26"/>
      <c r="AV37" s="26"/>
      <c r="AW37" s="31"/>
      <c r="AX37" s="31"/>
    </row>
    <row r="38" ht="9.75" customHeight="1">
      <c r="A38" s="16"/>
      <c r="B38" s="111" t="s">
        <v>13</v>
      </c>
      <c r="C38" s="112">
        <f>SUM(B5:B35)</f>
        <v>10</v>
      </c>
      <c r="D38" s="79"/>
      <c r="E38" s="79"/>
      <c r="F38" s="87"/>
      <c r="G38" s="111" t="s">
        <v>13</v>
      </c>
      <c r="H38" s="112">
        <f>SUM(G5:G35)</f>
        <v>0</v>
      </c>
      <c r="I38" s="79"/>
      <c r="J38" s="79"/>
      <c r="K38" s="87"/>
      <c r="L38" s="111" t="s">
        <v>13</v>
      </c>
      <c r="M38" s="112">
        <f>SUM(L5:L35)</f>
        <v>0</v>
      </c>
      <c r="N38" s="79"/>
      <c r="O38" s="79"/>
      <c r="P38" s="87"/>
      <c r="Q38" s="111" t="s">
        <v>13</v>
      </c>
      <c r="R38" s="112">
        <f>SUM(Q5:Q35)</f>
        <v>0</v>
      </c>
      <c r="S38" s="79"/>
      <c r="T38" s="79"/>
      <c r="U38" s="87"/>
      <c r="V38" s="111" t="s">
        <v>13</v>
      </c>
      <c r="W38" s="112">
        <f>SUM(V5:V35)</f>
        <v>0</v>
      </c>
      <c r="X38" s="79"/>
      <c r="Y38" s="79"/>
      <c r="Z38" s="87"/>
      <c r="AA38" s="111" t="s">
        <v>13</v>
      </c>
      <c r="AB38" s="112">
        <f>SUM(AA5:AA35)</f>
        <v>0</v>
      </c>
      <c r="AC38" s="79"/>
      <c r="AD38" s="79"/>
      <c r="AE38" s="87"/>
      <c r="AF38" s="16"/>
      <c r="AG38" s="16"/>
      <c r="AH38" s="16"/>
      <c r="AI38" s="16"/>
      <c r="AJ38" s="16"/>
      <c r="AK38" s="26"/>
      <c r="AL38" s="26"/>
      <c r="AM38" s="12"/>
      <c r="AN38" s="12"/>
      <c r="AO38" s="12"/>
      <c r="AP38" s="12"/>
      <c r="AQ38" s="26"/>
      <c r="AR38" s="26"/>
      <c r="AS38" s="26"/>
      <c r="AT38" s="26"/>
      <c r="AU38" s="26"/>
      <c r="AV38" s="26"/>
      <c r="AW38" s="31"/>
      <c r="AX38" s="31"/>
    </row>
    <row r="39" ht="9.75" customHeight="1">
      <c r="A39" s="16"/>
      <c r="B39" s="108" t="s">
        <v>15</v>
      </c>
      <c r="C39" s="109">
        <f>SUM(C38-C37)</f>
        <v>0.1808510638</v>
      </c>
      <c r="D39" s="79"/>
      <c r="E39" s="79"/>
      <c r="F39" s="87"/>
      <c r="G39" s="108" t="s">
        <v>15</v>
      </c>
      <c r="H39" s="109">
        <f>SUM(H38-H37)</f>
        <v>0</v>
      </c>
      <c r="I39" s="79"/>
      <c r="J39" s="79"/>
      <c r="K39" s="87"/>
      <c r="L39" s="108" t="s">
        <v>15</v>
      </c>
      <c r="M39" s="109">
        <f>SUM(M38-M37)</f>
        <v>0</v>
      </c>
      <c r="N39" s="79"/>
      <c r="O39" s="79"/>
      <c r="P39" s="87"/>
      <c r="Q39" s="108" t="s">
        <v>15</v>
      </c>
      <c r="R39" s="109">
        <f>SUM(R38-R37)</f>
        <v>0</v>
      </c>
      <c r="S39" s="79"/>
      <c r="T39" s="79"/>
      <c r="U39" s="87"/>
      <c r="V39" s="108" t="s">
        <v>15</v>
      </c>
      <c r="W39" s="109">
        <f>SUM(W38-W37)</f>
        <v>0</v>
      </c>
      <c r="X39" s="79"/>
      <c r="Y39" s="79"/>
      <c r="Z39" s="87"/>
      <c r="AA39" s="108" t="s">
        <v>15</v>
      </c>
      <c r="AB39" s="109">
        <f>SUM(AB38-AB37)</f>
        <v>0</v>
      </c>
      <c r="AC39" s="79"/>
      <c r="AD39" s="79"/>
      <c r="AE39" s="87"/>
      <c r="AF39" s="27"/>
      <c r="AG39" s="27"/>
      <c r="AH39" s="27"/>
      <c r="AI39" s="27"/>
      <c r="AJ39" s="27"/>
      <c r="AK39" s="26"/>
      <c r="AL39" s="26"/>
      <c r="AM39" s="12"/>
      <c r="AN39" s="12"/>
      <c r="AO39" s="12"/>
      <c r="AP39" s="12"/>
      <c r="AQ39" s="26"/>
      <c r="AR39" s="26"/>
      <c r="AS39" s="26"/>
      <c r="AT39" s="26"/>
      <c r="AU39" s="26"/>
      <c r="AV39" s="26"/>
      <c r="AW39" s="31"/>
      <c r="AX39" s="31"/>
    </row>
    <row r="40" ht="9.75" customHeight="1">
      <c r="A40" s="16"/>
      <c r="B40" s="113" t="s">
        <v>16</v>
      </c>
      <c r="C40" s="114" t="str">
        <f>IFERROR(ROUND((C39/C37)*100, 0)&amp;"%", "")</f>
        <v>2%</v>
      </c>
      <c r="D40" s="79"/>
      <c r="E40" s="79"/>
      <c r="F40" s="87"/>
      <c r="G40" s="113" t="s">
        <v>16</v>
      </c>
      <c r="H40" s="114" t="str">
        <f>IFERROR(ROUND((H39/H37)*100, 0)&amp;"%", "")</f>
        <v/>
      </c>
      <c r="I40" s="79"/>
      <c r="J40" s="79"/>
      <c r="K40" s="87"/>
      <c r="L40" s="113" t="s">
        <v>16</v>
      </c>
      <c r="M40" s="114" t="str">
        <f>IFERROR(ROUND((M39/M37)*100, 0)&amp;"%", "")</f>
        <v/>
      </c>
      <c r="N40" s="79"/>
      <c r="O40" s="79"/>
      <c r="P40" s="87"/>
      <c r="Q40" s="113" t="s">
        <v>16</v>
      </c>
      <c r="R40" s="114" t="str">
        <f>IFERROR(ROUND((R39/R37)*100, 0)&amp;"%", "")</f>
        <v/>
      </c>
      <c r="S40" s="79"/>
      <c r="T40" s="79"/>
      <c r="U40" s="87"/>
      <c r="V40" s="113" t="s">
        <v>16</v>
      </c>
      <c r="W40" s="114" t="str">
        <f>IFERROR(ROUND((W39/W37)*100, 0)&amp;"%", "")</f>
        <v/>
      </c>
      <c r="X40" s="79"/>
      <c r="Y40" s="79"/>
      <c r="Z40" s="87"/>
      <c r="AA40" s="113" t="s">
        <v>16</v>
      </c>
      <c r="AB40" s="114" t="str">
        <f>IFERROR(ROUND((AB39/AB37)*100, 0)&amp;"%", "")</f>
        <v/>
      </c>
      <c r="AC40" s="79"/>
      <c r="AD40" s="79"/>
      <c r="AE40" s="87"/>
      <c r="AF40" s="115">
        <f>C38+H38+M38+R38+W38+AB38</f>
        <v>10</v>
      </c>
      <c r="AG40" s="115">
        <f>C37+H37+M37+R37+W37+AB37</f>
        <v>9.819148936</v>
      </c>
      <c r="AH40" s="115">
        <f>C39+H39+M39+R39+W39+AB39</f>
        <v>0.1808510638</v>
      </c>
      <c r="AI40" s="116">
        <f>ROUND((SUM(C39,H39,M39,R39,W39,AB39) / SUM(C37,H37,M37,R37,W37,AB37)) / 0.1, 0) * 0.1</f>
        <v>0</v>
      </c>
      <c r="AJ40" s="115">
        <f>SUM(AJ5:AJ34)</f>
        <v>1</v>
      </c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31"/>
      <c r="AX40" s="31"/>
    </row>
    <row r="41" ht="9.75" customHeight="1">
      <c r="A41" s="16"/>
      <c r="B41" s="117" t="s">
        <v>36</v>
      </c>
      <c r="C41" s="117" t="s">
        <v>37</v>
      </c>
      <c r="D41" s="117" t="s">
        <v>38</v>
      </c>
      <c r="E41" s="117" t="s">
        <v>39</v>
      </c>
      <c r="F41" s="118" t="s">
        <v>40</v>
      </c>
      <c r="G41" s="117" t="s">
        <v>36</v>
      </c>
      <c r="H41" s="117" t="s">
        <v>37</v>
      </c>
      <c r="I41" s="117" t="s">
        <v>38</v>
      </c>
      <c r="J41" s="117" t="s">
        <v>39</v>
      </c>
      <c r="K41" s="118" t="s">
        <v>40</v>
      </c>
      <c r="L41" s="119" t="s">
        <v>36</v>
      </c>
      <c r="M41" s="119" t="s">
        <v>37</v>
      </c>
      <c r="N41" s="119" t="s">
        <v>38</v>
      </c>
      <c r="O41" s="119" t="s">
        <v>39</v>
      </c>
      <c r="P41" s="120" t="s">
        <v>40</v>
      </c>
      <c r="Q41" s="119" t="s">
        <v>36</v>
      </c>
      <c r="R41" s="119" t="s">
        <v>37</v>
      </c>
      <c r="S41" s="119" t="s">
        <v>38</v>
      </c>
      <c r="T41" s="119" t="s">
        <v>39</v>
      </c>
      <c r="U41" s="120" t="s">
        <v>40</v>
      </c>
      <c r="V41" s="119" t="s">
        <v>36</v>
      </c>
      <c r="W41" s="119" t="s">
        <v>37</v>
      </c>
      <c r="X41" s="119" t="s">
        <v>38</v>
      </c>
      <c r="Y41" s="119" t="s">
        <v>39</v>
      </c>
      <c r="Z41" s="120" t="s">
        <v>40</v>
      </c>
      <c r="AA41" s="119" t="s">
        <v>36</v>
      </c>
      <c r="AB41" s="119" t="s">
        <v>37</v>
      </c>
      <c r="AC41" s="119" t="s">
        <v>38</v>
      </c>
      <c r="AD41" s="119" t="s">
        <v>39</v>
      </c>
      <c r="AE41" s="119" t="s">
        <v>40</v>
      </c>
      <c r="AF41" s="121" t="s">
        <v>41</v>
      </c>
      <c r="AG41" s="121" t="s">
        <v>42</v>
      </c>
      <c r="AH41" s="121" t="s">
        <v>43</v>
      </c>
      <c r="AI41" s="121" t="s">
        <v>44</v>
      </c>
      <c r="AJ41" s="121" t="s">
        <v>45</v>
      </c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31"/>
      <c r="AX41" s="31"/>
    </row>
    <row r="42" ht="9.75" customHeight="1">
      <c r="A42" s="16"/>
      <c r="B42" s="122"/>
      <c r="C42" s="122"/>
      <c r="D42" s="122"/>
      <c r="E42" s="122"/>
      <c r="F42" s="14"/>
      <c r="G42" s="122"/>
      <c r="H42" s="122"/>
      <c r="I42" s="122"/>
      <c r="J42" s="122"/>
      <c r="K42" s="14"/>
      <c r="L42" s="122"/>
      <c r="M42" s="122"/>
      <c r="N42" s="122"/>
      <c r="O42" s="122"/>
      <c r="P42" s="14"/>
      <c r="Q42" s="122"/>
      <c r="R42" s="122"/>
      <c r="S42" s="122"/>
      <c r="T42" s="122"/>
      <c r="U42" s="14"/>
      <c r="V42" s="122"/>
      <c r="W42" s="122"/>
      <c r="X42" s="122"/>
      <c r="Y42" s="122"/>
      <c r="Z42" s="14"/>
      <c r="AA42" s="122"/>
      <c r="AB42" s="122"/>
      <c r="AC42" s="122"/>
      <c r="AD42" s="122"/>
      <c r="AE42" s="122"/>
      <c r="AF42" s="16"/>
      <c r="AG42" s="16"/>
      <c r="AH42" s="16"/>
      <c r="AI42" s="16"/>
      <c r="AJ42" s="1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31"/>
      <c r="AX42" s="31"/>
    </row>
    <row r="43" ht="9.75" customHeight="1">
      <c r="A43" s="16"/>
      <c r="B43" s="123"/>
      <c r="C43" s="123"/>
      <c r="D43" s="123"/>
      <c r="E43" s="123"/>
      <c r="F43" s="124"/>
      <c r="G43" s="123"/>
      <c r="H43" s="123"/>
      <c r="I43" s="123"/>
      <c r="J43" s="123"/>
      <c r="K43" s="124"/>
      <c r="L43" s="123"/>
      <c r="M43" s="123"/>
      <c r="N43" s="123"/>
      <c r="O43" s="123"/>
      <c r="P43" s="124"/>
      <c r="Q43" s="123"/>
      <c r="R43" s="123"/>
      <c r="S43" s="123"/>
      <c r="T43" s="123"/>
      <c r="U43" s="124"/>
      <c r="V43" s="123"/>
      <c r="W43" s="123"/>
      <c r="X43" s="123"/>
      <c r="Y43" s="123"/>
      <c r="Z43" s="124"/>
      <c r="AA43" s="123"/>
      <c r="AB43" s="123"/>
      <c r="AC43" s="123"/>
      <c r="AD43" s="123"/>
      <c r="AE43" s="123"/>
      <c r="AF43" s="27"/>
      <c r="AG43" s="27"/>
      <c r="AH43" s="27"/>
      <c r="AI43" s="27"/>
      <c r="AJ43" s="27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</row>
    <row r="44" ht="9.75" customHeight="1">
      <c r="A44" s="27"/>
      <c r="B44" s="125">
        <f>IF(OR(MONTH(TODAY())&gt;MONTH(A5), YEAR(TODAY())&gt;YEAR(A5)), C38, IF(DAY(TODAY())=1, C38, (C38/(DAY(TODAY())-1))*DAY(EOMONTH(A5, 0))))</f>
        <v>10</v>
      </c>
      <c r="C44" s="126">
        <f>IF(OR(MONTH(TODAY())&gt;MONTH(A5), YEAR(TODAY())&gt;YEAR(A5)), C37, IF(DAY(TODAY())=1, C37, (C37/(DAY(TODAY())-1))*DAY(EOMONTH(A5, 0))))</f>
        <v>9.819148936</v>
      </c>
      <c r="D44" s="126">
        <f>IF(OR(MONTH(TODAY())&gt;MONTH(A5), YEAR(TODAY())&gt;YEAR(A5)), C39, IF(DAY(TODAY())=1, C39, (C39/(DAY(TODAY())-1))*DAY(EOMONTH(A5, 0))))</f>
        <v>0.1808510638</v>
      </c>
      <c r="E44" s="127">
        <f>D44/C44</f>
        <v>0.01841820152</v>
      </c>
      <c r="F44" s="128">
        <f>IF(OR(MONTH(TODAY())&gt;MONTH(A5), YEAR(TODAY())&gt;YEAR(A5)), SUM(F5:F34), IF(DAY(TODAY())=1, SUM(F7:F34), (SUM(F5:F34)/(DAY(TODAY())-1))*DAY(EOMONTH(A5, 0))))</f>
        <v>1</v>
      </c>
      <c r="G44" s="125">
        <f>IF(OR(MONTH(TODAY())&gt;MONTH(A5), YEAR(TODAY())&gt;YEAR(A5)), H38, IF(DAY(TODAY())=1, H38, (H38/(DAY(TODAY())-1))*DAY(EOMONTH(A5, 0))))</f>
        <v>0</v>
      </c>
      <c r="H44" s="126">
        <f>IF(OR(MONTH(TODAY())&gt;MONTH(A5), YEAR(TODAY())&gt;YEAR(A5)), H37, IF(DAY(TODAY())=1, H37, (H37/(DAY(TODAY())-1))*DAY(EOMONTH(A5, 0))))</f>
        <v>0</v>
      </c>
      <c r="I44" s="126">
        <f>IF(OR(MONTH(TODAY())&gt;MONTH(A5), YEAR(TODAY())&gt;YEAR(A5)), H39, IF(DAY(TODAY())=1, H39, (H39/(DAY(TODAY())-1))*DAY(EOMONTH(A5, 0))))</f>
        <v>0</v>
      </c>
      <c r="J44" s="127" t="str">
        <f>I44/H44</f>
        <v>#DIV/0!</v>
      </c>
      <c r="K44" s="128">
        <f>IF(OR(MONTH(TODAY())&gt;MONTH(A5), YEAR(TODAY())&gt;YEAR(A5)), SUM(K5:K34), IF(DAY(TODAY())=1, SUM(K7:K34), (SUM(K5:K34)/(DAY(TODAY())-1))*DAY(EOMONTH(A5, 0))))</f>
        <v>0</v>
      </c>
      <c r="L44" s="125">
        <f>IF(OR(MONTH(TODAY())&gt;MONTH(A5), YEAR(TODAY())&gt;YEAR(A5)), M38, IF(DAY(TODAY())=1, M38, (M38/(DAY(TODAY())-1))*DAY(EOMONTH(A5, 0))))</f>
        <v>0</v>
      </c>
      <c r="M44" s="126">
        <f>IF(OR(MONTH(TODAY())&gt;MONTH(A5), YEAR(TODAY())&gt;YEAR(A5)), M37, IF(DAY(TODAY())=1, M37, (M37/(DAY(TODAY())-1))*DAY(EOMONTH(A5, 0))))</f>
        <v>0</v>
      </c>
      <c r="N44" s="126">
        <f>IF(OR(MONTH(TODAY())&gt;MONTH(A5), YEAR(TODAY())&gt;YEAR(A5)), M39, IF(DAY(TODAY())=1, M39, (M39/(DAY(TODAY())-1))*DAY(EOMONTH(A5, 0))))</f>
        <v>0</v>
      </c>
      <c r="O44" s="127" t="str">
        <f>N44/M44</f>
        <v>#DIV/0!</v>
      </c>
      <c r="P44" s="128">
        <f>IF(OR(MONTH(TODAY())&gt;MONTH(A5), YEAR(TODAY())&gt;YEAR(A5)), SUM(P5:P34), IF(DAY(TODAY())=1, SUM(P7:P34), (SUM(P5:P34)/(DAY(TODAY())-1))*DAY(EOMONTH(A5, 0))))</f>
        <v>0</v>
      </c>
      <c r="Q44" s="125">
        <f>IF(OR(MONTH(TODAY())&gt;MONTH(A5), YEAR(TODAY())&gt;YEAR(A5)), R38, IF(DAY(TODAY())=1, R38, (R38/(DAY(TODAY())-1))*DAY(EOMONTH(A5, 0))))</f>
        <v>0</v>
      </c>
      <c r="R44" s="126">
        <f>IF(OR(MONTH(TODAY())&gt;MONTH(A5), YEAR(TODAY())&gt;YEAR(A5)), R37, IF(DAY(TODAY())=1, R37, (R37/(DAY(TODAY())-1))*DAY(EOMONTH(A5, 0))))</f>
        <v>0</v>
      </c>
      <c r="S44" s="126">
        <f>IF(OR(MONTH(TODAY())&gt;MONTH(A5), YEAR(TODAY())&gt;YEAR(A5)), R39, IF(DAY(TODAY())=1, R39, (R39/(DAY(TODAY())-1))*DAY(EOMONTH(A5, 0))))</f>
        <v>0</v>
      </c>
      <c r="T44" s="127" t="str">
        <f>S44/R44</f>
        <v>#DIV/0!</v>
      </c>
      <c r="U44" s="128">
        <f>IF(OR(MONTH(TODAY())&gt;MONTH(A5), YEAR(TODAY())&gt;YEAR(A5)), SUM(U5:U34), IF(DAY(TODAY())=1, SUM(U7:U34), (SUM(U5:U34)/(DAY(TODAY())-1))*DAY(EOMONTH(A5, 0))))</f>
        <v>0</v>
      </c>
      <c r="V44" s="125">
        <f>IF(OR(MONTH(TODAY())&gt;MONTH(A5), YEAR(TODAY())&gt;YEAR(A5)), W38, IF(DAY(TODAY())=1, W38, (W38/(DAY(TODAY())-1))*DAY(EOMONTH(A5, 0))))</f>
        <v>0</v>
      </c>
      <c r="W44" s="126">
        <f>IF(OR(MONTH(TODAY())&gt;MONTH(A5), YEAR(TODAY())&gt;YEAR(A5)), W37, IF(DAY(TODAY())=1, W37, (W37/(DAY(TODAY())-1))*DAY(EOMONTH(A5, 0))))</f>
        <v>0</v>
      </c>
      <c r="X44" s="126">
        <f>IF(OR(MONTH(TODAY())&gt;MONTH(A5), YEAR(TODAY())&gt;YEAR(A5)), W39, IF(DAY(TODAY())=1, W39, (W39/(DAY(TODAY())-1))*DAY(EOMONTH(A5, 0))))</f>
        <v>0</v>
      </c>
      <c r="Y44" s="127" t="str">
        <f>X44/W44</f>
        <v>#DIV/0!</v>
      </c>
      <c r="Z44" s="128">
        <f>IF(OR(MONTH(TODAY())&gt;MONTH(A5), YEAR(TODAY())&gt;YEAR(A5)), SUM(Z5:Z34), IF(DAY(TODAY())=1, SUM(Z7:Z34), (SUM(Z5:Z34)/(DAY(TODAY())-1))*DAY(EOMONTH(A5, 0))))</f>
        <v>0</v>
      </c>
      <c r="AA44" s="125">
        <f>IF(OR(MONTH(TODAY())&gt;MONTH(A5), YEAR(TODAY())&gt;YEAR(A5)), AB38, IF(DAY(TODAY())=1, AB38, (AB38/(DAY(TODAY())-1))*DAY(EOMONTH(A5, 0))))</f>
        <v>0</v>
      </c>
      <c r="AB44" s="126">
        <f>IF(OR(MONTH(TODAY())&gt;MONTH(A5), YEAR(TODAY())&gt;YEAR(A5)), AB37, IF(DAY(TODAY())=1, AB37, (AB37/(DAY(TODAY())-1))*DAY(EOMONTH(A5, 0))))</f>
        <v>0</v>
      </c>
      <c r="AC44" s="126">
        <f>IF(OR(MONTH(TODAY())&gt;MONTH(A5), YEAR(TODAY())&gt;YEAR(A5)), AB39, IF(DAY(TODAY())=1, AB39, (AB39/(DAY(TODAY())-1))*DAY(EOMONTH(A5, 0))))</f>
        <v>0</v>
      </c>
      <c r="AD44" s="127" t="str">
        <f>AC44/AB44</f>
        <v>#DIV/0!</v>
      </c>
      <c r="AE44" s="128">
        <f>IF(OR(MONTH(TODAY())&gt;MONTH(A5), YEAR(TODAY())&gt;YEAR(A5)), SUM(AE5:AE34), IF(DAY(TODAY())=1, SUM(AE7:AE34), (SUM(AE5:AE34)/(DAY(TODAY())-1))*DAY(EOMONTH(Z5, 0))))</f>
        <v>0</v>
      </c>
      <c r="AF44" s="129">
        <f>IF(OR(MONTH(TODAY())&gt;MONTH(A5), YEAR(TODAY())&gt;YEAR(A5)), AF40, IF(DAY(TODAY())=1, AF40, (AF40/(DAY(TODAY())-1))*DAY(EOMONTH(A5, 0))))</f>
        <v>10</v>
      </c>
      <c r="AG44" s="129">
        <f>IF(OR(MONTH(TODAY())&gt;MONTH(A5), YEAR(TODAY())&gt;YEAR(A5)), AG40, IF(DAY(TODAY())=1, AG40, (AG40/(DAY(TODAY())-1))*DAY(EOMONTH(A5, 0))))</f>
        <v>9.819148936</v>
      </c>
      <c r="AH44" s="129">
        <f>IF(OR(MONTH(TODAY())&gt;MONTH(A5), YEAR(TODAY())&gt;YEAR(A5)), AH40, IF(DAY(TODAY())=1, AH40, (AH40/(DAY(TODAY())-1))*DAY(EOMONTH(A5, 0))))</f>
        <v>0.1808510638</v>
      </c>
      <c r="AI44" s="130">
        <f>AH44/AG44</f>
        <v>0.01841820152</v>
      </c>
      <c r="AJ44" s="129">
        <f>IF(OR(MONTH(TODAY())&gt;MONTH(A5), YEAR(TODAY())&gt;YEAR(A5)), AJ40, IF(DAY(TODAY())=1, AJ40, (AJ40/(DAY(TODAY())-1))*DAY(EOMONTH(A5, 0))))</f>
        <v>1</v>
      </c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6">
    <mergeCell ref="A1:A2"/>
    <mergeCell ref="B1:F3"/>
    <mergeCell ref="G1:K3"/>
    <mergeCell ref="L1:P3"/>
    <mergeCell ref="Q1:U3"/>
    <mergeCell ref="V1:Z3"/>
    <mergeCell ref="AA1:AE3"/>
    <mergeCell ref="A3:A4"/>
    <mergeCell ref="AN3:AN4"/>
    <mergeCell ref="AO3:AO4"/>
    <mergeCell ref="AU3:AV3"/>
    <mergeCell ref="AF1:AF4"/>
    <mergeCell ref="AG1:AG4"/>
    <mergeCell ref="AH1:AH4"/>
    <mergeCell ref="AI1:AI4"/>
    <mergeCell ref="AJ1:AJ4"/>
    <mergeCell ref="AK1:AP2"/>
    <mergeCell ref="AK3:AK4"/>
    <mergeCell ref="AP3:AP4"/>
    <mergeCell ref="AL3:AL4"/>
    <mergeCell ref="AM3:AM4"/>
    <mergeCell ref="AL20:AQ20"/>
    <mergeCell ref="AL21:AN21"/>
    <mergeCell ref="AL22:AN22"/>
    <mergeCell ref="AL23:AN23"/>
    <mergeCell ref="AL24:AN24"/>
    <mergeCell ref="AL25:AN25"/>
    <mergeCell ref="AL26:AN26"/>
    <mergeCell ref="AL27:AN27"/>
    <mergeCell ref="AL28:AN28"/>
    <mergeCell ref="AL29:AN29"/>
    <mergeCell ref="AL30:AN30"/>
    <mergeCell ref="AL31:AN31"/>
    <mergeCell ref="H36:K36"/>
    <mergeCell ref="H37:K37"/>
    <mergeCell ref="R36:U36"/>
    <mergeCell ref="R37:U37"/>
    <mergeCell ref="AB36:AE36"/>
    <mergeCell ref="AG36:AJ36"/>
    <mergeCell ref="W37:Z37"/>
    <mergeCell ref="AB37:AE37"/>
    <mergeCell ref="AF37:AF39"/>
    <mergeCell ref="AG37:AG39"/>
    <mergeCell ref="AH37:AH39"/>
    <mergeCell ref="AI37:AI39"/>
    <mergeCell ref="C37:F37"/>
    <mergeCell ref="C38:F38"/>
    <mergeCell ref="M37:P37"/>
    <mergeCell ref="M38:P38"/>
    <mergeCell ref="R38:U38"/>
    <mergeCell ref="W38:Z38"/>
    <mergeCell ref="C36:F36"/>
    <mergeCell ref="C39:F39"/>
    <mergeCell ref="H39:K39"/>
    <mergeCell ref="M39:P39"/>
    <mergeCell ref="R39:U39"/>
    <mergeCell ref="W39:Z39"/>
    <mergeCell ref="AB39:AE39"/>
    <mergeCell ref="AB40:AE40"/>
    <mergeCell ref="B41:B43"/>
    <mergeCell ref="C41:C43"/>
    <mergeCell ref="D41:D43"/>
    <mergeCell ref="E41:E43"/>
    <mergeCell ref="Y41:Y43"/>
    <mergeCell ref="Z41:Z43"/>
    <mergeCell ref="AA41:AA43"/>
    <mergeCell ref="AB41:AB43"/>
    <mergeCell ref="AC41:AC43"/>
    <mergeCell ref="AD41:AD43"/>
    <mergeCell ref="AE41:AE43"/>
    <mergeCell ref="M40:P40"/>
    <mergeCell ref="R40:U40"/>
    <mergeCell ref="T41:T43"/>
    <mergeCell ref="U41:U43"/>
    <mergeCell ref="V41:V43"/>
    <mergeCell ref="W41:W43"/>
    <mergeCell ref="X41:X43"/>
    <mergeCell ref="H38:K38"/>
    <mergeCell ref="C40:F40"/>
    <mergeCell ref="H40:K40"/>
    <mergeCell ref="AF41:AF43"/>
    <mergeCell ref="AG41:AG43"/>
    <mergeCell ref="AH41:AH43"/>
    <mergeCell ref="AI41:AI43"/>
    <mergeCell ref="AL32:AN32"/>
    <mergeCell ref="A36:A44"/>
    <mergeCell ref="M36:P36"/>
    <mergeCell ref="W36:Z36"/>
    <mergeCell ref="AJ37:AJ39"/>
    <mergeCell ref="AB38:AE38"/>
    <mergeCell ref="W40:Z40"/>
    <mergeCell ref="AJ41:AJ43"/>
    <mergeCell ref="F41:F43"/>
    <mergeCell ref="G41:G43"/>
    <mergeCell ref="H41:H43"/>
    <mergeCell ref="I41:I43"/>
    <mergeCell ref="J41:J43"/>
    <mergeCell ref="K41:K43"/>
    <mergeCell ref="L41:L43"/>
    <mergeCell ref="M41:M43"/>
    <mergeCell ref="N41:N43"/>
    <mergeCell ref="O41:O43"/>
    <mergeCell ref="P41:P43"/>
    <mergeCell ref="Q41:Q43"/>
    <mergeCell ref="R41:R43"/>
    <mergeCell ref="S41:S43"/>
  </mergeCells>
  <conditionalFormatting sqref="C40:F40 H40:K40 M40:P40 R40:U40 W40:Z40 AB40:AE40 AI40 AI44">
    <cfRule type="colorScale" priority="1">
      <colorScale>
        <cfvo type="percent" val="-100%"/>
        <cfvo type="percent" val="0%"/>
        <cfvo type="percent" val="100%"/>
        <color rgb="FFFF0000"/>
        <color rgb="FFFFFF00"/>
        <color rgb="FF00FF00"/>
      </colorScale>
    </cfRule>
  </conditionalFormatting>
  <drawing r:id="rId1"/>
</worksheet>
</file>